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62913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AL8" i="4" s="1"/>
  <c r="R6" i="5"/>
  <c r="AD10" i="4" s="1"/>
  <c r="Q6" i="5"/>
  <c r="W10" i="4" s="1"/>
  <c r="P6" i="5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H86" i="4"/>
  <c r="AT10" i="4"/>
  <c r="AL10" i="4"/>
  <c r="P10" i="4"/>
  <c r="I10" i="4"/>
  <c r="B10" i="4"/>
  <c r="AT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<sst xmlns="http://schemas.openxmlformats.org/spreadsheetml/2006/main" count="240" uniqueCount="125">
  <si>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</si>
  <si>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</si>
  <si>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</si>
  <si>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</si>
  <si>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</si>
  <si>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</si>
  <si>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</si>
  <si>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</si>
  <si>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</si>
  <si>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</si>
  <si>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</si>
  <si>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</si>
  <si>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</si>
  <si>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</si>
  <si>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</si>
  <si>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</si>
  <si>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</si>
  <si>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</si>
  <si>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</si>
  <si>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</si>
  <si>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</si>
  <si>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</si>
  <si>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</si>
  <si>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</si>
  <si>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</si>
  <si>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</si>
  <si>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</si>
  <si>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</si>
  <si>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</si>
  <si>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</si>
  <si>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</si>
  <si>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</si>
  <si>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</si>
  <si>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</si>
  <si>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</si>
  <si>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</si>
  <si>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</si>
  <si>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</si>
  <si>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</si>
  <si>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</si>
  <si>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</si>
  <si>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</si>
  <si>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</si>
  <si>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</si>
  <si>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</si>
  <si>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</si>
  <si>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</si>
  <si>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</si>
  <si>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</si>
  <si>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</si>
  <si>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</si>
  <si>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</si>
  <si>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</si>
  <si>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</si>
  <si>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</si>
  <si>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</si>
  <si>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</si>
  <si>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</si>
  <si>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</si>
  <si>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</si>
  <si>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</si>
  <si>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</si>
  <si>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</si>
  <si>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</si>
  <si>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</si>
  <si>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</si>
  <si>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</si>
  <si>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</si>
  <si>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</si>
  <si>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</si>
  <si>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</si>
  <si>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</si>
  <si>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</si>
  <si>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</si>
  <si>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</si>
  <si>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</si>
  <si>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</si>
  <si>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</si>
  <si>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</si>
  <si>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</si>
  <si>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</si>
  <si>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</si>
  <si>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</si>
  <si>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</si>
  <si>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</si>
  <si>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</si>
  <si>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</si>
  <si>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</si>
  <si>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</si>
  <si>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</si>
  <si>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</si>
  <si>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</si>
  <si>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</si>
  <si>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</si>
  <si>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</si>
  <si>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</si>
  <si>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</si>
  <si>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</si>
  <si>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</si>
  <si>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</si>
  <si>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</si>
  <si>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</si>
  <si>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</si>
  <si>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</si>
  <si>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</si>
  <si>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</si>
  <si>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</si>
  <si>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</si>
  <si>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</si>
  <si>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長野県　長和町</t>
  </si>
  <si>
    <t>法非適用</t>
  </si>
  <si>
    <t>下水道事業</t>
  </si>
  <si>
    <t>簡易排水</t>
  </si>
  <si>
    <t>J2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</si>
  <si>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</si>
  <si>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</si>
  <si>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</si>
  <si>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</si>
  <si>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</si>
  <si>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</si>
  <si>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</si>
  <si>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 xml:space="preserve"> 近年は、処理施設の大きな故障や修繕がなく、料金水準の適切性および費用の効率性は、類似団体の水準を上回っています。</t>
  </si>
  <si>
    <t>　滝ノ沢処理場・小茂ヶ谷処理場の２処理場を有しており、ここ数年は大きな故障等はなく、安定した処理を続けています。</t>
  </si>
  <si>
    <t>　少子高齢化の影響により、今後使用者数は減少していくと考えられるため、処理場の適切な維持管理が重要となります。計画的な修繕、費用の更なる削減を行うとともに、施設規模の見直しによる統廃合を含め検討していきます。</t>
  </si>
  <si>
    <t>自治体職員</t>
    <rPh sb="0" eb="3">
      <t>ジチタイ</t>
    </rPh>
    <rPh sb="3" eb="5">
      <t>ショクイン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</si>
</sst>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  <xf numFmtId="0" fontId="5" fillId="0" borderId="2" xfId="1" applyNumberFormat="1" applyFont="1" applyBorder="1" applyAlignment="1" applyProtection="1">
      <alignment horizontal="center" vertical="center"/>
      <protection locked="0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EF-4660-AE64-5507CEEBDE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376576"/>
        <c:axId val="10237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CEF-4660-AE64-5507CEEBDE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376576"/>
        <c:axId val="102378496"/>
      </c:lineChart>
      <c:dateAx>
        <c:axId val="102376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378496"/>
        <c:crosses val="autoZero"/>
        <c:auto val="1"/>
        <c:lblOffset val="100"/>
        <c:baseTimeUnit val="years"/>
      </c:dateAx>
      <c:valAx>
        <c:axId val="10237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376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32</c:v>
                </c:pt>
                <c:pt idx="1">
                  <c:v>32</c:v>
                </c:pt>
                <c:pt idx="2">
                  <c:v>32</c:v>
                </c:pt>
                <c:pt idx="3">
                  <c:v>32</c:v>
                </c:pt>
                <c:pt idx="4">
                  <c:v>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9C-4A0D-BCB1-AEDD53996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809728"/>
        <c:axId val="100811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28.09</c:v>
                </c:pt>
                <c:pt idx="1">
                  <c:v>28.6</c:v>
                </c:pt>
                <c:pt idx="2">
                  <c:v>28.81</c:v>
                </c:pt>
                <c:pt idx="3">
                  <c:v>27.46</c:v>
                </c:pt>
                <c:pt idx="4">
                  <c:v>27.55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B9C-4A0D-BCB1-AEDD53996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09728"/>
        <c:axId val="100811904"/>
      </c:lineChart>
      <c:dateAx>
        <c:axId val="100809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811904"/>
        <c:crosses val="autoZero"/>
        <c:auto val="1"/>
        <c:lblOffset val="100"/>
        <c:baseTimeUnit val="years"/>
      </c:dateAx>
      <c:valAx>
        <c:axId val="100811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809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44-4407-BBD6-42E8B66A27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830592"/>
        <c:axId val="10083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95.31</c:v>
                </c:pt>
                <c:pt idx="1">
                  <c:v>95.3</c:v>
                </c:pt>
                <c:pt idx="2">
                  <c:v>95.8</c:v>
                </c:pt>
                <c:pt idx="3">
                  <c:v>94.81</c:v>
                </c:pt>
                <c:pt idx="4">
                  <c:v>94.87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B44-4407-BBD6-42E8B66A27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30592"/>
        <c:axId val="100836864"/>
      </c:lineChart>
      <c:dateAx>
        <c:axId val="100830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836864"/>
        <c:crosses val="autoZero"/>
        <c:auto val="1"/>
        <c:lblOffset val="100"/>
        <c:baseTimeUnit val="years"/>
      </c:dateAx>
      <c:valAx>
        <c:axId val="10083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830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178.19</c:v>
                </c:pt>
                <c:pt idx="1">
                  <c:v>82.87</c:v>
                </c:pt>
                <c:pt idx="2">
                  <c:v>85</c:v>
                </c:pt>
                <c:pt idx="3">
                  <c:v>103.33</c:v>
                </c:pt>
                <c:pt idx="4">
                  <c:v>131.82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DB-4ADC-9207-DB53C5134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003072"/>
        <c:axId val="106124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8DB-4ADC-9207-DB53C5134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03072"/>
        <c:axId val="106124032"/>
      </c:lineChart>
      <c:dateAx>
        <c:axId val="106003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124032"/>
        <c:crosses val="autoZero"/>
        <c:auto val="1"/>
        <c:lblOffset val="100"/>
        <c:baseTimeUnit val="years"/>
      </c:dateAx>
      <c:valAx>
        <c:axId val="106124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00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73-4123-8395-CD96D6C554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631552"/>
        <c:axId val="10867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773-4123-8395-CD96D6C554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631552"/>
        <c:axId val="108672896"/>
      </c:lineChart>
      <c:dateAx>
        <c:axId val="108631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8672896"/>
        <c:crosses val="autoZero"/>
        <c:auto val="1"/>
        <c:lblOffset val="100"/>
        <c:baseTimeUnit val="years"/>
      </c:dateAx>
      <c:valAx>
        <c:axId val="10867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8631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36-4194-A636-BD43172AD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093056"/>
        <c:axId val="110240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A36-4194-A636-BD43172AD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093056"/>
        <c:axId val="110240512"/>
      </c:lineChart>
      <c:dateAx>
        <c:axId val="110093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0240512"/>
        <c:crosses val="autoZero"/>
        <c:auto val="1"/>
        <c:lblOffset val="100"/>
        <c:baseTimeUnit val="years"/>
      </c:dateAx>
      <c:valAx>
        <c:axId val="110240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0093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BC-4EFC-9AB9-A1B5ED02B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695232"/>
        <c:axId val="97697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6BC-4EFC-9AB9-A1B5ED02B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95232"/>
        <c:axId val="97697152"/>
      </c:lineChart>
      <c:dateAx>
        <c:axId val="97695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697152"/>
        <c:crosses val="autoZero"/>
        <c:auto val="1"/>
        <c:lblOffset val="100"/>
        <c:baseTimeUnit val="years"/>
      </c:dateAx>
      <c:valAx>
        <c:axId val="97697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695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F9A-4015-B196-958357800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785728"/>
        <c:axId val="97792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9A-4015-B196-958357800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85728"/>
        <c:axId val="97792000"/>
      </c:lineChart>
      <c:dateAx>
        <c:axId val="97785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792000"/>
        <c:crosses val="autoZero"/>
        <c:auto val="1"/>
        <c:lblOffset val="100"/>
        <c:baseTimeUnit val="years"/>
      </c:dateAx>
      <c:valAx>
        <c:axId val="97792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785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486-48BD-96BF-8D9860937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802496"/>
        <c:axId val="97808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195.18</c:v>
                </c:pt>
                <c:pt idx="1">
                  <c:v>183.02</c:v>
                </c:pt>
                <c:pt idx="2">
                  <c:v>163.30000000000001</c:v>
                </c:pt>
                <c:pt idx="3">
                  <c:v>332.28</c:v>
                </c:pt>
                <c:pt idx="4">
                  <c:v>274.07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486-48BD-96BF-8D9860937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802496"/>
        <c:axId val="97808768"/>
      </c:lineChart>
      <c:dateAx>
        <c:axId val="97802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808768"/>
        <c:crosses val="autoZero"/>
        <c:auto val="1"/>
        <c:lblOffset val="100"/>
        <c:baseTimeUnit val="years"/>
      </c:dateAx>
      <c:valAx>
        <c:axId val="97808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802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67.510000000000005</c:v>
                </c:pt>
                <c:pt idx="1">
                  <c:v>65.42</c:v>
                </c:pt>
                <c:pt idx="2">
                  <c:v>69.489999999999995</c:v>
                </c:pt>
                <c:pt idx="3">
                  <c:v>78.180000000000007</c:v>
                </c:pt>
                <c:pt idx="4">
                  <c:v>48.7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34-4F4D-A84E-5DEB1CD15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819264"/>
        <c:axId val="97821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43.42</c:v>
                </c:pt>
                <c:pt idx="1">
                  <c:v>41.25</c:v>
                </c:pt>
                <c:pt idx="2">
                  <c:v>39.99</c:v>
                </c:pt>
                <c:pt idx="3">
                  <c:v>35.83</c:v>
                </c:pt>
                <c:pt idx="4">
                  <c:v>37.06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034-4F4D-A84E-5DEB1CD15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819264"/>
        <c:axId val="97821440"/>
      </c:lineChart>
      <c:dateAx>
        <c:axId val="97819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821440"/>
        <c:crosses val="autoZero"/>
        <c:auto val="1"/>
        <c:lblOffset val="100"/>
        <c:baseTimeUnit val="years"/>
      </c:dateAx>
      <c:valAx>
        <c:axId val="97821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81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310.45999999999998</c:v>
                </c:pt>
                <c:pt idx="1">
                  <c:v>320.82</c:v>
                </c:pt>
                <c:pt idx="2">
                  <c:v>308.5</c:v>
                </c:pt>
                <c:pt idx="3">
                  <c:v>280.68</c:v>
                </c:pt>
                <c:pt idx="4">
                  <c:v>454.17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10-4688-992B-032BA8343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835648"/>
        <c:axId val="97837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442.13</c:v>
                </c:pt>
                <c:pt idx="1">
                  <c:v>457.42</c:v>
                </c:pt>
                <c:pt idx="2">
                  <c:v>477.5</c:v>
                </c:pt>
                <c:pt idx="3">
                  <c:v>528.37</c:v>
                </c:pt>
                <c:pt idx="4">
                  <c:v>514.20000000000005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F10-4688-992B-032BA8343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835648"/>
        <c:axId val="97837824"/>
      </c:lineChart>
      <c:dateAx>
        <c:axId val="97835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837824"/>
        <c:crosses val="autoZero"/>
        <c:auto val="1"/>
        <c:lblOffset val="100"/>
        <c:baseTimeUnit val="years"/>
      </c:dateAx>
      <c:valAx>
        <c:axId val="97837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835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【274.07】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【514.20】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AD8" sqref="AD8:AJ8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74" t="str">
        <f>データ!H6</f>
        <v>長野県　長和町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63" t="s">
        <v>1</v>
      </c>
      <c r="C7" s="63"/>
      <c r="D7" s="63"/>
      <c r="E7" s="63"/>
      <c r="F7" s="63"/>
      <c r="G7" s="63"/>
      <c r="H7" s="63"/>
      <c r="I7" s="63" t="s">
        <v>2</v>
      </c>
      <c r="J7" s="63"/>
      <c r="K7" s="63"/>
      <c r="L7" s="63"/>
      <c r="M7" s="63"/>
      <c r="N7" s="63"/>
      <c r="O7" s="63"/>
      <c r="P7" s="63" t="s">
        <v>3</v>
      </c>
      <c r="Q7" s="63"/>
      <c r="R7" s="63"/>
      <c r="S7" s="63"/>
      <c r="T7" s="63"/>
      <c r="U7" s="63"/>
      <c r="V7" s="63"/>
      <c r="W7" s="63" t="s">
        <v>4</v>
      </c>
      <c r="X7" s="63"/>
      <c r="Y7" s="63"/>
      <c r="Z7" s="63"/>
      <c r="AA7" s="63"/>
      <c r="AB7" s="63"/>
      <c r="AC7" s="63"/>
      <c r="AD7" s="63" t="s">
        <v>5</v>
      </c>
      <c r="AE7" s="63"/>
      <c r="AF7" s="63"/>
      <c r="AG7" s="63"/>
      <c r="AH7" s="63"/>
      <c r="AI7" s="63"/>
      <c r="AJ7" s="63"/>
      <c r="AK7" s="4"/>
      <c r="AL7" s="63" t="s">
        <v>6</v>
      </c>
      <c r="AM7" s="63"/>
      <c r="AN7" s="63"/>
      <c r="AO7" s="63"/>
      <c r="AP7" s="63"/>
      <c r="AQ7" s="63"/>
      <c r="AR7" s="63"/>
      <c r="AS7" s="63"/>
      <c r="AT7" s="63" t="s">
        <v>7</v>
      </c>
      <c r="AU7" s="63"/>
      <c r="AV7" s="63"/>
      <c r="AW7" s="63"/>
      <c r="AX7" s="63"/>
      <c r="AY7" s="63"/>
      <c r="AZ7" s="63"/>
      <c r="BA7" s="63"/>
      <c r="BB7" s="63" t="s">
        <v>8</v>
      </c>
      <c r="BC7" s="63"/>
      <c r="BD7" s="63"/>
      <c r="BE7" s="63"/>
      <c r="BF7" s="63"/>
      <c r="BG7" s="63"/>
      <c r="BH7" s="63"/>
      <c r="BI7" s="63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簡易排水</v>
      </c>
      <c r="Q8" s="72"/>
      <c r="R8" s="72"/>
      <c r="S8" s="72"/>
      <c r="T8" s="72"/>
      <c r="U8" s="72"/>
      <c r="V8" s="72"/>
      <c r="W8" s="72" t="str">
        <f>データ!L6</f>
        <v>J2</v>
      </c>
      <c r="X8" s="72"/>
      <c r="Y8" s="72"/>
      <c r="Z8" s="72"/>
      <c r="AA8" s="72"/>
      <c r="AB8" s="72"/>
      <c r="AC8" s="72"/>
      <c r="AD8" s="83" t="s">
        <v>124</v>
      </c>
      <c r="AE8" s="83"/>
      <c r="AF8" s="83"/>
      <c r="AG8" s="83"/>
      <c r="AH8" s="83"/>
      <c r="AI8" s="83"/>
      <c r="AJ8" s="83"/>
      <c r="AK8" s="4"/>
      <c r="AL8" s="67">
        <f>データ!S6</f>
        <v>6348</v>
      </c>
      <c r="AM8" s="67"/>
      <c r="AN8" s="67"/>
      <c r="AO8" s="67"/>
      <c r="AP8" s="67"/>
      <c r="AQ8" s="67"/>
      <c r="AR8" s="67"/>
      <c r="AS8" s="67"/>
      <c r="AT8" s="66">
        <f>データ!T6</f>
        <v>183.86</v>
      </c>
      <c r="AU8" s="66"/>
      <c r="AV8" s="66"/>
      <c r="AW8" s="66"/>
      <c r="AX8" s="66"/>
      <c r="AY8" s="66"/>
      <c r="AZ8" s="66"/>
      <c r="BA8" s="66"/>
      <c r="BB8" s="66">
        <f>データ!U6</f>
        <v>34.53</v>
      </c>
      <c r="BC8" s="66"/>
      <c r="BD8" s="66"/>
      <c r="BE8" s="66"/>
      <c r="BF8" s="66"/>
      <c r="BG8" s="66"/>
      <c r="BH8" s="66"/>
      <c r="BI8" s="66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63" t="s">
        <v>12</v>
      </c>
      <c r="C9" s="63"/>
      <c r="D9" s="63"/>
      <c r="E9" s="63"/>
      <c r="F9" s="63"/>
      <c r="G9" s="63"/>
      <c r="H9" s="63"/>
      <c r="I9" s="63" t="s">
        <v>13</v>
      </c>
      <c r="J9" s="63"/>
      <c r="K9" s="63"/>
      <c r="L9" s="63"/>
      <c r="M9" s="63"/>
      <c r="N9" s="63"/>
      <c r="O9" s="63"/>
      <c r="P9" s="63" t="s">
        <v>14</v>
      </c>
      <c r="Q9" s="63"/>
      <c r="R9" s="63"/>
      <c r="S9" s="63"/>
      <c r="T9" s="63"/>
      <c r="U9" s="63"/>
      <c r="V9" s="63"/>
      <c r="W9" s="63" t="s">
        <v>15</v>
      </c>
      <c r="X9" s="63"/>
      <c r="Y9" s="63"/>
      <c r="Z9" s="63"/>
      <c r="AA9" s="63"/>
      <c r="AB9" s="63"/>
      <c r="AC9" s="63"/>
      <c r="AD9" s="63" t="s">
        <v>16</v>
      </c>
      <c r="AE9" s="63"/>
      <c r="AF9" s="63"/>
      <c r="AG9" s="63"/>
      <c r="AH9" s="63"/>
      <c r="AI9" s="63"/>
      <c r="AJ9" s="63"/>
      <c r="AK9" s="4"/>
      <c r="AL9" s="63" t="s">
        <v>17</v>
      </c>
      <c r="AM9" s="63"/>
      <c r="AN9" s="63"/>
      <c r="AO9" s="63"/>
      <c r="AP9" s="63"/>
      <c r="AQ9" s="63"/>
      <c r="AR9" s="63"/>
      <c r="AS9" s="63"/>
      <c r="AT9" s="63" t="s">
        <v>18</v>
      </c>
      <c r="AU9" s="63"/>
      <c r="AV9" s="63"/>
      <c r="AW9" s="63"/>
      <c r="AX9" s="63"/>
      <c r="AY9" s="63"/>
      <c r="AZ9" s="63"/>
      <c r="BA9" s="63"/>
      <c r="BB9" s="63" t="s">
        <v>19</v>
      </c>
      <c r="BC9" s="63"/>
      <c r="BD9" s="63"/>
      <c r="BE9" s="63"/>
      <c r="BF9" s="63"/>
      <c r="BG9" s="63"/>
      <c r="BH9" s="63"/>
      <c r="BI9" s="63"/>
      <c r="BJ9" s="4"/>
      <c r="BK9" s="4"/>
      <c r="BL9" s="64" t="s">
        <v>20</v>
      </c>
      <c r="BM9" s="65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66" t="str">
        <f>データ!N6</f>
        <v>-</v>
      </c>
      <c r="C10" s="66"/>
      <c r="D10" s="66"/>
      <c r="E10" s="66"/>
      <c r="F10" s="66"/>
      <c r="G10" s="66"/>
      <c r="H10" s="66"/>
      <c r="I10" s="66" t="str">
        <f>データ!O6</f>
        <v>該当数値なし</v>
      </c>
      <c r="J10" s="66"/>
      <c r="K10" s="66"/>
      <c r="L10" s="66"/>
      <c r="M10" s="66"/>
      <c r="N10" s="66"/>
      <c r="O10" s="66"/>
      <c r="P10" s="66">
        <f>データ!P6</f>
        <v>1.08</v>
      </c>
      <c r="Q10" s="66"/>
      <c r="R10" s="66"/>
      <c r="S10" s="66"/>
      <c r="T10" s="66"/>
      <c r="U10" s="66"/>
      <c r="V10" s="66"/>
      <c r="W10" s="66">
        <f>データ!Q6</f>
        <v>100</v>
      </c>
      <c r="X10" s="66"/>
      <c r="Y10" s="66"/>
      <c r="Z10" s="66"/>
      <c r="AA10" s="66"/>
      <c r="AB10" s="66"/>
      <c r="AC10" s="66"/>
      <c r="AD10" s="67">
        <f>データ!R6</f>
        <v>3672</v>
      </c>
      <c r="AE10" s="67"/>
      <c r="AF10" s="67"/>
      <c r="AG10" s="67"/>
      <c r="AH10" s="67"/>
      <c r="AI10" s="67"/>
      <c r="AJ10" s="67"/>
      <c r="AK10" s="2"/>
      <c r="AL10" s="67">
        <f>データ!V6</f>
        <v>68</v>
      </c>
      <c r="AM10" s="67"/>
      <c r="AN10" s="67"/>
      <c r="AO10" s="67"/>
      <c r="AP10" s="67"/>
      <c r="AQ10" s="67"/>
      <c r="AR10" s="67"/>
      <c r="AS10" s="67"/>
      <c r="AT10" s="66">
        <f>データ!W6</f>
        <v>0.03</v>
      </c>
      <c r="AU10" s="66"/>
      <c r="AV10" s="66"/>
      <c r="AW10" s="66"/>
      <c r="AX10" s="66"/>
      <c r="AY10" s="66"/>
      <c r="AZ10" s="66"/>
      <c r="BA10" s="66"/>
      <c r="BB10" s="66">
        <f>データ!X6</f>
        <v>2266.67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22</v>
      </c>
      <c r="BM10" s="69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24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>
      <c r="A14" s="2"/>
      <c r="B14" s="60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8" t="s">
        <v>121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>
      <c r="A34" s="2"/>
      <c r="B34" s="17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20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20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20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9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>
      <c r="A35" s="2"/>
      <c r="B35" s="17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20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20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20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9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8" t="s">
        <v>122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>
      <c r="A56" s="2"/>
      <c r="B56" s="17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20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20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20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9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>
      <c r="A57" s="2"/>
      <c r="B57" s="1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20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20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20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9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8" t="s">
        <v>123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>
      <c r="A79" s="2"/>
      <c r="B79" s="17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20"/>
      <c r="V79" s="20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20"/>
      <c r="AP79" s="20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8"/>
      <c r="BJ79" s="19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>
      <c r="A80" s="2"/>
      <c r="B80" s="1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20"/>
      <c r="V80" s="20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20"/>
      <c r="AP80" s="20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8"/>
      <c r="BJ80" s="19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>
      <c r="C83" s="2" t="s">
        <v>41</v>
      </c>
    </row>
    <row r="84" spans="1:78">
      <c r="C84" s="2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【274.07】</v>
      </c>
      <c r="I86" s="26" t="str">
        <f>データ!CA6</f>
        <v>【37.06】</v>
      </c>
      <c r="J86" s="26" t="str">
        <f>データ!CL6</f>
        <v>【514.20】</v>
      </c>
      <c r="K86" s="26" t="str">
        <f>データ!CW6</f>
        <v>【27.55】</v>
      </c>
      <c r="L86" s="26" t="str">
        <f>データ!DH6</f>
        <v>【94.87】</v>
      </c>
      <c r="M86" s="26" t="s">
        <v>55</v>
      </c>
      <c r="N86" s="26" t="s">
        <v>55</v>
      </c>
      <c r="O86" s="26" t="str">
        <f>データ!EO6</f>
        <v>【0.00】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5">
      <c r="A1" s="3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57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58</v>
      </c>
      <c r="B3" s="29" t="s">
        <v>59</v>
      </c>
      <c r="C3" s="29" t="s">
        <v>60</v>
      </c>
      <c r="D3" s="29" t="s">
        <v>61</v>
      </c>
      <c r="E3" s="29" t="s">
        <v>62</v>
      </c>
      <c r="F3" s="29" t="s">
        <v>63</v>
      </c>
      <c r="G3" s="29" t="s">
        <v>64</v>
      </c>
      <c r="H3" s="76" t="s">
        <v>65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66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67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>
      <c r="A4" s="28" t="s">
        <v>68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69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70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71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72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73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74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75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76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77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78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79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>
      <c r="A5" s="28" t="s">
        <v>80</v>
      </c>
      <c r="B5" s="31"/>
      <c r="C5" s="31"/>
      <c r="D5" s="31"/>
      <c r="E5" s="31"/>
      <c r="F5" s="31"/>
      <c r="G5" s="31"/>
      <c r="H5" s="32" t="s">
        <v>81</v>
      </c>
      <c r="I5" s="32" t="s">
        <v>82</v>
      </c>
      <c r="J5" s="32" t="s">
        <v>83</v>
      </c>
      <c r="K5" s="32" t="s">
        <v>84</v>
      </c>
      <c r="L5" s="32" t="s">
        <v>85</v>
      </c>
      <c r="M5" s="32" t="s">
        <v>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106</v>
      </c>
      <c r="AI5" s="32" t="s">
        <v>43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107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107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107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107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107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107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107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107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107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  <c r="EO5" s="32" t="s">
        <v>107</v>
      </c>
    </row>
    <row r="6" spans="1:145" s="36" customFormat="1">
      <c r="A6" s="28" t="s">
        <v>108</v>
      </c>
      <c r="B6" s="33">
        <f>B7</f>
        <v>2016</v>
      </c>
      <c r="C6" s="33">
        <f t="shared" ref="C6:X6" si="3">C7</f>
        <v>203505</v>
      </c>
      <c r="D6" s="33">
        <f t="shared" si="3"/>
        <v>47</v>
      </c>
      <c r="E6" s="33">
        <f t="shared" si="3"/>
        <v>17</v>
      </c>
      <c r="F6" s="33">
        <f t="shared" si="3"/>
        <v>8</v>
      </c>
      <c r="G6" s="33">
        <f t="shared" si="3"/>
        <v>0</v>
      </c>
      <c r="H6" s="33" t="str">
        <f t="shared" si="3"/>
        <v>長野県　長和町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簡易排水</v>
      </c>
      <c r="L6" s="33" t="str">
        <f t="shared" si="3"/>
        <v>J2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1.08</v>
      </c>
      <c r="Q6" s="34">
        <f t="shared" si="3"/>
        <v>100</v>
      </c>
      <c r="R6" s="34">
        <f t="shared" si="3"/>
        <v>3672</v>
      </c>
      <c r="S6" s="34">
        <f t="shared" si="3"/>
        <v>6348</v>
      </c>
      <c r="T6" s="34">
        <f t="shared" si="3"/>
        <v>183.86</v>
      </c>
      <c r="U6" s="34">
        <f t="shared" si="3"/>
        <v>34.53</v>
      </c>
      <c r="V6" s="34">
        <f t="shared" si="3"/>
        <v>68</v>
      </c>
      <c r="W6" s="34">
        <f t="shared" si="3"/>
        <v>0.03</v>
      </c>
      <c r="X6" s="34">
        <f t="shared" si="3"/>
        <v>2266.67</v>
      </c>
      <c r="Y6" s="35">
        <f>IF(Y7="",NA(),Y7)</f>
        <v>178.19</v>
      </c>
      <c r="Z6" s="35">
        <f t="shared" ref="Z6:AH6" si="4">IF(Z7="",NA(),Z7)</f>
        <v>82.87</v>
      </c>
      <c r="AA6" s="35">
        <f t="shared" si="4"/>
        <v>85</v>
      </c>
      <c r="AB6" s="35">
        <f t="shared" si="4"/>
        <v>103.33</v>
      </c>
      <c r="AC6" s="35">
        <f t="shared" si="4"/>
        <v>131.82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195.18</v>
      </c>
      <c r="BL6" s="35">
        <f t="shared" si="7"/>
        <v>183.02</v>
      </c>
      <c r="BM6" s="35">
        <f t="shared" si="7"/>
        <v>163.30000000000001</v>
      </c>
      <c r="BN6" s="35">
        <f t="shared" si="7"/>
        <v>332.28</v>
      </c>
      <c r="BO6" s="35">
        <f t="shared" si="7"/>
        <v>274.07</v>
      </c>
      <c r="BP6" s="34" t="str">
        <f>IF(BP7="","",IF(BP7="-","【-】","【"&amp;SUBSTITUTE(TEXT(BP7,"#,##0.00"),"-","△")&amp;"】"))</f>
        <v>【274.07】</v>
      </c>
      <c r="BQ6" s="35">
        <f>IF(BQ7="",NA(),BQ7)</f>
        <v>67.510000000000005</v>
      </c>
      <c r="BR6" s="35">
        <f t="shared" ref="BR6:BZ6" si="8">IF(BR7="",NA(),BR7)</f>
        <v>65.42</v>
      </c>
      <c r="BS6" s="35">
        <f t="shared" si="8"/>
        <v>69.489999999999995</v>
      </c>
      <c r="BT6" s="35">
        <f t="shared" si="8"/>
        <v>78.180000000000007</v>
      </c>
      <c r="BU6" s="35">
        <f t="shared" si="8"/>
        <v>48.7</v>
      </c>
      <c r="BV6" s="35">
        <f t="shared" si="8"/>
        <v>43.42</v>
      </c>
      <c r="BW6" s="35">
        <f t="shared" si="8"/>
        <v>41.25</v>
      </c>
      <c r="BX6" s="35">
        <f t="shared" si="8"/>
        <v>39.99</v>
      </c>
      <c r="BY6" s="35">
        <f t="shared" si="8"/>
        <v>35.83</v>
      </c>
      <c r="BZ6" s="35">
        <f t="shared" si="8"/>
        <v>37.06</v>
      </c>
      <c r="CA6" s="34" t="str">
        <f>IF(CA7="","",IF(CA7="-","【-】","【"&amp;SUBSTITUTE(TEXT(CA7,"#,##0.00"),"-","△")&amp;"】"))</f>
        <v>【37.06】</v>
      </c>
      <c r="CB6" s="35">
        <f>IF(CB7="",NA(),CB7)</f>
        <v>310.45999999999998</v>
      </c>
      <c r="CC6" s="35">
        <f t="shared" ref="CC6:CK6" si="9">IF(CC7="",NA(),CC7)</f>
        <v>320.82</v>
      </c>
      <c r="CD6" s="35">
        <f t="shared" si="9"/>
        <v>308.5</v>
      </c>
      <c r="CE6" s="35">
        <f t="shared" si="9"/>
        <v>280.68</v>
      </c>
      <c r="CF6" s="35">
        <f t="shared" si="9"/>
        <v>454.17</v>
      </c>
      <c r="CG6" s="35">
        <f t="shared" si="9"/>
        <v>442.13</v>
      </c>
      <c r="CH6" s="35">
        <f t="shared" si="9"/>
        <v>457.42</v>
      </c>
      <c r="CI6" s="35">
        <f t="shared" si="9"/>
        <v>477.5</v>
      </c>
      <c r="CJ6" s="35">
        <f t="shared" si="9"/>
        <v>528.37</v>
      </c>
      <c r="CK6" s="35">
        <f t="shared" si="9"/>
        <v>514.20000000000005</v>
      </c>
      <c r="CL6" s="34" t="str">
        <f>IF(CL7="","",IF(CL7="-","【-】","【"&amp;SUBSTITUTE(TEXT(CL7,"#,##0.00"),"-","△")&amp;"】"))</f>
        <v>【514.20】</v>
      </c>
      <c r="CM6" s="35">
        <f>IF(CM7="",NA(),CM7)</f>
        <v>32</v>
      </c>
      <c r="CN6" s="35">
        <f t="shared" ref="CN6:CV6" si="10">IF(CN7="",NA(),CN7)</f>
        <v>32</v>
      </c>
      <c r="CO6" s="35">
        <f t="shared" si="10"/>
        <v>32</v>
      </c>
      <c r="CP6" s="35">
        <f t="shared" si="10"/>
        <v>32</v>
      </c>
      <c r="CQ6" s="35">
        <f t="shared" si="10"/>
        <v>32</v>
      </c>
      <c r="CR6" s="35">
        <f t="shared" si="10"/>
        <v>28.09</v>
      </c>
      <c r="CS6" s="35">
        <f t="shared" si="10"/>
        <v>28.6</v>
      </c>
      <c r="CT6" s="35">
        <f t="shared" si="10"/>
        <v>28.81</v>
      </c>
      <c r="CU6" s="35">
        <f t="shared" si="10"/>
        <v>27.46</v>
      </c>
      <c r="CV6" s="35">
        <f t="shared" si="10"/>
        <v>27.55</v>
      </c>
      <c r="CW6" s="34" t="str">
        <f>IF(CW7="","",IF(CW7="-","【-】","【"&amp;SUBSTITUTE(TEXT(CW7,"#,##0.00"),"-","△")&amp;"】"))</f>
        <v>【27.55】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95.31</v>
      </c>
      <c r="DD6" s="35">
        <f t="shared" si="11"/>
        <v>95.3</v>
      </c>
      <c r="DE6" s="35">
        <f t="shared" si="11"/>
        <v>95.8</v>
      </c>
      <c r="DF6" s="35">
        <f t="shared" si="11"/>
        <v>94.81</v>
      </c>
      <c r="DG6" s="35">
        <f t="shared" si="11"/>
        <v>94.87</v>
      </c>
      <c r="DH6" s="34" t="str">
        <f>IF(DH7="","",IF(DH7="-","【-】","【"&amp;SUBSTITUTE(TEXT(DH7,"#,##0.00"),"-","△")&amp;"】"))</f>
        <v>【94.87】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4">
        <f t="shared" si="14"/>
        <v>0</v>
      </c>
      <c r="EK6" s="34">
        <f t="shared" si="14"/>
        <v>0</v>
      </c>
      <c r="EL6" s="34">
        <f t="shared" si="14"/>
        <v>0</v>
      </c>
      <c r="EM6" s="34">
        <f t="shared" si="14"/>
        <v>0</v>
      </c>
      <c r="EN6" s="34">
        <f t="shared" si="14"/>
        <v>0</v>
      </c>
      <c r="EO6" s="34" t="str">
        <f>IF(EO7="","",IF(EO7="-","【-】","【"&amp;SUBSTITUTE(TEXT(EO7,"#,##0.00"),"-","△")&amp;"】"))</f>
        <v>【0.00】</v>
      </c>
    </row>
    <row r="7" spans="1:145" s="36" customFormat="1">
      <c r="A7" s="28"/>
      <c r="B7" s="37">
        <v>2016</v>
      </c>
      <c r="C7" s="37">
        <v>203505</v>
      </c>
      <c r="D7" s="37">
        <v>47</v>
      </c>
      <c r="E7" s="37">
        <v>17</v>
      </c>
      <c r="F7" s="37">
        <v>8</v>
      </c>
      <c r="G7" s="37">
        <v>0</v>
      </c>
      <c r="H7" s="37" t="s">
        <v>109</v>
      </c>
      <c r="I7" s="37" t="s">
        <v>110</v>
      </c>
      <c r="J7" s="37" t="s">
        <v>111</v>
      </c>
      <c r="K7" s="37" t="s">
        <v>112</v>
      </c>
      <c r="L7" s="37" t="s">
        <v>113</v>
      </c>
      <c r="M7" s="37"/>
      <c r="N7" s="38" t="s">
        <v>114</v>
      </c>
      <c r="O7" s="38" t="s">
        <v>115</v>
      </c>
      <c r="P7" s="38">
        <v>1.08</v>
      </c>
      <c r="Q7" s="38">
        <v>100</v>
      </c>
      <c r="R7" s="38">
        <v>3672</v>
      </c>
      <c r="S7" s="38">
        <v>6348</v>
      </c>
      <c r="T7" s="38">
        <v>183.86</v>
      </c>
      <c r="U7" s="38">
        <v>34.53</v>
      </c>
      <c r="V7" s="38">
        <v>68</v>
      </c>
      <c r="W7" s="38">
        <v>0.03</v>
      </c>
      <c r="X7" s="38">
        <v>2266.67</v>
      </c>
      <c r="Y7" s="38">
        <v>178.19</v>
      </c>
      <c r="Z7" s="38">
        <v>82.87</v>
      </c>
      <c r="AA7" s="38">
        <v>85</v>
      </c>
      <c r="AB7" s="38">
        <v>103.33</v>
      </c>
      <c r="AC7" s="38">
        <v>131.82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195.18</v>
      </c>
      <c r="BL7" s="38">
        <v>183.02</v>
      </c>
      <c r="BM7" s="38">
        <v>163.30000000000001</v>
      </c>
      <c r="BN7" s="38">
        <v>332.28</v>
      </c>
      <c r="BO7" s="38">
        <v>274.07</v>
      </c>
      <c r="BP7" s="38">
        <v>274.07</v>
      </c>
      <c r="BQ7" s="38">
        <v>67.510000000000005</v>
      </c>
      <c r="BR7" s="38">
        <v>65.42</v>
      </c>
      <c r="BS7" s="38">
        <v>69.489999999999995</v>
      </c>
      <c r="BT7" s="38">
        <v>78.180000000000007</v>
      </c>
      <c r="BU7" s="38">
        <v>48.7</v>
      </c>
      <c r="BV7" s="38">
        <v>43.42</v>
      </c>
      <c r="BW7" s="38">
        <v>41.25</v>
      </c>
      <c r="BX7" s="38">
        <v>39.99</v>
      </c>
      <c r="BY7" s="38">
        <v>35.83</v>
      </c>
      <c r="BZ7" s="38">
        <v>37.06</v>
      </c>
      <c r="CA7" s="38">
        <v>37.06</v>
      </c>
      <c r="CB7" s="38">
        <v>310.45999999999998</v>
      </c>
      <c r="CC7" s="38">
        <v>320.82</v>
      </c>
      <c r="CD7" s="38">
        <v>308.5</v>
      </c>
      <c r="CE7" s="38">
        <v>280.68</v>
      </c>
      <c r="CF7" s="38">
        <v>454.17</v>
      </c>
      <c r="CG7" s="38">
        <v>442.13</v>
      </c>
      <c r="CH7" s="38">
        <v>457.42</v>
      </c>
      <c r="CI7" s="38">
        <v>477.5</v>
      </c>
      <c r="CJ7" s="38">
        <v>528.37</v>
      </c>
      <c r="CK7" s="38">
        <v>514.20000000000005</v>
      </c>
      <c r="CL7" s="38">
        <v>514.20000000000005</v>
      </c>
      <c r="CM7" s="38">
        <v>32</v>
      </c>
      <c r="CN7" s="38">
        <v>32</v>
      </c>
      <c r="CO7" s="38">
        <v>32</v>
      </c>
      <c r="CP7" s="38">
        <v>32</v>
      </c>
      <c r="CQ7" s="38">
        <v>32</v>
      </c>
      <c r="CR7" s="38">
        <v>28.09</v>
      </c>
      <c r="CS7" s="38">
        <v>28.6</v>
      </c>
      <c r="CT7" s="38">
        <v>28.81</v>
      </c>
      <c r="CU7" s="38">
        <v>27.46</v>
      </c>
      <c r="CV7" s="38">
        <v>27.55</v>
      </c>
      <c r="CW7" s="38">
        <v>27.55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95.31</v>
      </c>
      <c r="DD7" s="38">
        <v>95.3</v>
      </c>
      <c r="DE7" s="38">
        <v>95.8</v>
      </c>
      <c r="DF7" s="38">
        <v>94.81</v>
      </c>
      <c r="DG7" s="38">
        <v>94.87</v>
      </c>
      <c r="DH7" s="38">
        <v>94.87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</v>
      </c>
      <c r="EK7" s="38">
        <v>0</v>
      </c>
      <c r="EL7" s="38">
        <v>0</v>
      </c>
      <c r="EM7" s="38">
        <v>0</v>
      </c>
      <c r="EN7" s="38">
        <v>0</v>
      </c>
      <c r="EO7" s="38">
        <v>0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59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長野県</cp:lastModifiedBy>
  <dcterms:created xsi:type="dcterms:W3CDTF">2017-12-25T02:37:35Z</dcterms:created>
  <dcterms:modified xsi:type="dcterms:W3CDTF">2018-02-20T05:09:47Z</dcterms:modified>
  <cp:category/>
</cp:coreProperties>
</file>