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2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E86" i="4"/>
  <c r="AT10" i="4"/>
  <c r="AL10" i="4"/>
  <c r="AD10" i="4"/>
  <c r="P10" i="4"/>
  <c r="I10" i="4"/>
  <c r="B10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<sst xmlns="http://schemas.openxmlformats.org/spreadsheetml/2006/main" count="240" uniqueCount="125">
  <si>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</si>
  <si>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</si>
  <si>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</si>
  <si>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</si>
  <si>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</si>
  <si>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</si>
  <si>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</si>
  <si>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</si>
  <si>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</si>
  <si>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</si>
  <si>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</si>
  <si>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</si>
  <si>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</si>
  <si>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</si>
  <si>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</si>
  <si>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</si>
  <si>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</si>
  <si>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</si>
  <si>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</si>
  <si>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</si>
  <si>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</si>
  <si>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</si>
  <si>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</si>
  <si>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</si>
  <si>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</si>
  <si>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</si>
  <si>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</si>
  <si>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</si>
  <si>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</si>
  <si>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</si>
  <si>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</si>
  <si>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</si>
  <si>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</si>
  <si>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</si>
  <si>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</si>
  <si>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</si>
  <si>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</si>
  <si>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</si>
  <si>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</si>
  <si>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</si>
  <si>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</si>
  <si>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</si>
  <si>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</si>
  <si>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</si>
  <si>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</si>
  <si>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</si>
  <si>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</si>
  <si>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</si>
  <si>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</si>
  <si>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</si>
  <si>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</si>
  <si>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</si>
  <si>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</si>
  <si>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</si>
  <si>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</si>
  <si>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</si>
  <si>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</si>
  <si>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</si>
  <si>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</si>
  <si>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</si>
  <si>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</si>
  <si>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</si>
  <si>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</si>
  <si>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</si>
  <si>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</si>
  <si>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</si>
  <si>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</si>
  <si>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</si>
  <si>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</si>
  <si>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</si>
  <si>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</si>
  <si>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</si>
  <si>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</si>
  <si>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</si>
  <si>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</si>
  <si>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</si>
  <si>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</si>
  <si>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</si>
  <si>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</si>
  <si>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</si>
  <si>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</si>
  <si>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</si>
  <si>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</si>
  <si>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</si>
  <si>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</si>
  <si>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</si>
  <si>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</si>
  <si>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</si>
  <si>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</si>
  <si>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</si>
  <si>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</si>
  <si>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</si>
  <si>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</si>
  <si>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</si>
  <si>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</si>
  <si>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</si>
  <si>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</si>
  <si>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</si>
  <si>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</si>
  <si>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</si>
  <si>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</si>
  <si>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</si>
  <si>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</si>
  <si>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</si>
  <si>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</si>
  <si>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</si>
  <si>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</si>
  <si>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</si>
  <si>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</si>
  <si>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佐久穂町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</si>
  <si>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</si>
  <si>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</si>
  <si>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</si>
  <si>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</si>
  <si>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</si>
  <si>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</si>
  <si>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</si>
  <si>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</si>
  <si>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</si>
  <si>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</si>
  <si>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</si>
  <si>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現在の処理区域は比較的、山間部に位置しており人口減少、高齢化、さらに排水量の減少等により料金収入の増額は見込めない。また、供用開始から15年が経過しており維持管理費も増加傾向にあり、料金改定も視野に入れた経営改善が必要と考えられる。</t>
    <rPh sb="0" eb="2">
      <t>ゲンザイ</t>
    </rPh>
    <rPh sb="3" eb="5">
      <t>ショリ</t>
    </rPh>
    <rPh sb="5" eb="7">
      <t>クイキ</t>
    </rPh>
    <rPh sb="8" eb="11">
      <t>ヒカクテキ</t>
    </rPh>
    <rPh sb="12" eb="15">
      <t>サンカンブ</t>
    </rPh>
    <rPh sb="16" eb="18">
      <t>イチ</t>
    </rPh>
    <rPh sb="22" eb="24">
      <t>ジンコウ</t>
    </rPh>
    <rPh sb="24" eb="26">
      <t>ゲンショウ</t>
    </rPh>
    <rPh sb="27" eb="30">
      <t>コウレイカ</t>
    </rPh>
    <rPh sb="34" eb="36">
      <t>ハイスイ</t>
    </rPh>
    <rPh sb="36" eb="37">
      <t>リョウ</t>
    </rPh>
    <rPh sb="38" eb="40">
      <t>ゲンショウ</t>
    </rPh>
    <rPh sb="40" eb="41">
      <t>トウ</t>
    </rPh>
    <rPh sb="44" eb="46">
      <t>リョウキン</t>
    </rPh>
    <rPh sb="46" eb="48">
      <t>シュウニュウ</t>
    </rPh>
    <rPh sb="49" eb="51">
      <t>ゾウガク</t>
    </rPh>
    <rPh sb="52" eb="54">
      <t>ミコ</t>
    </rPh>
    <rPh sb="61" eb="63">
      <t>キョウヨウ</t>
    </rPh>
    <rPh sb="63" eb="65">
      <t>カイシ</t>
    </rPh>
    <rPh sb="69" eb="70">
      <t>ネン</t>
    </rPh>
    <rPh sb="71" eb="73">
      <t>ケイカ</t>
    </rPh>
    <rPh sb="77" eb="79">
      <t>イジ</t>
    </rPh>
    <rPh sb="79" eb="81">
      <t>カンリ</t>
    </rPh>
    <rPh sb="81" eb="82">
      <t>ヒ</t>
    </rPh>
    <rPh sb="83" eb="85">
      <t>ゾウカ</t>
    </rPh>
    <rPh sb="85" eb="87">
      <t>ケイコウ</t>
    </rPh>
    <rPh sb="91" eb="93">
      <t>リョウキン</t>
    </rPh>
    <rPh sb="93" eb="95">
      <t>カイテイ</t>
    </rPh>
    <rPh sb="96" eb="98">
      <t>シヤ</t>
    </rPh>
    <rPh sb="99" eb="100">
      <t>イ</t>
    </rPh>
    <rPh sb="102" eb="104">
      <t>ケイエイ</t>
    </rPh>
    <rPh sb="104" eb="106">
      <t>カイゼン</t>
    </rPh>
    <rPh sb="107" eb="109">
      <t>ヒツヨウ</t>
    </rPh>
    <rPh sb="110" eb="111">
      <t>カンガ</t>
    </rPh>
    <phoneticPr fontId="4"/>
  </si>
  <si>
    <t>供用開始から15年が経過しており管路以外は、電気・機械類はすでに耐用年数を迎えており、定期的な清掃点検を行い適正な維持管理を行う必要がある。</t>
    <rPh sb="0" eb="2">
      <t>キョウヨウ</t>
    </rPh>
    <rPh sb="2" eb="4">
      <t>カイシ</t>
    </rPh>
    <rPh sb="8" eb="9">
      <t>ネン</t>
    </rPh>
    <rPh sb="10" eb="12">
      <t>ケイカ</t>
    </rPh>
    <rPh sb="16" eb="18">
      <t>カンロ</t>
    </rPh>
    <rPh sb="18" eb="20">
      <t>イガイ</t>
    </rPh>
    <rPh sb="22" eb="24">
      <t>デンキ</t>
    </rPh>
    <rPh sb="25" eb="28">
      <t>キカイルイ</t>
    </rPh>
    <rPh sb="32" eb="34">
      <t>タイヨウ</t>
    </rPh>
    <rPh sb="34" eb="36">
      <t>ネンスウ</t>
    </rPh>
    <rPh sb="37" eb="38">
      <t>ムカ</t>
    </rPh>
    <rPh sb="43" eb="46">
      <t>テイキテキ</t>
    </rPh>
    <rPh sb="47" eb="49">
      <t>セイソウ</t>
    </rPh>
    <rPh sb="49" eb="51">
      <t>テンケン</t>
    </rPh>
    <rPh sb="52" eb="53">
      <t>オコナ</t>
    </rPh>
    <rPh sb="54" eb="56">
      <t>テキセイ</t>
    </rPh>
    <rPh sb="57" eb="59">
      <t>イジ</t>
    </rPh>
    <rPh sb="59" eb="61">
      <t>カンリ</t>
    </rPh>
    <rPh sb="62" eb="63">
      <t>オコナ</t>
    </rPh>
    <rPh sb="64" eb="66">
      <t>ヒツヨウ</t>
    </rPh>
    <phoneticPr fontId="4"/>
  </si>
  <si>
    <t>今後、公共下水への接続・料金改定を含めた経営改善を図る必要があると考えられる。</t>
    <rPh sb="0" eb="2">
      <t>コンゴ</t>
    </rPh>
    <rPh sb="3" eb="5">
      <t>コウキョウ</t>
    </rPh>
    <rPh sb="5" eb="7">
      <t>ゲスイ</t>
    </rPh>
    <rPh sb="9" eb="11">
      <t>セツゾク</t>
    </rPh>
    <rPh sb="12" eb="14">
      <t>リョウキン</t>
    </rPh>
    <rPh sb="14" eb="16">
      <t>カイテイ</t>
    </rPh>
    <rPh sb="17" eb="18">
      <t>フク</t>
    </rPh>
    <rPh sb="20" eb="22">
      <t>ケイエイ</t>
    </rPh>
    <rPh sb="22" eb="24">
      <t>カイゼン</t>
    </rPh>
    <rPh sb="25" eb="26">
      <t>ハカ</t>
    </rPh>
    <rPh sb="27" eb="29">
      <t>ヒツヨウ</t>
    </rPh>
    <rPh sb="33" eb="34">
      <t>カンガ</t>
    </rPh>
    <phoneticPr fontId="4"/>
  </si>
  <si>
    <t>自治体職員</t>
    <rPh sb="0" eb="3">
      <t>ジチタイ</t>
    </rPh>
    <rPh sb="3" eb="5">
      <t>ショクイン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</si>
</sst>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47488"/>
        <c:axId val="3404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47488"/>
        <c:axId val="34049408"/>
      </c:lineChart>
      <c:dateAx>
        <c:axId val="34047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049408"/>
        <c:crosses val="autoZero"/>
        <c:auto val="1"/>
        <c:lblOffset val="100"/>
        <c:baseTimeUnit val="years"/>
      </c:dateAx>
      <c:valAx>
        <c:axId val="3404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047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35.159999999999997</c:v>
                </c:pt>
                <c:pt idx="1">
                  <c:v>34.659999999999997</c:v>
                </c:pt>
                <c:pt idx="2">
                  <c:v>31.85</c:v>
                </c:pt>
                <c:pt idx="3">
                  <c:v>31.55</c:v>
                </c:pt>
                <c:pt idx="4">
                  <c:v>31.24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49728"/>
        <c:axId val="4506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49728"/>
        <c:axId val="45060096"/>
      </c:lineChart>
      <c:dateAx>
        <c:axId val="4504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060096"/>
        <c:crosses val="autoZero"/>
        <c:auto val="1"/>
        <c:lblOffset val="100"/>
        <c:baseTimeUnit val="years"/>
      </c:dateAx>
      <c:valAx>
        <c:axId val="4506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04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80.39</c:v>
                </c:pt>
                <c:pt idx="1">
                  <c:v>81.5</c:v>
                </c:pt>
                <c:pt idx="2">
                  <c:v>82.16</c:v>
                </c:pt>
                <c:pt idx="3">
                  <c:v>76.64</c:v>
                </c:pt>
                <c:pt idx="4">
                  <c:v>77.150000000000006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68128"/>
        <c:axId val="4517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68128"/>
        <c:axId val="45170048"/>
      </c:lineChart>
      <c:dateAx>
        <c:axId val="4516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170048"/>
        <c:crosses val="autoZero"/>
        <c:auto val="1"/>
        <c:lblOffset val="100"/>
        <c:baseTimeUnit val="years"/>
      </c:dateAx>
      <c:valAx>
        <c:axId val="4517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168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52.22</c:v>
                </c:pt>
                <c:pt idx="1">
                  <c:v>62.74</c:v>
                </c:pt>
                <c:pt idx="2">
                  <c:v>47.18</c:v>
                </c:pt>
                <c:pt idx="3">
                  <c:v>48.85</c:v>
                </c:pt>
                <c:pt idx="4">
                  <c:v>43.26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83968"/>
        <c:axId val="3408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83968"/>
        <c:axId val="34085888"/>
      </c:lineChart>
      <c:dateAx>
        <c:axId val="34083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085888"/>
        <c:crosses val="autoZero"/>
        <c:auto val="1"/>
        <c:lblOffset val="100"/>
        <c:baseTimeUnit val="years"/>
      </c:dateAx>
      <c:valAx>
        <c:axId val="3408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083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08160"/>
        <c:axId val="3411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08160"/>
        <c:axId val="34110080"/>
      </c:lineChart>
      <c:dateAx>
        <c:axId val="3410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110080"/>
        <c:crosses val="autoZero"/>
        <c:auto val="1"/>
        <c:lblOffset val="100"/>
        <c:baseTimeUnit val="years"/>
      </c:dateAx>
      <c:valAx>
        <c:axId val="3411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108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77856"/>
        <c:axId val="4477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77856"/>
        <c:axId val="44779776"/>
      </c:lineChart>
      <c:dateAx>
        <c:axId val="4477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79776"/>
        <c:crosses val="autoZero"/>
        <c:auto val="1"/>
        <c:lblOffset val="100"/>
        <c:baseTimeUnit val="years"/>
      </c:dateAx>
      <c:valAx>
        <c:axId val="4477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7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14720"/>
        <c:axId val="4481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4720"/>
        <c:axId val="44816640"/>
      </c:lineChart>
      <c:dateAx>
        <c:axId val="4481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816640"/>
        <c:crosses val="autoZero"/>
        <c:auto val="1"/>
        <c:lblOffset val="100"/>
        <c:baseTimeUnit val="years"/>
      </c:dateAx>
      <c:valAx>
        <c:axId val="4481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81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96256"/>
        <c:axId val="4489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6256"/>
        <c:axId val="44898176"/>
      </c:lineChart>
      <c:dateAx>
        <c:axId val="44896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898176"/>
        <c:crosses val="autoZero"/>
        <c:auto val="1"/>
        <c:lblOffset val="100"/>
        <c:baseTimeUnit val="years"/>
      </c:dateAx>
      <c:valAx>
        <c:axId val="4489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896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3855.95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48864"/>
        <c:axId val="4495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48864"/>
        <c:axId val="44951040"/>
      </c:lineChart>
      <c:dateAx>
        <c:axId val="44948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951040"/>
        <c:crosses val="autoZero"/>
        <c:auto val="1"/>
        <c:lblOffset val="100"/>
        <c:baseTimeUnit val="years"/>
      </c:dateAx>
      <c:valAx>
        <c:axId val="4495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948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33.979999999999997</c:v>
                </c:pt>
                <c:pt idx="1">
                  <c:v>34.31</c:v>
                </c:pt>
                <c:pt idx="2">
                  <c:v>29.07</c:v>
                </c:pt>
                <c:pt idx="3">
                  <c:v>33.270000000000003</c:v>
                </c:pt>
                <c:pt idx="4">
                  <c:v>38.590000000000003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81248"/>
        <c:axId val="44983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81248"/>
        <c:axId val="44983424"/>
      </c:lineChart>
      <c:dateAx>
        <c:axId val="44981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983424"/>
        <c:crosses val="autoZero"/>
        <c:auto val="1"/>
        <c:lblOffset val="100"/>
        <c:baseTimeUnit val="years"/>
      </c:dateAx>
      <c:valAx>
        <c:axId val="44983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981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619.72</c:v>
                </c:pt>
                <c:pt idx="1">
                  <c:v>642.92999999999995</c:v>
                </c:pt>
                <c:pt idx="2">
                  <c:v>763.54</c:v>
                </c:pt>
                <c:pt idx="3">
                  <c:v>666.77</c:v>
                </c:pt>
                <c:pt idx="4">
                  <c:v>578.23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00960"/>
        <c:axId val="4502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00960"/>
        <c:axId val="45027712"/>
      </c:lineChart>
      <c:dateAx>
        <c:axId val="4500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027712"/>
        <c:crosses val="autoZero"/>
        <c:auto val="1"/>
        <c:lblOffset val="100"/>
        <c:baseTimeUnit val="years"/>
      </c:dateAx>
      <c:valAx>
        <c:axId val="4502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00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S13" zoomScaleNormal="100" workbookViewId="0">
      <selection activeCell="BL16" sqref="BL16:BZ44"/>
    </sheetView>
  </sheetViews>
  <sheetFormatPr defaultColWidth="2.6640625" defaultRowHeight="13.2"/>
  <cols>
    <col min="1" max="1" width="2.6640625" style="3" customWidth="1"/>
    <col min="2" max="62" width="3.77734375" style="3" customWidth="1"/>
    <col min="63" max="63" width="2.6640625" style="3"/>
    <col min="64" max="78" width="3.109375" style="3" customWidth="1"/>
    <col min="79" max="79" width="4.44140625" style="3" bestFit="1" customWidth="1"/>
    <col min="80" max="80" width="2.6640625" style="3"/>
    <col min="81" max="82" width="4.44140625" style="3" bestFit="1" customWidth="1"/>
    <col min="83" max="16384" width="2.6640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長野県　佐久穂町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11591</v>
      </c>
      <c r="AM8" s="67"/>
      <c r="AN8" s="67"/>
      <c r="AO8" s="67"/>
      <c r="AP8" s="67"/>
      <c r="AQ8" s="67"/>
      <c r="AR8" s="67"/>
      <c r="AS8" s="67"/>
      <c r="AT8" s="66">
        <f>データ!T6</f>
        <v>188.15</v>
      </c>
      <c r="AU8" s="66"/>
      <c r="AV8" s="66"/>
      <c r="AW8" s="66"/>
      <c r="AX8" s="66"/>
      <c r="AY8" s="66"/>
      <c r="AZ8" s="66"/>
      <c r="BA8" s="66"/>
      <c r="BB8" s="66">
        <f>データ!U6</f>
        <v>61.61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10.72</v>
      </c>
      <c r="Q10" s="66"/>
      <c r="R10" s="66"/>
      <c r="S10" s="66"/>
      <c r="T10" s="66"/>
      <c r="U10" s="66"/>
      <c r="V10" s="66"/>
      <c r="W10" s="66">
        <f>データ!Q6</f>
        <v>92.52</v>
      </c>
      <c r="X10" s="66"/>
      <c r="Y10" s="66"/>
      <c r="Z10" s="66"/>
      <c r="AA10" s="66"/>
      <c r="AB10" s="66"/>
      <c r="AC10" s="66"/>
      <c r="AD10" s="67">
        <f>データ!R6</f>
        <v>4341</v>
      </c>
      <c r="AE10" s="67"/>
      <c r="AF10" s="67"/>
      <c r="AG10" s="67"/>
      <c r="AH10" s="67"/>
      <c r="AI10" s="67"/>
      <c r="AJ10" s="67"/>
      <c r="AK10" s="2"/>
      <c r="AL10" s="67">
        <f>データ!V6</f>
        <v>1230</v>
      </c>
      <c r="AM10" s="67"/>
      <c r="AN10" s="67"/>
      <c r="AO10" s="67"/>
      <c r="AP10" s="67"/>
      <c r="AQ10" s="67"/>
      <c r="AR10" s="67"/>
      <c r="AS10" s="67"/>
      <c r="AT10" s="66">
        <f>データ!W6</f>
        <v>0.52</v>
      </c>
      <c r="AU10" s="66"/>
      <c r="AV10" s="66"/>
      <c r="AW10" s="66"/>
      <c r="AX10" s="66"/>
      <c r="AY10" s="66"/>
      <c r="AZ10" s="66"/>
      <c r="BA10" s="66"/>
      <c r="BB10" s="66">
        <f>データ!X6</f>
        <v>2365.38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121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ColWidth="9" defaultRowHeight="13.2"/>
  <cols>
    <col min="1" max="1" width="9" style="3"/>
    <col min="2" max="144" width="11.88671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203092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長野県　佐久穂町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10.72</v>
      </c>
      <c r="Q6" s="34">
        <f t="shared" si="3"/>
        <v>92.52</v>
      </c>
      <c r="R6" s="34">
        <f t="shared" si="3"/>
        <v>4341</v>
      </c>
      <c r="S6" s="34">
        <f t="shared" si="3"/>
        <v>11591</v>
      </c>
      <c r="T6" s="34">
        <f t="shared" si="3"/>
        <v>188.15</v>
      </c>
      <c r="U6" s="34">
        <f t="shared" si="3"/>
        <v>61.61</v>
      </c>
      <c r="V6" s="34">
        <f t="shared" si="3"/>
        <v>1230</v>
      </c>
      <c r="W6" s="34">
        <f t="shared" si="3"/>
        <v>0.52</v>
      </c>
      <c r="X6" s="34">
        <f t="shared" si="3"/>
        <v>2365.38</v>
      </c>
      <c r="Y6" s="35">
        <f>IF(Y7="",NA(),Y7)</f>
        <v>52.22</v>
      </c>
      <c r="Z6" s="35">
        <f t="shared" ref="Z6:AH6" si="4">IF(Z7="",NA(),Z7)</f>
        <v>62.74</v>
      </c>
      <c r="AA6" s="35">
        <f t="shared" si="4"/>
        <v>47.18</v>
      </c>
      <c r="AB6" s="35">
        <f t="shared" si="4"/>
        <v>48.85</v>
      </c>
      <c r="AC6" s="35">
        <f t="shared" si="4"/>
        <v>43.26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5">
        <f t="shared" si="7"/>
        <v>3855.95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33.979999999999997</v>
      </c>
      <c r="BR6" s="35">
        <f t="shared" ref="BR6:BZ6" si="8">IF(BR7="",NA(),BR7)</f>
        <v>34.31</v>
      </c>
      <c r="BS6" s="35">
        <f t="shared" si="8"/>
        <v>29.07</v>
      </c>
      <c r="BT6" s="35">
        <f t="shared" si="8"/>
        <v>33.270000000000003</v>
      </c>
      <c r="BU6" s="35">
        <f t="shared" si="8"/>
        <v>38.590000000000003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619.72</v>
      </c>
      <c r="CC6" s="35">
        <f t="shared" ref="CC6:CK6" si="9">IF(CC7="",NA(),CC7)</f>
        <v>642.92999999999995</v>
      </c>
      <c r="CD6" s="35">
        <f t="shared" si="9"/>
        <v>763.54</v>
      </c>
      <c r="CE6" s="35">
        <f t="shared" si="9"/>
        <v>666.77</v>
      </c>
      <c r="CF6" s="35">
        <f t="shared" si="9"/>
        <v>578.23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35.159999999999997</v>
      </c>
      <c r="CN6" s="35">
        <f t="shared" ref="CN6:CV6" si="10">IF(CN7="",NA(),CN7)</f>
        <v>34.659999999999997</v>
      </c>
      <c r="CO6" s="35">
        <f t="shared" si="10"/>
        <v>31.85</v>
      </c>
      <c r="CP6" s="35">
        <f t="shared" si="10"/>
        <v>31.55</v>
      </c>
      <c r="CQ6" s="35">
        <f t="shared" si="10"/>
        <v>31.24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80.39</v>
      </c>
      <c r="CY6" s="35">
        <f t="shared" ref="CY6:DG6" si="11">IF(CY7="",NA(),CY7)</f>
        <v>81.5</v>
      </c>
      <c r="CZ6" s="35">
        <f t="shared" si="11"/>
        <v>82.16</v>
      </c>
      <c r="DA6" s="35">
        <f t="shared" si="11"/>
        <v>76.64</v>
      </c>
      <c r="DB6" s="35">
        <f t="shared" si="11"/>
        <v>77.150000000000006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5">
        <f t="shared" si="14"/>
        <v>0.79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203092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10.72</v>
      </c>
      <c r="Q7" s="38">
        <v>92.52</v>
      </c>
      <c r="R7" s="38">
        <v>4341</v>
      </c>
      <c r="S7" s="38">
        <v>11591</v>
      </c>
      <c r="T7" s="38">
        <v>188.15</v>
      </c>
      <c r="U7" s="38">
        <v>61.61</v>
      </c>
      <c r="V7" s="38">
        <v>1230</v>
      </c>
      <c r="W7" s="38">
        <v>0.52</v>
      </c>
      <c r="X7" s="38">
        <v>2365.38</v>
      </c>
      <c r="Y7" s="38">
        <v>52.22</v>
      </c>
      <c r="Z7" s="38">
        <v>62.74</v>
      </c>
      <c r="AA7" s="38">
        <v>47.18</v>
      </c>
      <c r="AB7" s="38">
        <v>48.85</v>
      </c>
      <c r="AC7" s="38">
        <v>43.26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3855.95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33.979999999999997</v>
      </c>
      <c r="BR7" s="38">
        <v>34.31</v>
      </c>
      <c r="BS7" s="38">
        <v>29.07</v>
      </c>
      <c r="BT7" s="38">
        <v>33.270000000000003</v>
      </c>
      <c r="BU7" s="38">
        <v>38.590000000000003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619.72</v>
      </c>
      <c r="CC7" s="38">
        <v>642.92999999999995</v>
      </c>
      <c r="CD7" s="38">
        <v>763.54</v>
      </c>
      <c r="CE7" s="38">
        <v>666.77</v>
      </c>
      <c r="CF7" s="38">
        <v>578.23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35.159999999999997</v>
      </c>
      <c r="CN7" s="38">
        <v>34.659999999999997</v>
      </c>
      <c r="CO7" s="38">
        <v>31.85</v>
      </c>
      <c r="CP7" s="38">
        <v>31.55</v>
      </c>
      <c r="CQ7" s="38">
        <v>31.24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80.39</v>
      </c>
      <c r="CY7" s="38">
        <v>81.5</v>
      </c>
      <c r="CZ7" s="38">
        <v>82.16</v>
      </c>
      <c r="DA7" s="38">
        <v>76.64</v>
      </c>
      <c r="DB7" s="38">
        <v>77.150000000000006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0.79</v>
      </c>
      <c r="EJ7" s="38">
        <v>0.04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testserver</cp:lastModifiedBy>
  <dcterms:created xsi:type="dcterms:W3CDTF">2017-12-25T02:28:48Z</dcterms:created>
  <dcterms:modified xsi:type="dcterms:W3CDTF">2018-02-09T06:56:25Z</dcterms:modified>
</cp:coreProperties>
</file>