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<sst xmlns="http://schemas.openxmlformats.org/spreadsheetml/2006/main" count="237" uniqueCount="124">
  <si>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</si>
  <si>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</si>
  <si>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</si>
  <si>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</si>
  <si>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</si>
  <si>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</si>
  <si>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</si>
  <si>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</si>
  <si>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</si>
  <si>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</si>
  <si>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</si>
  <si>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</si>
  <si>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</si>
  <si>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</si>
  <si>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</si>
  <si>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</si>
  <si>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</si>
  <si>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</si>
  <si>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</si>
  <si>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</si>
  <si>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</si>
  <si>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</si>
  <si>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</si>
  <si>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</si>
  <si>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</si>
  <si>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</si>
  <si>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</si>
  <si>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</si>
  <si>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</si>
  <si>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</si>
  <si>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</si>
  <si>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</si>
  <si>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</si>
  <si>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</si>
  <si>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</si>
  <si>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</si>
  <si>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</si>
  <si>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</si>
  <si>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</si>
  <si>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</si>
  <si>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</si>
  <si>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</si>
  <si>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</si>
  <si>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</si>
  <si>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</si>
  <si>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</si>
  <si>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</si>
  <si>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</si>
  <si>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</si>
  <si>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</si>
  <si>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</si>
  <si>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</si>
  <si>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</si>
  <si>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</si>
  <si>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</si>
  <si>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</si>
  <si>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</si>
  <si>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</si>
  <si>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</si>
  <si>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</si>
  <si>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</si>
  <si>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</si>
  <si>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</si>
  <si>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</si>
  <si>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</si>
  <si>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</si>
  <si>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</si>
  <si>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</si>
  <si>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</si>
  <si>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</si>
  <si>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</si>
  <si>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</si>
  <si>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</si>
  <si>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</si>
  <si>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</si>
  <si>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</si>
  <si>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</si>
  <si>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</si>
  <si>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</si>
  <si>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</si>
  <si>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</si>
  <si>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</si>
  <si>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</si>
  <si>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</si>
  <si>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</si>
  <si>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</si>
  <si>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</si>
  <si>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</si>
  <si>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</si>
  <si>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</si>
  <si>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</si>
  <si>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</si>
  <si>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</si>
  <si>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</si>
  <si>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</si>
  <si>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</si>
  <si>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</si>
  <si>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</si>
  <si>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</si>
  <si>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</si>
  <si>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</si>
  <si>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</si>
  <si>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</si>
  <si>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</si>
  <si>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</si>
  <si>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</si>
  <si>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</si>
  <si>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</si>
  <si>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佐久穂町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</si>
  <si>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</si>
  <si>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</si>
  <si>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</si>
  <si>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</si>
  <si>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</si>
  <si>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</si>
  <si>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</si>
  <si>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</si>
  <si>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</si>
  <si>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</si>
  <si>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</si>
  <si>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管路更新より20年以上経過しており有収率向上の観点から漏水箇所の修理等を行わなければならないと考えられる。</t>
    <rPh sb="0" eb="2">
      <t>カンロ</t>
    </rPh>
    <rPh sb="2" eb="4">
      <t>コウシン</t>
    </rPh>
    <rPh sb="8" eb="11">
      <t>ネンイジョウ</t>
    </rPh>
    <rPh sb="11" eb="13">
      <t>ケイカ</t>
    </rPh>
    <rPh sb="17" eb="19">
      <t>ユウシュウ</t>
    </rPh>
    <rPh sb="19" eb="20">
      <t>リツ</t>
    </rPh>
    <rPh sb="20" eb="22">
      <t>コウジョウ</t>
    </rPh>
    <rPh sb="23" eb="25">
      <t>カンテン</t>
    </rPh>
    <rPh sb="27" eb="29">
      <t>ロウスイ</t>
    </rPh>
    <rPh sb="29" eb="31">
      <t>カショ</t>
    </rPh>
    <rPh sb="32" eb="34">
      <t>シュウリ</t>
    </rPh>
    <rPh sb="34" eb="35">
      <t>トウ</t>
    </rPh>
    <rPh sb="36" eb="37">
      <t>オコナ</t>
    </rPh>
    <rPh sb="47" eb="48">
      <t>カンガ</t>
    </rPh>
    <phoneticPr fontId="4"/>
  </si>
  <si>
    <t>健全経営といえるが、管路・施設更新に向けて費用の財源が必要となるため、有収率の向上と抜本的な経営改善が必要と考えられる。</t>
    <rPh sb="0" eb="2">
      <t>ケンゼン</t>
    </rPh>
    <rPh sb="2" eb="4">
      <t>ケイエイ</t>
    </rPh>
    <rPh sb="10" eb="12">
      <t>カンロ</t>
    </rPh>
    <rPh sb="13" eb="15">
      <t>シセツ</t>
    </rPh>
    <rPh sb="15" eb="17">
      <t>コウシン</t>
    </rPh>
    <rPh sb="18" eb="19">
      <t>ム</t>
    </rPh>
    <rPh sb="21" eb="23">
      <t>ヒヨウ</t>
    </rPh>
    <rPh sb="24" eb="26">
      <t>ザイゲン</t>
    </rPh>
    <rPh sb="27" eb="29">
      <t>ヒツヨウ</t>
    </rPh>
    <rPh sb="35" eb="37">
      <t>ユウシュウ</t>
    </rPh>
    <rPh sb="37" eb="38">
      <t>リツ</t>
    </rPh>
    <rPh sb="39" eb="41">
      <t>コウジョウ</t>
    </rPh>
    <rPh sb="42" eb="45">
      <t>バッポンテキ</t>
    </rPh>
    <rPh sb="46" eb="48">
      <t>ケイエイ</t>
    </rPh>
    <rPh sb="48" eb="50">
      <t>カイゼン</t>
    </rPh>
    <rPh sb="51" eb="53">
      <t>ヒツヨウ</t>
    </rPh>
    <rPh sb="54" eb="55">
      <t>カンガ</t>
    </rPh>
    <phoneticPr fontId="4"/>
  </si>
  <si>
    <t>自治体職員</t>
    <rPh sb="0" eb="3">
      <t>ジチタイ</t>
    </rPh>
    <rPh sb="3" eb="5">
      <t>ショクイン</t>
    </rPh>
    <phoneticPr fontId="4"/>
  </si>
  <si>
    <t>現在、経営面では収益的収支比率は100％を上回っており健全に思われるが、総収益の多くの部分を給水収益以外に依存しているのが現実であり、給水区域が山間部であることや使用料の減少等により給水収益の増大は見込めない為、有収率の向上を行うことが必要と考えられる。</t>
    <rPh sb="0" eb="2">
      <t>ゲンザイ</t>
    </rPh>
    <rPh sb="3" eb="5">
      <t>ケイエイ</t>
    </rPh>
    <rPh sb="5" eb="6">
      <t>メン</t>
    </rPh>
    <rPh sb="8" eb="11">
      <t>シュウエキテキ</t>
    </rPh>
    <rPh sb="11" eb="13">
      <t>シュウシ</t>
    </rPh>
    <rPh sb="13" eb="15">
      <t>ヒリツ</t>
    </rPh>
    <rPh sb="21" eb="23">
      <t>ウワマワ</t>
    </rPh>
    <rPh sb="27" eb="29">
      <t>ケンゼン</t>
    </rPh>
    <rPh sb="30" eb="31">
      <t>オモ</t>
    </rPh>
    <rPh sb="36" eb="39">
      <t>ソウシュウエキ</t>
    </rPh>
    <rPh sb="40" eb="41">
      <t>オオ</t>
    </rPh>
    <rPh sb="43" eb="45">
      <t>ブブン</t>
    </rPh>
    <rPh sb="46" eb="48">
      <t>キュウスイ</t>
    </rPh>
    <rPh sb="48" eb="50">
      <t>シュウエキ</t>
    </rPh>
    <rPh sb="50" eb="52">
      <t>イガイ</t>
    </rPh>
    <rPh sb="53" eb="55">
      <t>イゾン</t>
    </rPh>
    <rPh sb="61" eb="63">
      <t>ゲンジツ</t>
    </rPh>
    <rPh sb="67" eb="69">
      <t>キュウスイ</t>
    </rPh>
    <rPh sb="69" eb="71">
      <t>クイキ</t>
    </rPh>
    <rPh sb="72" eb="75">
      <t>サンカンブ</t>
    </rPh>
    <rPh sb="81" eb="84">
      <t>シヨウリョウ</t>
    </rPh>
    <rPh sb="85" eb="87">
      <t>ゲンショウ</t>
    </rPh>
    <rPh sb="87" eb="88">
      <t>トウ</t>
    </rPh>
    <rPh sb="91" eb="93">
      <t>キュウスイ</t>
    </rPh>
    <rPh sb="93" eb="95">
      <t>シュウエキ</t>
    </rPh>
    <rPh sb="96" eb="98">
      <t>ゾウダイ</t>
    </rPh>
    <rPh sb="99" eb="101">
      <t>ミコ</t>
    </rPh>
    <rPh sb="104" eb="105">
      <t>タメ</t>
    </rPh>
    <rPh sb="106" eb="108">
      <t>ユウシュウ</t>
    </rPh>
    <rPh sb="108" eb="109">
      <t>リツ</t>
    </rPh>
    <rPh sb="110" eb="112">
      <t>コウジョウ</t>
    </rPh>
    <rPh sb="113" eb="114">
      <t>オコナ</t>
    </rPh>
    <rPh sb="118" eb="120">
      <t>ヒツヨウ</t>
    </rPh>
    <rPh sb="121" eb="12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</si>
</sst>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49920"/>
        <c:axId val="916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1649920"/>
        <c:axId val="91660288"/>
      </c:lineChart>
      <c:dateAx>
        <c:axId val="91649920"/>
        <c:scaling>
          <c:orientation val="minMax"/>
        </c:scaling>
        <c:delete val="1"/>
        <c:axPos val="b"/>
        <c:numFmt formatCode="ge" sourceLinked="1"/>
        <c:majorTickMark val="none"/>
        <c:minorTickMark val="none"/>
        <c:tickLblPos val="none"/>
        <c:crossAx val="91660288"/>
        <c:crosses val="autoZero"/>
        <c:auto val="1"/>
        <c:lblOffset val="100"/>
        <c:baseTimeUnit val="years"/>
      </c:dateAx>
      <c:valAx>
        <c:axId val="916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38.950000000000003</c:v>
                </c:pt>
                <c:pt idx="1">
                  <c:v>42.13</c:v>
                </c:pt>
                <c:pt idx="2">
                  <c:v>42.32</c:v>
                </c:pt>
                <c:pt idx="3">
                  <c:v>41.87</c:v>
                </c:pt>
                <c:pt idx="4">
                  <c:v>43.64</c:v>
                </c:pt>
              </c:numCache>
            </c:numRef>
          </c:val>
        </c:ser>
        <c:dLbls>
          <c:showLegendKey val="0"/>
          <c:showVal val="0"/>
          <c:showCatName val="0"/>
          <c:showSerName val="0"/>
          <c:showPercent val="0"/>
          <c:showBubbleSize val="0"/>
        </c:dLbls>
        <c:gapWidth val="150"/>
        <c:axId val="93231360"/>
        <c:axId val="932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3231360"/>
        <c:axId val="93254016"/>
      </c:lineChart>
      <c:dateAx>
        <c:axId val="93231360"/>
        <c:scaling>
          <c:orientation val="minMax"/>
        </c:scaling>
        <c:delete val="1"/>
        <c:axPos val="b"/>
        <c:numFmt formatCode="ge" sourceLinked="1"/>
        <c:majorTickMark val="none"/>
        <c:minorTickMark val="none"/>
        <c:tickLblPos val="none"/>
        <c:crossAx val="93254016"/>
        <c:crosses val="autoZero"/>
        <c:auto val="1"/>
        <c:lblOffset val="100"/>
        <c:baseTimeUnit val="years"/>
      </c:dateAx>
      <c:valAx>
        <c:axId val="932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87.5</c:v>
                </c:pt>
                <c:pt idx="1">
                  <c:v>79.489999999999995</c:v>
                </c:pt>
                <c:pt idx="2">
                  <c:v>77.98</c:v>
                </c:pt>
                <c:pt idx="3">
                  <c:v>80.86</c:v>
                </c:pt>
                <c:pt idx="4">
                  <c:v>91.74</c:v>
                </c:pt>
              </c:numCache>
            </c:numRef>
          </c:val>
        </c:ser>
        <c:dLbls>
          <c:showLegendKey val="0"/>
          <c:showVal val="0"/>
          <c:showCatName val="0"/>
          <c:showSerName val="0"/>
          <c:showPercent val="0"/>
          <c:showBubbleSize val="0"/>
        </c:dLbls>
        <c:gapWidth val="150"/>
        <c:axId val="93292416"/>
        <c:axId val="932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3292416"/>
        <c:axId val="93294592"/>
      </c:lineChart>
      <c:dateAx>
        <c:axId val="93292416"/>
        <c:scaling>
          <c:orientation val="minMax"/>
        </c:scaling>
        <c:delete val="1"/>
        <c:axPos val="b"/>
        <c:numFmt formatCode="ge" sourceLinked="1"/>
        <c:majorTickMark val="none"/>
        <c:minorTickMark val="none"/>
        <c:tickLblPos val="none"/>
        <c:crossAx val="93294592"/>
        <c:crosses val="autoZero"/>
        <c:auto val="1"/>
        <c:lblOffset val="100"/>
        <c:baseTimeUnit val="years"/>
      </c:dateAx>
      <c:valAx>
        <c:axId val="93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173.87</c:v>
                </c:pt>
                <c:pt idx="1">
                  <c:v>161.43</c:v>
                </c:pt>
                <c:pt idx="2">
                  <c:v>182.79</c:v>
                </c:pt>
                <c:pt idx="3">
                  <c:v>119.1</c:v>
                </c:pt>
                <c:pt idx="4">
                  <c:v>116.19</c:v>
                </c:pt>
              </c:numCache>
            </c:numRef>
          </c:val>
        </c:ser>
        <c:dLbls>
          <c:showLegendKey val="0"/>
          <c:showVal val="0"/>
          <c:showCatName val="0"/>
          <c:showSerName val="0"/>
          <c:showPercent val="0"/>
          <c:showBubbleSize val="0"/>
        </c:dLbls>
        <c:gapWidth val="150"/>
        <c:axId val="91833856"/>
        <c:axId val="918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1833856"/>
        <c:axId val="91835776"/>
      </c:lineChart>
      <c:dateAx>
        <c:axId val="91833856"/>
        <c:scaling>
          <c:orientation val="minMax"/>
        </c:scaling>
        <c:delete val="1"/>
        <c:axPos val="b"/>
        <c:numFmt formatCode="ge" sourceLinked="1"/>
        <c:majorTickMark val="none"/>
        <c:minorTickMark val="none"/>
        <c:tickLblPos val="none"/>
        <c:crossAx val="91835776"/>
        <c:crosses val="autoZero"/>
        <c:auto val="1"/>
        <c:lblOffset val="100"/>
        <c:baseTimeUnit val="years"/>
      </c:dateAx>
      <c:valAx>
        <c:axId val="91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70336"/>
        <c:axId val="91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70336"/>
        <c:axId val="91872256"/>
      </c:lineChart>
      <c:dateAx>
        <c:axId val="91870336"/>
        <c:scaling>
          <c:orientation val="minMax"/>
        </c:scaling>
        <c:delete val="1"/>
        <c:axPos val="b"/>
        <c:numFmt formatCode="ge" sourceLinked="1"/>
        <c:majorTickMark val="none"/>
        <c:minorTickMark val="none"/>
        <c:tickLblPos val="none"/>
        <c:crossAx val="91872256"/>
        <c:crosses val="autoZero"/>
        <c:auto val="1"/>
        <c:lblOffset val="100"/>
        <c:baseTimeUnit val="years"/>
      </c:dateAx>
      <c:valAx>
        <c:axId val="91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0064"/>
        <c:axId val="919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0064"/>
        <c:axId val="91961984"/>
      </c:lineChart>
      <c:dateAx>
        <c:axId val="91960064"/>
        <c:scaling>
          <c:orientation val="minMax"/>
        </c:scaling>
        <c:delete val="1"/>
        <c:axPos val="b"/>
        <c:numFmt formatCode="ge" sourceLinked="1"/>
        <c:majorTickMark val="none"/>
        <c:minorTickMark val="none"/>
        <c:tickLblPos val="none"/>
        <c:crossAx val="91961984"/>
        <c:crosses val="autoZero"/>
        <c:auto val="1"/>
        <c:lblOffset val="100"/>
        <c:baseTimeUnit val="years"/>
      </c:dateAx>
      <c:valAx>
        <c:axId val="919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10752"/>
        <c:axId val="93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10752"/>
        <c:axId val="93065600"/>
      </c:lineChart>
      <c:dateAx>
        <c:axId val="92010752"/>
        <c:scaling>
          <c:orientation val="minMax"/>
        </c:scaling>
        <c:delete val="1"/>
        <c:axPos val="b"/>
        <c:numFmt formatCode="ge" sourceLinked="1"/>
        <c:majorTickMark val="none"/>
        <c:minorTickMark val="none"/>
        <c:tickLblPos val="none"/>
        <c:crossAx val="93065600"/>
        <c:crosses val="autoZero"/>
        <c:auto val="1"/>
        <c:lblOffset val="100"/>
        <c:baseTimeUnit val="years"/>
      </c:dateAx>
      <c:valAx>
        <c:axId val="93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96192"/>
        <c:axId val="93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96192"/>
        <c:axId val="93106560"/>
      </c:lineChart>
      <c:dateAx>
        <c:axId val="93096192"/>
        <c:scaling>
          <c:orientation val="minMax"/>
        </c:scaling>
        <c:delete val="1"/>
        <c:axPos val="b"/>
        <c:numFmt formatCode="ge" sourceLinked="1"/>
        <c:majorTickMark val="none"/>
        <c:minorTickMark val="none"/>
        <c:tickLblPos val="none"/>
        <c:crossAx val="93106560"/>
        <c:crosses val="autoZero"/>
        <c:auto val="1"/>
        <c:lblOffset val="100"/>
        <c:baseTimeUnit val="years"/>
      </c:dateAx>
      <c:valAx>
        <c:axId val="93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16.059999999999999</c:v>
                </c:pt>
                <c:pt idx="1">
                  <c:v>14.56</c:v>
                </c:pt>
                <c:pt idx="2">
                  <c:v>13.26</c:v>
                </c:pt>
                <c:pt idx="3">
                  <c:v>4.63</c:v>
                </c:pt>
                <c:pt idx="4">
                  <c:v>3.5</c:v>
                </c:pt>
              </c:numCache>
            </c:numRef>
          </c:val>
        </c:ser>
        <c:dLbls>
          <c:showLegendKey val="0"/>
          <c:showVal val="0"/>
          <c:showCatName val="0"/>
          <c:showSerName val="0"/>
          <c:showPercent val="0"/>
          <c:showBubbleSize val="0"/>
        </c:dLbls>
        <c:gapWidth val="150"/>
        <c:axId val="93397376"/>
        <c:axId val="93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3397376"/>
        <c:axId val="93399296"/>
      </c:lineChart>
      <c:dateAx>
        <c:axId val="93397376"/>
        <c:scaling>
          <c:orientation val="minMax"/>
        </c:scaling>
        <c:delete val="1"/>
        <c:axPos val="b"/>
        <c:numFmt formatCode="ge" sourceLinked="1"/>
        <c:majorTickMark val="none"/>
        <c:minorTickMark val="none"/>
        <c:tickLblPos val="none"/>
        <c:crossAx val="93399296"/>
        <c:crosses val="autoZero"/>
        <c:auto val="1"/>
        <c:lblOffset val="100"/>
        <c:baseTimeUnit val="years"/>
      </c:dateAx>
      <c:valAx>
        <c:axId val="93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134.13</c:v>
                </c:pt>
                <c:pt idx="1">
                  <c:v>157.13</c:v>
                </c:pt>
                <c:pt idx="2">
                  <c:v>114.01</c:v>
                </c:pt>
                <c:pt idx="3">
                  <c:v>73.239999999999995</c:v>
                </c:pt>
                <c:pt idx="4">
                  <c:v>76.400000000000006</c:v>
                </c:pt>
              </c:numCache>
            </c:numRef>
          </c:val>
        </c:ser>
        <c:dLbls>
          <c:showLegendKey val="0"/>
          <c:showVal val="0"/>
          <c:showCatName val="0"/>
          <c:showSerName val="0"/>
          <c:showPercent val="0"/>
          <c:showBubbleSize val="0"/>
        </c:dLbls>
        <c:gapWidth val="150"/>
        <c:axId val="93421568"/>
        <c:axId val="934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3421568"/>
        <c:axId val="93423488"/>
      </c:lineChart>
      <c:dateAx>
        <c:axId val="93421568"/>
        <c:scaling>
          <c:orientation val="minMax"/>
        </c:scaling>
        <c:delete val="1"/>
        <c:axPos val="b"/>
        <c:numFmt formatCode="ge" sourceLinked="1"/>
        <c:majorTickMark val="none"/>
        <c:minorTickMark val="none"/>
        <c:tickLblPos val="none"/>
        <c:crossAx val="93423488"/>
        <c:crosses val="autoZero"/>
        <c:auto val="1"/>
        <c:lblOffset val="100"/>
        <c:baseTimeUnit val="years"/>
      </c:dateAx>
      <c:valAx>
        <c:axId val="934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39.380000000000003</c:v>
                </c:pt>
                <c:pt idx="1">
                  <c:v>34.99</c:v>
                </c:pt>
                <c:pt idx="2">
                  <c:v>49.33</c:v>
                </c:pt>
                <c:pt idx="3">
                  <c:v>194.07</c:v>
                </c:pt>
                <c:pt idx="4">
                  <c:v>186.05</c:v>
                </c:pt>
              </c:numCache>
            </c:numRef>
          </c:val>
        </c:ser>
        <c:dLbls>
          <c:showLegendKey val="0"/>
          <c:showVal val="0"/>
          <c:showCatName val="0"/>
          <c:showSerName val="0"/>
          <c:showPercent val="0"/>
          <c:showBubbleSize val="0"/>
        </c:dLbls>
        <c:gapWidth val="150"/>
        <c:axId val="93207552"/>
        <c:axId val="932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3207552"/>
        <c:axId val="93209728"/>
      </c:lineChart>
      <c:dateAx>
        <c:axId val="93207552"/>
        <c:scaling>
          <c:orientation val="minMax"/>
        </c:scaling>
        <c:delete val="1"/>
        <c:axPos val="b"/>
        <c:numFmt formatCode="ge" sourceLinked="1"/>
        <c:majorTickMark val="none"/>
        <c:minorTickMark val="none"/>
        <c:tickLblPos val="none"/>
        <c:crossAx val="93209728"/>
        <c:crosses val="autoZero"/>
        <c:auto val="1"/>
        <c:lblOffset val="100"/>
        <c:baseTimeUnit val="years"/>
      </c:dateAx>
      <c:valAx>
        <c:axId val="932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佐久穂町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11591</v>
      </c>
      <c r="AM8" s="67"/>
      <c r="AN8" s="67"/>
      <c r="AO8" s="67"/>
      <c r="AP8" s="67"/>
      <c r="AQ8" s="67"/>
      <c r="AR8" s="67"/>
      <c r="AS8" s="67"/>
      <c r="AT8" s="66">
        <f>データ!$S$6</f>
        <v>188.15</v>
      </c>
      <c r="AU8" s="66"/>
      <c r="AV8" s="66"/>
      <c r="AW8" s="66"/>
      <c r="AX8" s="66"/>
      <c r="AY8" s="66"/>
      <c r="AZ8" s="66"/>
      <c r="BA8" s="66"/>
      <c r="BB8" s="66">
        <f>データ!$T$6</f>
        <v>61.61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7.88</v>
      </c>
      <c r="Q10" s="66"/>
      <c r="R10" s="66"/>
      <c r="S10" s="66"/>
      <c r="T10" s="66"/>
      <c r="U10" s="66"/>
      <c r="V10" s="66"/>
      <c r="W10" s="67">
        <f>データ!$Q$6</f>
        <v>2808</v>
      </c>
      <c r="X10" s="67"/>
      <c r="Y10" s="67"/>
      <c r="Z10" s="67"/>
      <c r="AA10" s="67"/>
      <c r="AB10" s="67"/>
      <c r="AC10" s="67"/>
      <c r="AD10" s="2"/>
      <c r="AE10" s="2"/>
      <c r="AF10" s="2"/>
      <c r="AG10" s="2"/>
      <c r="AH10" s="2"/>
      <c r="AI10" s="2"/>
      <c r="AJ10" s="2"/>
      <c r="AK10" s="2"/>
      <c r="AL10" s="67">
        <f>データ!$U$6</f>
        <v>904</v>
      </c>
      <c r="AM10" s="67"/>
      <c r="AN10" s="67"/>
      <c r="AO10" s="67"/>
      <c r="AP10" s="67"/>
      <c r="AQ10" s="67"/>
      <c r="AR10" s="67"/>
      <c r="AS10" s="67"/>
      <c r="AT10" s="66">
        <f>データ!$V$6</f>
        <v>0.68</v>
      </c>
      <c r="AU10" s="66"/>
      <c r="AV10" s="66"/>
      <c r="AW10" s="66"/>
      <c r="AX10" s="66"/>
      <c r="AY10" s="66"/>
      <c r="AZ10" s="66"/>
      <c r="BA10" s="66"/>
      <c r="BB10" s="66">
        <f>データ!$W$6</f>
        <v>1329.41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cols>
    <col min="1" max="1" width="9" style="3"/>
    <col min="2" max="144" width="11.8867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203092</v>
      </c>
      <c r="D6" s="34">
        <f t="shared" si="3"/>
        <v>47</v>
      </c>
      <c r="E6" s="34">
        <f t="shared" si="3"/>
        <v>1</v>
      </c>
      <c r="F6" s="34">
        <f t="shared" si="3"/>
        <v>0</v>
      </c>
      <c r="G6" s="34">
        <f t="shared" si="3"/>
        <v>0</v>
      </c>
      <c r="H6" s="34" t="str">
        <f t="shared" si="3"/>
        <v>長野県　佐久穂町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7.88</v>
      </c>
      <c r="Q6" s="35">
        <f t="shared" si="3"/>
        <v>2808</v>
      </c>
      <c r="R6" s="35">
        <f t="shared" si="3"/>
        <v>11591</v>
      </c>
      <c r="S6" s="35">
        <f t="shared" si="3"/>
        <v>188.15</v>
      </c>
      <c r="T6" s="35">
        <f t="shared" si="3"/>
        <v>61.61</v>
      </c>
      <c r="U6" s="35">
        <f t="shared" si="3"/>
        <v>904</v>
      </c>
      <c r="V6" s="35">
        <f t="shared" si="3"/>
        <v>0.68</v>
      </c>
      <c r="W6" s="35">
        <f t="shared" si="3"/>
        <v>1329.41</v>
      </c>
      <c r="X6" s="36">
        <f>IF(X7="",NA(),X7)</f>
        <v>173.87</v>
      </c>
      <c r="Y6" s="36">
        <f t="shared" ref="Y6:AG6" si="4">IF(Y7="",NA(),Y7)</f>
        <v>161.43</v>
      </c>
      <c r="Z6" s="36">
        <f t="shared" si="4"/>
        <v>182.79</v>
      </c>
      <c r="AA6" s="36">
        <f t="shared" si="4"/>
        <v>119.1</v>
      </c>
      <c r="AB6" s="36">
        <f t="shared" si="4"/>
        <v>116.19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16.059999999999999</v>
      </c>
      <c r="BF6" s="36">
        <f t="shared" ref="BF6:BN6" si="7">IF(BF7="",NA(),BF7)</f>
        <v>14.56</v>
      </c>
      <c r="BG6" s="36">
        <f t="shared" si="7"/>
        <v>13.26</v>
      </c>
      <c r="BH6" s="36">
        <f t="shared" si="7"/>
        <v>4.63</v>
      </c>
      <c r="BI6" s="36">
        <f t="shared" si="7"/>
        <v>3.5</v>
      </c>
      <c r="BJ6" s="36">
        <f t="shared" si="7"/>
        <v>1496.15</v>
      </c>
      <c r="BK6" s="36">
        <f t="shared" si="7"/>
        <v>1462.56</v>
      </c>
      <c r="BL6" s="36">
        <f t="shared" si="7"/>
        <v>1486.62</v>
      </c>
      <c r="BM6" s="36">
        <f t="shared" si="7"/>
        <v>1510.14</v>
      </c>
      <c r="BN6" s="36">
        <f t="shared" si="7"/>
        <v>1595.62</v>
      </c>
      <c r="BO6" s="35" t="str">
        <f>IF(BO7="","",IF(BO7="-","【-】","【"&amp;SUBSTITUTE(TEXT(BO7,"#,##0.00"),"-","△")&amp;"】"))</f>
        <v>【1,280.76】</v>
      </c>
      <c r="BP6" s="36">
        <f>IF(BP7="",NA(),BP7)</f>
        <v>134.13</v>
      </c>
      <c r="BQ6" s="36">
        <f t="shared" ref="BQ6:BY6" si="8">IF(BQ7="",NA(),BQ7)</f>
        <v>157.13</v>
      </c>
      <c r="BR6" s="36">
        <f t="shared" si="8"/>
        <v>114.01</v>
      </c>
      <c r="BS6" s="36">
        <f t="shared" si="8"/>
        <v>73.239999999999995</v>
      </c>
      <c r="BT6" s="36">
        <f t="shared" si="8"/>
        <v>76.400000000000006</v>
      </c>
      <c r="BU6" s="36">
        <f t="shared" si="8"/>
        <v>33.01</v>
      </c>
      <c r="BV6" s="36">
        <f t="shared" si="8"/>
        <v>32.39</v>
      </c>
      <c r="BW6" s="36">
        <f t="shared" si="8"/>
        <v>24.39</v>
      </c>
      <c r="BX6" s="36">
        <f t="shared" si="8"/>
        <v>22.67</v>
      </c>
      <c r="BY6" s="36">
        <f t="shared" si="8"/>
        <v>37.92</v>
      </c>
      <c r="BZ6" s="35" t="str">
        <f>IF(BZ7="","",IF(BZ7="-","【-】","【"&amp;SUBSTITUTE(TEXT(BZ7,"#,##0.00"),"-","△")&amp;"】"))</f>
        <v>【53.06】</v>
      </c>
      <c r="CA6" s="36">
        <f>IF(CA7="",NA(),CA7)</f>
        <v>39.380000000000003</v>
      </c>
      <c r="CB6" s="36">
        <f t="shared" ref="CB6:CJ6" si="9">IF(CB7="",NA(),CB7)</f>
        <v>34.99</v>
      </c>
      <c r="CC6" s="36">
        <f t="shared" si="9"/>
        <v>49.33</v>
      </c>
      <c r="CD6" s="36">
        <f t="shared" si="9"/>
        <v>194.07</v>
      </c>
      <c r="CE6" s="36">
        <f t="shared" si="9"/>
        <v>186.05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38.950000000000003</v>
      </c>
      <c r="CM6" s="36">
        <f t="shared" ref="CM6:CU6" si="10">IF(CM7="",NA(),CM7)</f>
        <v>42.13</v>
      </c>
      <c r="CN6" s="36">
        <f t="shared" si="10"/>
        <v>42.32</v>
      </c>
      <c r="CO6" s="36">
        <f t="shared" si="10"/>
        <v>41.87</v>
      </c>
      <c r="CP6" s="36">
        <f t="shared" si="10"/>
        <v>43.64</v>
      </c>
      <c r="CQ6" s="36">
        <f t="shared" si="10"/>
        <v>51.11</v>
      </c>
      <c r="CR6" s="36">
        <f t="shared" si="10"/>
        <v>50.49</v>
      </c>
      <c r="CS6" s="36">
        <f t="shared" si="10"/>
        <v>48.36</v>
      </c>
      <c r="CT6" s="36">
        <f t="shared" si="10"/>
        <v>48.7</v>
      </c>
      <c r="CU6" s="36">
        <f t="shared" si="10"/>
        <v>46.9</v>
      </c>
      <c r="CV6" s="35" t="str">
        <f>IF(CV7="","",IF(CV7="-","【-】","【"&amp;SUBSTITUTE(TEXT(CV7,"#,##0.00"),"-","△")&amp;"】"))</f>
        <v>【56.28】</v>
      </c>
      <c r="CW6" s="36">
        <f>IF(CW7="",NA(),CW7)</f>
        <v>87.5</v>
      </c>
      <c r="CX6" s="36">
        <f t="shared" ref="CX6:DF6" si="11">IF(CX7="",NA(),CX7)</f>
        <v>79.489999999999995</v>
      </c>
      <c r="CY6" s="36">
        <f t="shared" si="11"/>
        <v>77.98</v>
      </c>
      <c r="CZ6" s="36">
        <f t="shared" si="11"/>
        <v>80.86</v>
      </c>
      <c r="DA6" s="36">
        <f t="shared" si="11"/>
        <v>91.74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203092</v>
      </c>
      <c r="D7" s="38">
        <v>47</v>
      </c>
      <c r="E7" s="38">
        <v>1</v>
      </c>
      <c r="F7" s="38">
        <v>0</v>
      </c>
      <c r="G7" s="38">
        <v>0</v>
      </c>
      <c r="H7" s="38" t="s">
        <v>108</v>
      </c>
      <c r="I7" s="38" t="s">
        <v>109</v>
      </c>
      <c r="J7" s="38" t="s">
        <v>110</v>
      </c>
      <c r="K7" s="38" t="s">
        <v>111</v>
      </c>
      <c r="L7" s="38" t="s">
        <v>112</v>
      </c>
      <c r="M7" s="38"/>
      <c r="N7" s="39" t="s">
        <v>113</v>
      </c>
      <c r="O7" s="39" t="s">
        <v>114</v>
      </c>
      <c r="P7" s="39">
        <v>7.88</v>
      </c>
      <c r="Q7" s="39">
        <v>2808</v>
      </c>
      <c r="R7" s="39">
        <v>11591</v>
      </c>
      <c r="S7" s="39">
        <v>188.15</v>
      </c>
      <c r="T7" s="39">
        <v>61.61</v>
      </c>
      <c r="U7" s="39">
        <v>904</v>
      </c>
      <c r="V7" s="39">
        <v>0.68</v>
      </c>
      <c r="W7" s="39">
        <v>1329.41</v>
      </c>
      <c r="X7" s="39">
        <v>173.87</v>
      </c>
      <c r="Y7" s="39">
        <v>161.43</v>
      </c>
      <c r="Z7" s="39">
        <v>182.79</v>
      </c>
      <c r="AA7" s="39">
        <v>119.1</v>
      </c>
      <c r="AB7" s="39">
        <v>116.19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16.059999999999999</v>
      </c>
      <c r="BF7" s="39">
        <v>14.56</v>
      </c>
      <c r="BG7" s="39">
        <v>13.26</v>
      </c>
      <c r="BH7" s="39">
        <v>4.63</v>
      </c>
      <c r="BI7" s="39">
        <v>3.5</v>
      </c>
      <c r="BJ7" s="39">
        <v>1496.15</v>
      </c>
      <c r="BK7" s="39">
        <v>1462.56</v>
      </c>
      <c r="BL7" s="39">
        <v>1486.62</v>
      </c>
      <c r="BM7" s="39">
        <v>1510.14</v>
      </c>
      <c r="BN7" s="39">
        <v>1595.62</v>
      </c>
      <c r="BO7" s="39">
        <v>1280.76</v>
      </c>
      <c r="BP7" s="39">
        <v>134.13</v>
      </c>
      <c r="BQ7" s="39">
        <v>157.13</v>
      </c>
      <c r="BR7" s="39">
        <v>114.01</v>
      </c>
      <c r="BS7" s="39">
        <v>73.239999999999995</v>
      </c>
      <c r="BT7" s="39">
        <v>76.400000000000006</v>
      </c>
      <c r="BU7" s="39">
        <v>33.01</v>
      </c>
      <c r="BV7" s="39">
        <v>32.39</v>
      </c>
      <c r="BW7" s="39">
        <v>24.39</v>
      </c>
      <c r="BX7" s="39">
        <v>22.67</v>
      </c>
      <c r="BY7" s="39">
        <v>37.92</v>
      </c>
      <c r="BZ7" s="39">
        <v>53.06</v>
      </c>
      <c r="CA7" s="39">
        <v>39.380000000000003</v>
      </c>
      <c r="CB7" s="39">
        <v>34.99</v>
      </c>
      <c r="CC7" s="39">
        <v>49.33</v>
      </c>
      <c r="CD7" s="39">
        <v>194.07</v>
      </c>
      <c r="CE7" s="39">
        <v>186.05</v>
      </c>
      <c r="CF7" s="39">
        <v>523.08000000000004</v>
      </c>
      <c r="CG7" s="39">
        <v>530.83000000000004</v>
      </c>
      <c r="CH7" s="39">
        <v>734.18</v>
      </c>
      <c r="CI7" s="39">
        <v>789.62</v>
      </c>
      <c r="CJ7" s="39">
        <v>423.18</v>
      </c>
      <c r="CK7" s="39">
        <v>314.83</v>
      </c>
      <c r="CL7" s="39">
        <v>38.950000000000003</v>
      </c>
      <c r="CM7" s="39">
        <v>42.13</v>
      </c>
      <c r="CN7" s="39">
        <v>42.32</v>
      </c>
      <c r="CO7" s="39">
        <v>41.87</v>
      </c>
      <c r="CP7" s="39">
        <v>43.64</v>
      </c>
      <c r="CQ7" s="39">
        <v>51.11</v>
      </c>
      <c r="CR7" s="39">
        <v>50.49</v>
      </c>
      <c r="CS7" s="39">
        <v>48.36</v>
      </c>
      <c r="CT7" s="39">
        <v>48.7</v>
      </c>
      <c r="CU7" s="39">
        <v>46.9</v>
      </c>
      <c r="CV7" s="39">
        <v>56.28</v>
      </c>
      <c r="CW7" s="39">
        <v>87.5</v>
      </c>
      <c r="CX7" s="39">
        <v>79.489999999999995</v>
      </c>
      <c r="CY7" s="39">
        <v>77.98</v>
      </c>
      <c r="CZ7" s="39">
        <v>80.86</v>
      </c>
      <c r="DA7" s="39">
        <v>91.74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2018-02-06T02:55:04Z</cp:lastPrinted>
  <dcterms:created xsi:type="dcterms:W3CDTF">2017-12-25T01:43:37Z</dcterms:created>
  <dcterms:modified xsi:type="dcterms:W3CDTF">2018-02-21T06:31:28Z</dcterms:modified>
  <cp:category/>
</cp:coreProperties>
</file>