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20305u2\共有書庫\新\産業建設課\02下水道係\経営比較分析表\Ｈ28分\"/>
    </mc:Choice>
  </mc:AlternateContent>
  <workbookProtection workbookPassword="B319" lockStructure="1"/>
  <bookViews>
    <workbookView xWindow="0" yWindow="0" windowWidth="20490" windowHeight="790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M6" i="5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<sst xmlns="http://schemas.openxmlformats.org/spreadsheetml/2006/main" count="251" uniqueCount="126">
  <si>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</si>
  <si>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</si>
  <si>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</si>
  <si>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</si>
  <si>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</si>
  <si>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</si>
  <si>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</si>
  <si>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</si>
  <si>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</si>
  <si>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</si>
  <si>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</si>
  <si>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</si>
  <si>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</si>
  <si>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</si>
  <si>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</si>
  <si>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</si>
  <si>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</si>
  <si>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</si>
  <si>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</si>
  <si>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</si>
  <si>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</si>
  <si>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</si>
  <si>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</si>
  <si>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</si>
  <si>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</si>
  <si>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</si>
  <si>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</si>
  <si>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</si>
  <si>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</si>
  <si>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</si>
  <si>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</si>
  <si>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</si>
  <si>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</si>
  <si>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</si>
  <si>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</si>
  <si>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</si>
  <si>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</si>
  <si>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</si>
  <si>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</si>
  <si>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</si>
  <si>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</si>
  <si>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</si>
  <si>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</si>
  <si>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</si>
  <si>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</si>
  <si>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</si>
  <si>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</si>
  <si>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</si>
  <si>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</si>
  <si>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</si>
  <si>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</si>
  <si>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</si>
  <si>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</si>
  <si>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</si>
  <si>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</si>
  <si>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</si>
  <si>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</si>
  <si>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</si>
  <si>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</si>
  <si>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</si>
  <si>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</si>
  <si>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</si>
  <si>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</si>
  <si>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</si>
  <si>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</si>
  <si>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</si>
  <si>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</si>
  <si>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</si>
  <si>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</si>
  <si>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</si>
  <si>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</si>
  <si>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</si>
  <si>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</si>
  <si>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</si>
  <si>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</si>
  <si>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</si>
  <si>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</si>
  <si>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</si>
  <si>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</si>
  <si>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</si>
  <si>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</si>
  <si>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</si>
  <si>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</si>
  <si>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</si>
  <si>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</si>
  <si>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</si>
  <si>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</si>
  <si>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</si>
  <si>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</si>
  <si>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</si>
  <si>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</si>
  <si>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</si>
  <si>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</si>
  <si>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</si>
  <si>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</si>
  <si>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</si>
  <si>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</si>
  <si>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</si>
  <si>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</si>
  <si>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</si>
  <si>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</si>
  <si>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</si>
  <si>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</si>
  <si>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</si>
  <si>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</si>
  <si>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</si>
  <si>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</si>
  <si>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</si>
  <si>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</si>
  <si>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</si>
  <si>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長野県　南牧村</t>
  </si>
  <si>
    <t>法非適用</t>
  </si>
  <si>
    <t>下水道事業</t>
  </si>
  <si>
    <t>個別排水処理</t>
  </si>
  <si>
    <t>L2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</si>
  <si>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</si>
  <si>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</si>
  <si>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</si>
  <si>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</si>
  <si>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</si>
  <si>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</si>
  <si>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</si>
  <si>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</si>
  <si>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　設置から20年経過しているが、現在のところ目立った故障等は出ていない。</t>
    <rPh sb="1" eb="3">
      <t>セッチ</t>
    </rPh>
    <rPh sb="7" eb="8">
      <t>ネン</t>
    </rPh>
    <rPh sb="8" eb="10">
      <t>ケイカ</t>
    </rPh>
    <rPh sb="16" eb="18">
      <t>ゲンザイ</t>
    </rPh>
    <rPh sb="22" eb="24">
      <t>メダ</t>
    </rPh>
    <rPh sb="26" eb="28">
      <t>コショウ</t>
    </rPh>
    <rPh sb="28" eb="29">
      <t>トウ</t>
    </rPh>
    <rPh sb="30" eb="31">
      <t>デ</t>
    </rPh>
    <phoneticPr fontId="4"/>
  </si>
  <si>
    <t>　事業全体でみれば償還金などはあるものの、維持管理については、経費回収率も100％となっており、健全に運営できている。</t>
    <rPh sb="1" eb="3">
      <t>ジギョウ</t>
    </rPh>
    <rPh sb="3" eb="5">
      <t>ゼンタイ</t>
    </rPh>
    <rPh sb="9" eb="12">
      <t>ショウカンキン</t>
    </rPh>
    <rPh sb="21" eb="23">
      <t>イジ</t>
    </rPh>
    <rPh sb="23" eb="25">
      <t>カンリ</t>
    </rPh>
    <rPh sb="31" eb="33">
      <t>ケイヒ</t>
    </rPh>
    <rPh sb="33" eb="35">
      <t>カイシュウ</t>
    </rPh>
    <rPh sb="35" eb="36">
      <t>リツ</t>
    </rPh>
    <rPh sb="48" eb="50">
      <t>ケンゼン</t>
    </rPh>
    <rPh sb="51" eb="53">
      <t>ウンエイ</t>
    </rPh>
    <phoneticPr fontId="4"/>
  </si>
  <si>
    <t>　事業費については、すべて収入により賄えており健全に経営できているが、償還金のみ一般会計からの繰入に頼っている。
  また、収益的収支比率については、昨年度まで収益的収入で繰入を行っていた償還元金の項目を、資本的収入の繰入へ変更したことによる変動が表れている。</t>
    <rPh sb="1" eb="3">
      <t>ジギョウ</t>
    </rPh>
    <rPh sb="3" eb="4">
      <t>ヒ</t>
    </rPh>
    <rPh sb="13" eb="15">
      <t>シュウニュウ</t>
    </rPh>
    <rPh sb="18" eb="19">
      <t>マカナ</t>
    </rPh>
    <rPh sb="23" eb="25">
      <t>ケンゼン</t>
    </rPh>
    <rPh sb="26" eb="28">
      <t>ケイエイ</t>
    </rPh>
    <rPh sb="35" eb="38">
      <t>ショウカンキン</t>
    </rPh>
    <rPh sb="40" eb="42">
      <t>イッパン</t>
    </rPh>
    <rPh sb="42" eb="44">
      <t>カイケイ</t>
    </rPh>
    <rPh sb="47" eb="49">
      <t>クリイレ</t>
    </rPh>
    <rPh sb="50" eb="51">
      <t>タヨ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</si>
</sst>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760624"/>
        <c:axId val="209269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760624"/>
        <c:axId val="209269624"/>
      </c:lineChart>
      <c:dateAx>
        <c:axId val="130760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9269624"/>
        <c:crosses val="autoZero"/>
        <c:auto val="1"/>
        <c:lblOffset val="100"/>
        <c:baseTimeUnit val="years"/>
      </c:dateAx>
      <c:valAx>
        <c:axId val="209269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0760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66.09</c:v>
                </c:pt>
                <c:pt idx="1">
                  <c:v>66.09</c:v>
                </c:pt>
                <c:pt idx="2">
                  <c:v>65.22</c:v>
                </c:pt>
                <c:pt idx="3">
                  <c:v>63.48</c:v>
                </c:pt>
                <c:pt idx="4">
                  <c:v>64.349999999999994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845000"/>
        <c:axId val="209844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45.33</c:v>
                </c:pt>
                <c:pt idx="1">
                  <c:v>48.69</c:v>
                </c:pt>
                <c:pt idx="2">
                  <c:v>52.52</c:v>
                </c:pt>
                <c:pt idx="3">
                  <c:v>54.14</c:v>
                </c:pt>
                <c:pt idx="4">
                  <c:v>132.99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45000"/>
        <c:axId val="209844608"/>
      </c:lineChart>
      <c:dateAx>
        <c:axId val="209845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9844608"/>
        <c:crosses val="autoZero"/>
        <c:auto val="1"/>
        <c:lblOffset val="100"/>
        <c:baseTimeUnit val="years"/>
      </c:dateAx>
      <c:valAx>
        <c:axId val="209844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9845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845392"/>
        <c:axId val="210178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87.3</c:v>
                </c:pt>
                <c:pt idx="1">
                  <c:v>87.42</c:v>
                </c:pt>
                <c:pt idx="2">
                  <c:v>84.94</c:v>
                </c:pt>
                <c:pt idx="3">
                  <c:v>84.69</c:v>
                </c:pt>
                <c:pt idx="4">
                  <c:v>82.94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45392"/>
        <c:axId val="210178616"/>
      </c:lineChart>
      <c:dateAx>
        <c:axId val="209845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0178616"/>
        <c:crosses val="autoZero"/>
        <c:auto val="1"/>
        <c:lblOffset val="100"/>
        <c:baseTimeUnit val="years"/>
      </c:dateAx>
      <c:valAx>
        <c:axId val="210178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9845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91.8</c:v>
                </c:pt>
                <c:pt idx="1">
                  <c:v>91.62</c:v>
                </c:pt>
                <c:pt idx="2">
                  <c:v>91.53</c:v>
                </c:pt>
                <c:pt idx="3">
                  <c:v>91.37</c:v>
                </c:pt>
                <c:pt idx="4">
                  <c:v>44.2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051592"/>
        <c:axId val="209674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051592"/>
        <c:axId val="209674088"/>
      </c:lineChart>
      <c:dateAx>
        <c:axId val="209051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9674088"/>
        <c:crosses val="autoZero"/>
        <c:auto val="1"/>
        <c:lblOffset val="100"/>
        <c:baseTimeUnit val="years"/>
      </c:dateAx>
      <c:valAx>
        <c:axId val="209674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9051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781376"/>
        <c:axId val="209783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781376"/>
        <c:axId val="209783808"/>
      </c:lineChart>
      <c:dateAx>
        <c:axId val="209781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9783808"/>
        <c:crosses val="autoZero"/>
        <c:auto val="1"/>
        <c:lblOffset val="100"/>
        <c:baseTimeUnit val="years"/>
      </c:dateAx>
      <c:valAx>
        <c:axId val="209783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9781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376624"/>
        <c:axId val="208377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376624"/>
        <c:axId val="208377016"/>
      </c:lineChart>
      <c:dateAx>
        <c:axId val="208376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8377016"/>
        <c:crosses val="autoZero"/>
        <c:auto val="1"/>
        <c:lblOffset val="100"/>
        <c:baseTimeUnit val="years"/>
      </c:dateAx>
      <c:valAx>
        <c:axId val="208377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8376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845784"/>
        <c:axId val="209846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45784"/>
        <c:axId val="209846176"/>
      </c:lineChart>
      <c:dateAx>
        <c:axId val="209845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9846176"/>
        <c:crosses val="autoZero"/>
        <c:auto val="1"/>
        <c:lblOffset val="100"/>
        <c:baseTimeUnit val="years"/>
      </c:dateAx>
      <c:valAx>
        <c:axId val="209846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9845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526976"/>
        <c:axId val="210527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526976"/>
        <c:axId val="210527368"/>
      </c:lineChart>
      <c:dateAx>
        <c:axId val="210526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0527368"/>
        <c:crosses val="autoZero"/>
        <c:auto val="1"/>
        <c:lblOffset val="100"/>
        <c:baseTimeUnit val="years"/>
      </c:dateAx>
      <c:valAx>
        <c:axId val="210527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0526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064576"/>
        <c:axId val="210064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825.66</c:v>
                </c:pt>
                <c:pt idx="1">
                  <c:v>799.41</c:v>
                </c:pt>
                <c:pt idx="2">
                  <c:v>701.33</c:v>
                </c:pt>
                <c:pt idx="3">
                  <c:v>663.76</c:v>
                </c:pt>
                <c:pt idx="4">
                  <c:v>566.35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64576"/>
        <c:axId val="210064968"/>
      </c:lineChart>
      <c:dateAx>
        <c:axId val="210064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0064968"/>
        <c:crosses val="autoZero"/>
        <c:auto val="1"/>
        <c:lblOffset val="100"/>
        <c:baseTimeUnit val="years"/>
      </c:dateAx>
      <c:valAx>
        <c:axId val="210064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0064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175480"/>
        <c:axId val="210175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53.57</c:v>
                </c:pt>
                <c:pt idx="1">
                  <c:v>51.57</c:v>
                </c:pt>
                <c:pt idx="2">
                  <c:v>53.48</c:v>
                </c:pt>
                <c:pt idx="3">
                  <c:v>53.76</c:v>
                </c:pt>
                <c:pt idx="4">
                  <c:v>52.27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75480"/>
        <c:axId val="210175872"/>
      </c:lineChart>
      <c:dateAx>
        <c:axId val="210175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0175872"/>
        <c:crosses val="autoZero"/>
        <c:auto val="1"/>
        <c:lblOffset val="100"/>
        <c:baseTimeUnit val="years"/>
      </c:dateAx>
      <c:valAx>
        <c:axId val="210175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0175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42.83</c:v>
                </c:pt>
                <c:pt idx="1">
                  <c:v>42.39</c:v>
                </c:pt>
                <c:pt idx="2">
                  <c:v>42.39</c:v>
                </c:pt>
                <c:pt idx="3">
                  <c:v>44.09</c:v>
                </c:pt>
                <c:pt idx="4">
                  <c:v>43.71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177048"/>
        <c:axId val="210177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275.01</c:v>
                </c:pt>
                <c:pt idx="1">
                  <c:v>282.5</c:v>
                </c:pt>
                <c:pt idx="2">
                  <c:v>277.29000000000002</c:v>
                </c:pt>
                <c:pt idx="3">
                  <c:v>275.25</c:v>
                </c:pt>
                <c:pt idx="4">
                  <c:v>291.01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77048"/>
        <c:axId val="210177440"/>
      </c:lineChart>
      <c:dateAx>
        <c:axId val="210177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0177440"/>
        <c:crosses val="autoZero"/>
        <c:auto val="1"/>
        <c:lblOffset val="100"/>
        <c:baseTimeUnit val="years"/>
      </c:dateAx>
      <c:valAx>
        <c:axId val="210177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0177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【559.52】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J16" zoomScaleNormal="100" workbookViewId="0">
      <selection activeCell="BJ23" sqref="BJ23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長野県　南牧村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個別排水処理</v>
      </c>
      <c r="Q8" s="48"/>
      <c r="R8" s="48"/>
      <c r="S8" s="48"/>
      <c r="T8" s="48"/>
      <c r="U8" s="48"/>
      <c r="V8" s="48"/>
      <c r="W8" s="48" t="str">
        <f>データ!L6</f>
        <v>L2</v>
      </c>
      <c r="X8" s="48"/>
      <c r="Y8" s="48"/>
      <c r="Z8" s="48"/>
      <c r="AA8" s="48"/>
      <c r="AB8" s="48"/>
      <c r="AC8" s="48"/>
      <c r="AD8" s="49" t="s">
        <v>122</v>
      </c>
      <c r="AE8" s="49"/>
      <c r="AF8" s="49"/>
      <c r="AG8" s="49"/>
      <c r="AH8" s="49"/>
      <c r="AI8" s="49"/>
      <c r="AJ8" s="49"/>
      <c r="AK8" s="4"/>
      <c r="AL8" s="50">
        <f>データ!S6</f>
        <v>3198</v>
      </c>
      <c r="AM8" s="50"/>
      <c r="AN8" s="50"/>
      <c r="AO8" s="50"/>
      <c r="AP8" s="50"/>
      <c r="AQ8" s="50"/>
      <c r="AR8" s="50"/>
      <c r="AS8" s="50"/>
      <c r="AT8" s="45">
        <f>データ!T6</f>
        <v>133.09</v>
      </c>
      <c r="AU8" s="45"/>
      <c r="AV8" s="45"/>
      <c r="AW8" s="45"/>
      <c r="AX8" s="45"/>
      <c r="AY8" s="45"/>
      <c r="AZ8" s="45"/>
      <c r="BA8" s="45"/>
      <c r="BB8" s="45">
        <f>データ!U6</f>
        <v>24.03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8.56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2500</v>
      </c>
      <c r="AE10" s="50"/>
      <c r="AF10" s="50"/>
      <c r="AG10" s="50"/>
      <c r="AH10" s="50"/>
      <c r="AI10" s="50"/>
      <c r="AJ10" s="50"/>
      <c r="AK10" s="2"/>
      <c r="AL10" s="50">
        <f>データ!V6</f>
        <v>274</v>
      </c>
      <c r="AM10" s="50"/>
      <c r="AN10" s="50"/>
      <c r="AO10" s="50"/>
      <c r="AP10" s="50"/>
      <c r="AQ10" s="50"/>
      <c r="AR10" s="50"/>
      <c r="AS10" s="50"/>
      <c r="AT10" s="45">
        <f>データ!W6</f>
        <v>7.5</v>
      </c>
      <c r="AU10" s="45"/>
      <c r="AV10" s="45"/>
      <c r="AW10" s="45"/>
      <c r="AX10" s="45"/>
      <c r="AY10" s="45"/>
      <c r="AZ10" s="45"/>
      <c r="BA10" s="45"/>
      <c r="BB10" s="45">
        <f>データ!X6</f>
        <v>36.53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125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123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124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【559.52】</v>
      </c>
      <c r="I86" s="26" t="str">
        <f>データ!CA6</f>
        <v>【52.20】</v>
      </c>
      <c r="J86" s="26" t="str">
        <f>データ!CL6</f>
        <v>【295.20】</v>
      </c>
      <c r="K86" s="26" t="str">
        <f>データ!CW6</f>
        <v>【122.90】</v>
      </c>
      <c r="L86" s="26" t="str">
        <f>データ!DH6</f>
        <v>【81.31】</v>
      </c>
      <c r="M86" s="26" t="s">
        <v>56</v>
      </c>
      <c r="N86" s="26" t="s">
        <v>56</v>
      </c>
      <c r="O86" s="26" t="str">
        <f>データ!EO6</f>
        <v>【-】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 x14ac:dyDescent="0.15">
      <c r="A6" s="28" t="s">
        <v>109</v>
      </c>
      <c r="B6" s="33">
        <f>B7</f>
        <v>2016</v>
      </c>
      <c r="C6" s="33">
        <f t="shared" ref="C6:X6" si="3">C7</f>
        <v>203050</v>
      </c>
      <c r="D6" s="33">
        <f t="shared" si="3"/>
        <v>47</v>
      </c>
      <c r="E6" s="33">
        <f t="shared" si="3"/>
        <v>18</v>
      </c>
      <c r="F6" s="33">
        <f t="shared" si="3"/>
        <v>1</v>
      </c>
      <c r="G6" s="33">
        <f t="shared" si="3"/>
        <v>0</v>
      </c>
      <c r="H6" s="33" t="str">
        <f t="shared" si="3"/>
        <v>長野県　南牧村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個別排水処理</v>
      </c>
      <c r="L6" s="33" t="str">
        <f t="shared" si="3"/>
        <v>L2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8.56</v>
      </c>
      <c r="Q6" s="34">
        <f t="shared" si="3"/>
        <v>100</v>
      </c>
      <c r="R6" s="34">
        <f t="shared" si="3"/>
        <v>2500</v>
      </c>
      <c r="S6" s="34">
        <f t="shared" si="3"/>
        <v>3198</v>
      </c>
      <c r="T6" s="34">
        <f t="shared" si="3"/>
        <v>133.09</v>
      </c>
      <c r="U6" s="34">
        <f t="shared" si="3"/>
        <v>24.03</v>
      </c>
      <c r="V6" s="34">
        <f t="shared" si="3"/>
        <v>274</v>
      </c>
      <c r="W6" s="34">
        <f t="shared" si="3"/>
        <v>7.5</v>
      </c>
      <c r="X6" s="34">
        <f t="shared" si="3"/>
        <v>36.53</v>
      </c>
      <c r="Y6" s="35">
        <f>IF(Y7="",NA(),Y7)</f>
        <v>91.8</v>
      </c>
      <c r="Z6" s="35">
        <f t="shared" ref="Z6:AH6" si="4">IF(Z7="",NA(),Z7)</f>
        <v>91.62</v>
      </c>
      <c r="AA6" s="35">
        <f t="shared" si="4"/>
        <v>91.53</v>
      </c>
      <c r="AB6" s="35">
        <f t="shared" si="4"/>
        <v>91.37</v>
      </c>
      <c r="AC6" s="35">
        <f t="shared" si="4"/>
        <v>44.2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825.66</v>
      </c>
      <c r="BL6" s="35">
        <f t="shared" si="7"/>
        <v>799.41</v>
      </c>
      <c r="BM6" s="35">
        <f t="shared" si="7"/>
        <v>701.33</v>
      </c>
      <c r="BN6" s="35">
        <f t="shared" si="7"/>
        <v>663.76</v>
      </c>
      <c r="BO6" s="35">
        <f t="shared" si="7"/>
        <v>566.35</v>
      </c>
      <c r="BP6" s="34" t="str">
        <f>IF(BP7="","",IF(BP7="-","【-】","【"&amp;SUBSTITUTE(TEXT(BP7,"#,##0.00"),"-","△")&amp;"】"))</f>
        <v>【559.52】</v>
      </c>
      <c r="BQ6" s="35">
        <f>IF(BQ7="",NA(),BQ7)</f>
        <v>100</v>
      </c>
      <c r="BR6" s="35">
        <f t="shared" ref="BR6:BZ6" si="8">IF(BR7="",NA(),BR7)</f>
        <v>100</v>
      </c>
      <c r="BS6" s="35">
        <f t="shared" si="8"/>
        <v>100</v>
      </c>
      <c r="BT6" s="35">
        <f t="shared" si="8"/>
        <v>100</v>
      </c>
      <c r="BU6" s="35">
        <f t="shared" si="8"/>
        <v>100</v>
      </c>
      <c r="BV6" s="35">
        <f t="shared" si="8"/>
        <v>53.57</v>
      </c>
      <c r="BW6" s="35">
        <f t="shared" si="8"/>
        <v>51.57</v>
      </c>
      <c r="BX6" s="35">
        <f t="shared" si="8"/>
        <v>53.48</v>
      </c>
      <c r="BY6" s="35">
        <f t="shared" si="8"/>
        <v>53.76</v>
      </c>
      <c r="BZ6" s="35">
        <f t="shared" si="8"/>
        <v>52.27</v>
      </c>
      <c r="CA6" s="34" t="str">
        <f>IF(CA7="","",IF(CA7="-","【-】","【"&amp;SUBSTITUTE(TEXT(CA7,"#,##0.00"),"-","△")&amp;"】"))</f>
        <v>【52.20】</v>
      </c>
      <c r="CB6" s="35">
        <f>IF(CB7="",NA(),CB7)</f>
        <v>42.83</v>
      </c>
      <c r="CC6" s="35">
        <f t="shared" ref="CC6:CK6" si="9">IF(CC7="",NA(),CC7)</f>
        <v>42.39</v>
      </c>
      <c r="CD6" s="35">
        <f t="shared" si="9"/>
        <v>42.39</v>
      </c>
      <c r="CE6" s="35">
        <f t="shared" si="9"/>
        <v>44.09</v>
      </c>
      <c r="CF6" s="35">
        <f t="shared" si="9"/>
        <v>43.71</v>
      </c>
      <c r="CG6" s="35">
        <f t="shared" si="9"/>
        <v>275.01</v>
      </c>
      <c r="CH6" s="35">
        <f t="shared" si="9"/>
        <v>282.5</v>
      </c>
      <c r="CI6" s="35">
        <f t="shared" si="9"/>
        <v>277.29000000000002</v>
      </c>
      <c r="CJ6" s="35">
        <f t="shared" si="9"/>
        <v>275.25</v>
      </c>
      <c r="CK6" s="35">
        <f t="shared" si="9"/>
        <v>291.01</v>
      </c>
      <c r="CL6" s="34" t="str">
        <f>IF(CL7="","",IF(CL7="-","【-】","【"&amp;SUBSTITUTE(TEXT(CL7,"#,##0.00"),"-","△")&amp;"】"))</f>
        <v>【295.20】</v>
      </c>
      <c r="CM6" s="35">
        <f>IF(CM7="",NA(),CM7)</f>
        <v>66.09</v>
      </c>
      <c r="CN6" s="35">
        <f t="shared" ref="CN6:CV6" si="10">IF(CN7="",NA(),CN7)</f>
        <v>66.09</v>
      </c>
      <c r="CO6" s="35">
        <f t="shared" si="10"/>
        <v>65.22</v>
      </c>
      <c r="CP6" s="35">
        <f t="shared" si="10"/>
        <v>63.48</v>
      </c>
      <c r="CQ6" s="35">
        <f t="shared" si="10"/>
        <v>64.349999999999994</v>
      </c>
      <c r="CR6" s="35">
        <f t="shared" si="10"/>
        <v>45.33</v>
      </c>
      <c r="CS6" s="35">
        <f t="shared" si="10"/>
        <v>48.69</v>
      </c>
      <c r="CT6" s="35">
        <f t="shared" si="10"/>
        <v>52.52</v>
      </c>
      <c r="CU6" s="35">
        <f t="shared" si="10"/>
        <v>54.14</v>
      </c>
      <c r="CV6" s="35">
        <f t="shared" si="10"/>
        <v>132.99</v>
      </c>
      <c r="CW6" s="34" t="str">
        <f>IF(CW7="","",IF(CW7="-","【-】","【"&amp;SUBSTITUTE(TEXT(CW7,"#,##0.00"),"-","△")&amp;"】"))</f>
        <v>【122.90】</v>
      </c>
      <c r="CX6" s="35">
        <f>IF(CX7="",NA(),CX7)</f>
        <v>100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87.3</v>
      </c>
      <c r="DD6" s="35">
        <f t="shared" si="11"/>
        <v>87.42</v>
      </c>
      <c r="DE6" s="35">
        <f t="shared" si="11"/>
        <v>84.94</v>
      </c>
      <c r="DF6" s="35">
        <f t="shared" si="11"/>
        <v>84.69</v>
      </c>
      <c r="DG6" s="35">
        <f t="shared" si="11"/>
        <v>82.94</v>
      </c>
      <c r="DH6" s="34" t="str">
        <f>IF(DH7="","",IF(DH7="-","【-】","【"&amp;SUBSTITUTE(TEXT(DH7,"#,##0.00"),"-","△")&amp;"】"))</f>
        <v>【81.31】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2016</v>
      </c>
      <c r="C7" s="37">
        <v>203050</v>
      </c>
      <c r="D7" s="37">
        <v>47</v>
      </c>
      <c r="E7" s="37">
        <v>18</v>
      </c>
      <c r="F7" s="37">
        <v>1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8.56</v>
      </c>
      <c r="Q7" s="38">
        <v>100</v>
      </c>
      <c r="R7" s="38">
        <v>2500</v>
      </c>
      <c r="S7" s="38">
        <v>3198</v>
      </c>
      <c r="T7" s="38">
        <v>133.09</v>
      </c>
      <c r="U7" s="38">
        <v>24.03</v>
      </c>
      <c r="V7" s="38">
        <v>274</v>
      </c>
      <c r="W7" s="38">
        <v>7.5</v>
      </c>
      <c r="X7" s="38">
        <v>36.53</v>
      </c>
      <c r="Y7" s="38">
        <v>91.8</v>
      </c>
      <c r="Z7" s="38">
        <v>91.62</v>
      </c>
      <c r="AA7" s="38">
        <v>91.53</v>
      </c>
      <c r="AB7" s="38">
        <v>91.37</v>
      </c>
      <c r="AC7" s="38">
        <v>44.2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825.66</v>
      </c>
      <c r="BL7" s="38">
        <v>799.41</v>
      </c>
      <c r="BM7" s="38">
        <v>701.33</v>
      </c>
      <c r="BN7" s="38">
        <v>663.76</v>
      </c>
      <c r="BO7" s="38">
        <v>566.35</v>
      </c>
      <c r="BP7" s="38">
        <v>559.52</v>
      </c>
      <c r="BQ7" s="38">
        <v>100</v>
      </c>
      <c r="BR7" s="38">
        <v>100</v>
      </c>
      <c r="BS7" s="38">
        <v>100</v>
      </c>
      <c r="BT7" s="38">
        <v>100</v>
      </c>
      <c r="BU7" s="38">
        <v>100</v>
      </c>
      <c r="BV7" s="38">
        <v>53.57</v>
      </c>
      <c r="BW7" s="38">
        <v>51.57</v>
      </c>
      <c r="BX7" s="38">
        <v>53.48</v>
      </c>
      <c r="BY7" s="38">
        <v>53.76</v>
      </c>
      <c r="BZ7" s="38">
        <v>52.27</v>
      </c>
      <c r="CA7" s="38">
        <v>52.2</v>
      </c>
      <c r="CB7" s="38">
        <v>42.83</v>
      </c>
      <c r="CC7" s="38">
        <v>42.39</v>
      </c>
      <c r="CD7" s="38">
        <v>42.39</v>
      </c>
      <c r="CE7" s="38">
        <v>44.09</v>
      </c>
      <c r="CF7" s="38">
        <v>43.71</v>
      </c>
      <c r="CG7" s="38">
        <v>275.01</v>
      </c>
      <c r="CH7" s="38">
        <v>282.5</v>
      </c>
      <c r="CI7" s="38">
        <v>277.29000000000002</v>
      </c>
      <c r="CJ7" s="38">
        <v>275.25</v>
      </c>
      <c r="CK7" s="38">
        <v>291.01</v>
      </c>
      <c r="CL7" s="38">
        <v>295.2</v>
      </c>
      <c r="CM7" s="38">
        <v>66.09</v>
      </c>
      <c r="CN7" s="38">
        <v>66.09</v>
      </c>
      <c r="CO7" s="38">
        <v>65.22</v>
      </c>
      <c r="CP7" s="38">
        <v>63.48</v>
      </c>
      <c r="CQ7" s="38">
        <v>64.349999999999994</v>
      </c>
      <c r="CR7" s="38">
        <v>45.33</v>
      </c>
      <c r="CS7" s="38">
        <v>48.69</v>
      </c>
      <c r="CT7" s="38">
        <v>52.52</v>
      </c>
      <c r="CU7" s="38">
        <v>54.14</v>
      </c>
      <c r="CV7" s="38">
        <v>132.99</v>
      </c>
      <c r="CW7" s="38">
        <v>122.9</v>
      </c>
      <c r="CX7" s="38">
        <v>100</v>
      </c>
      <c r="CY7" s="38">
        <v>100</v>
      </c>
      <c r="CZ7" s="38">
        <v>100</v>
      </c>
      <c r="DA7" s="38">
        <v>100</v>
      </c>
      <c r="DB7" s="38">
        <v>100</v>
      </c>
      <c r="DC7" s="38">
        <v>87.3</v>
      </c>
      <c r="DD7" s="38">
        <v>87.42</v>
      </c>
      <c r="DE7" s="38">
        <v>84.94</v>
      </c>
      <c r="DF7" s="38">
        <v>84.69</v>
      </c>
      <c r="DG7" s="38">
        <v>82.94</v>
      </c>
      <c r="DH7" s="38">
        <v>81.31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115</v>
      </c>
      <c r="EF7" s="38" t="s">
        <v>115</v>
      </c>
      <c r="EG7" s="38" t="s">
        <v>115</v>
      </c>
      <c r="EH7" s="38" t="s">
        <v>115</v>
      </c>
      <c r="EI7" s="38" t="s">
        <v>115</v>
      </c>
      <c r="EJ7" s="38" t="s">
        <v>115</v>
      </c>
      <c r="EK7" s="38" t="s">
        <v>115</v>
      </c>
      <c r="EL7" s="38" t="s">
        <v>115</v>
      </c>
      <c r="EM7" s="38" t="s">
        <v>115</v>
      </c>
      <c r="EN7" s="38" t="s">
        <v>115</v>
      </c>
      <c r="EO7" s="38" t="s">
        <v>115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2018-02-07T06:12:02Z</cp:lastPrinted>
  <dcterms:created xsi:type="dcterms:W3CDTF">2017-12-25T02:43:30Z</dcterms:created>
  <dcterms:modified xsi:type="dcterms:W3CDTF">2018-02-07T06:14:23Z</dcterms:modified>
  <cp:category/>
</cp:coreProperties>
</file>