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0305u2\共有書庫\新\産業建設課\02下水道係\経営比較分析表\Ｈ28分\"/>
    </mc:Choice>
  </mc:AlternateContent>
  <workbookProtection workbookPassword="B319" lockStructure="1"/>
  <bookViews>
    <workbookView xWindow="0" yWindow="0" windowWidth="20490" windowHeight="790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<sst xmlns="http://schemas.openxmlformats.org/spreadsheetml/2006/main" count="240" uniqueCount="125">
  <si>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</si>
  <si>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</si>
  <si>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</si>
  <si>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</si>
  <si>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</si>
  <si>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</si>
  <si>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</si>
  <si>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</si>
  <si>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</si>
  <si>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</si>
  <si>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</si>
  <si>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</si>
  <si>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</si>
  <si>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</si>
  <si>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</si>
  <si>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</si>
  <si>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</si>
  <si>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</si>
  <si>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</si>
  <si>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</si>
  <si>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</si>
  <si>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</si>
  <si>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</si>
  <si>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</si>
  <si>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</si>
  <si>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</si>
  <si>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</si>
  <si>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</si>
  <si>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</si>
  <si>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</si>
  <si>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</si>
  <si>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</si>
  <si>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</si>
  <si>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</si>
  <si>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</si>
  <si>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</si>
  <si>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</si>
  <si>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</si>
  <si>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</si>
  <si>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</si>
  <si>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</si>
  <si>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</si>
  <si>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</si>
  <si>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</si>
  <si>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</si>
  <si>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</si>
  <si>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</si>
  <si>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</si>
  <si>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</si>
  <si>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</si>
  <si>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</si>
  <si>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</si>
  <si>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</si>
  <si>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</si>
  <si>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</si>
  <si>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</si>
  <si>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</si>
  <si>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</si>
  <si>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</si>
  <si>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</si>
  <si>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</si>
  <si>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</si>
  <si>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</si>
  <si>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</si>
  <si>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</si>
  <si>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</si>
  <si>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</si>
  <si>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</si>
  <si>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</si>
  <si>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</si>
  <si>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</si>
  <si>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</si>
  <si>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</si>
  <si>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</si>
  <si>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</si>
  <si>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</si>
  <si>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</si>
  <si>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</si>
  <si>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</si>
  <si>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</si>
  <si>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</si>
  <si>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</si>
  <si>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</si>
  <si>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</si>
  <si>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</si>
  <si>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</si>
  <si>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</si>
  <si>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</si>
  <si>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</si>
  <si>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</si>
  <si>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</si>
  <si>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</si>
  <si>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</si>
  <si>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</si>
  <si>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</si>
  <si>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</si>
  <si>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</si>
  <si>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</si>
  <si>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</si>
  <si>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</si>
  <si>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</si>
  <si>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</si>
  <si>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</si>
  <si>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</si>
  <si>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</si>
  <si>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</si>
  <si>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</si>
  <si>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</si>
  <si>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</si>
  <si>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南牧村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</si>
  <si>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</si>
  <si>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</si>
  <si>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</si>
  <si>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</si>
  <si>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</si>
  <si>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</si>
  <si>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</si>
  <si>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</si>
  <si>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</si>
  <si>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</si>
  <si>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</si>
  <si>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稼働から20年以上が経過しており、処理場については更新や故障箇所が出てきているものの、大規模修繕には取り掛かることができていない。
　管渠については、塩ビ管であるため早急な対応はまだ必要ないと考えている。</t>
    <rPh sb="1" eb="3">
      <t>カドウ</t>
    </rPh>
    <rPh sb="7" eb="8">
      <t>ネン</t>
    </rPh>
    <rPh sb="8" eb="10">
      <t>イジョウ</t>
    </rPh>
    <rPh sb="11" eb="13">
      <t>ケイカ</t>
    </rPh>
    <rPh sb="18" eb="20">
      <t>ショリ</t>
    </rPh>
    <rPh sb="20" eb="21">
      <t>ジョウ</t>
    </rPh>
    <rPh sb="26" eb="28">
      <t>コウシン</t>
    </rPh>
    <rPh sb="29" eb="31">
      <t>コショウ</t>
    </rPh>
    <rPh sb="31" eb="33">
      <t>カショ</t>
    </rPh>
    <rPh sb="34" eb="35">
      <t>デ</t>
    </rPh>
    <rPh sb="44" eb="47">
      <t>ダイキボ</t>
    </rPh>
    <rPh sb="47" eb="49">
      <t>シュウゼン</t>
    </rPh>
    <rPh sb="51" eb="52">
      <t>ト</t>
    </rPh>
    <rPh sb="53" eb="54">
      <t>カ</t>
    </rPh>
    <rPh sb="68" eb="70">
      <t>カンキョ</t>
    </rPh>
    <rPh sb="76" eb="77">
      <t>エン</t>
    </rPh>
    <rPh sb="78" eb="79">
      <t>カン</t>
    </rPh>
    <rPh sb="84" eb="86">
      <t>サッキュウ</t>
    </rPh>
    <rPh sb="87" eb="89">
      <t>タイオウ</t>
    </rPh>
    <rPh sb="92" eb="94">
      <t>ヒツヨウ</t>
    </rPh>
    <rPh sb="97" eb="98">
      <t>カンガ</t>
    </rPh>
    <phoneticPr fontId="4"/>
  </si>
  <si>
    <t>　今後、平成30年度には下水道ストックマネジメント計画の調査策定を進めていく予定である。それにより、更新事業等を計画的に順次行っていく必要がある。
　しかし、一般会計繰入金に頼らざるを得ない状況であるため、料金改定についても検討していく必要がある。</t>
    <rPh sb="1" eb="3">
      <t>コンゴ</t>
    </rPh>
    <rPh sb="4" eb="6">
      <t>ヘイセイ</t>
    </rPh>
    <rPh sb="8" eb="10">
      <t>ネンド</t>
    </rPh>
    <rPh sb="12" eb="15">
      <t>ゲスイドウ</t>
    </rPh>
    <rPh sb="25" eb="27">
      <t>ケイカク</t>
    </rPh>
    <rPh sb="28" eb="30">
      <t>チョウサ</t>
    </rPh>
    <rPh sb="30" eb="32">
      <t>サクテイ</t>
    </rPh>
    <rPh sb="33" eb="34">
      <t>スス</t>
    </rPh>
    <rPh sb="38" eb="40">
      <t>ヨテイ</t>
    </rPh>
    <rPh sb="50" eb="52">
      <t>コウシン</t>
    </rPh>
    <rPh sb="52" eb="54">
      <t>ジギョウ</t>
    </rPh>
    <rPh sb="54" eb="55">
      <t>トウ</t>
    </rPh>
    <rPh sb="56" eb="59">
      <t>ケイカクテキ</t>
    </rPh>
    <rPh sb="60" eb="62">
      <t>ジュンジ</t>
    </rPh>
    <rPh sb="62" eb="63">
      <t>オコナ</t>
    </rPh>
    <rPh sb="67" eb="69">
      <t>ヒツヨウ</t>
    </rPh>
    <rPh sb="79" eb="81">
      <t>イッパン</t>
    </rPh>
    <rPh sb="81" eb="83">
      <t>カイケイ</t>
    </rPh>
    <rPh sb="83" eb="85">
      <t>クリイレ</t>
    </rPh>
    <rPh sb="85" eb="86">
      <t>キン</t>
    </rPh>
    <rPh sb="87" eb="88">
      <t>タヨ</t>
    </rPh>
    <rPh sb="92" eb="93">
      <t>エ</t>
    </rPh>
    <rPh sb="95" eb="97">
      <t>ジョウキョウ</t>
    </rPh>
    <rPh sb="103" eb="105">
      <t>リョウキン</t>
    </rPh>
    <rPh sb="105" eb="107">
      <t>カイテイ</t>
    </rPh>
    <rPh sb="112" eb="114">
      <t>ケントウ</t>
    </rPh>
    <rPh sb="118" eb="120">
      <t>ヒツヨウ</t>
    </rPh>
    <phoneticPr fontId="4"/>
  </si>
  <si>
    <t>非設置</t>
    <rPh sb="0" eb="1">
      <t>ヒ</t>
    </rPh>
    <rPh sb="1" eb="3">
      <t>セッチ</t>
    </rPh>
    <phoneticPr fontId="4"/>
  </si>
  <si>
    <t>　経営については、料金収入と一般会計繰入金により事業を行っており、繰入金に頼っていることを考慮すると経営は健全とはいえない。
　また、収益的収支比率については、昨年度まで収益的収入で繰入を行っていた償還元金の項目を、資本的収入の繰入へ変更したことによる変動が表れている。</t>
    <rPh sb="1" eb="3">
      <t>ケイエイ</t>
    </rPh>
    <rPh sb="9" eb="11">
      <t>リョウキン</t>
    </rPh>
    <rPh sb="11" eb="13">
      <t>シュウニュウ</t>
    </rPh>
    <rPh sb="14" eb="16">
      <t>イッパン</t>
    </rPh>
    <rPh sb="16" eb="18">
      <t>カイケイ</t>
    </rPh>
    <rPh sb="18" eb="20">
      <t>クリイレ</t>
    </rPh>
    <rPh sb="20" eb="21">
      <t>キン</t>
    </rPh>
    <rPh sb="24" eb="26">
      <t>ジギョウ</t>
    </rPh>
    <rPh sb="27" eb="28">
      <t>オコナ</t>
    </rPh>
    <rPh sb="33" eb="35">
      <t>クリイレ</t>
    </rPh>
    <rPh sb="35" eb="36">
      <t>キン</t>
    </rPh>
    <rPh sb="37" eb="38">
      <t>タヨ</t>
    </rPh>
    <rPh sb="45" eb="47">
      <t>コウリョ</t>
    </rPh>
    <rPh sb="50" eb="52">
      <t>ケイエイ</t>
    </rPh>
    <rPh sb="53" eb="55">
      <t>ケンゼン</t>
    </rPh>
    <rPh sb="67" eb="69">
      <t>シュウエキ</t>
    </rPh>
    <rPh sb="69" eb="70">
      <t>テキ</t>
    </rPh>
    <rPh sb="70" eb="72">
      <t>シュウシ</t>
    </rPh>
    <rPh sb="72" eb="74">
      <t>ヒリツ</t>
    </rPh>
    <rPh sb="80" eb="83">
      <t>サクネンド</t>
    </rPh>
    <rPh sb="85" eb="87">
      <t>シュウエキ</t>
    </rPh>
    <rPh sb="87" eb="88">
      <t>テキ</t>
    </rPh>
    <rPh sb="88" eb="90">
      <t>シュウニュウ</t>
    </rPh>
    <rPh sb="91" eb="93">
      <t>クリイレ</t>
    </rPh>
    <rPh sb="94" eb="95">
      <t>オコナ</t>
    </rPh>
    <rPh sb="99" eb="101">
      <t>ショウカン</t>
    </rPh>
    <rPh sb="101" eb="103">
      <t>ガンキン</t>
    </rPh>
    <rPh sb="104" eb="106">
      <t>コウモク</t>
    </rPh>
    <rPh sb="108" eb="111">
      <t>シホンテキ</t>
    </rPh>
    <rPh sb="111" eb="113">
      <t>シュウニュウ</t>
    </rPh>
    <rPh sb="114" eb="116">
      <t>クリイレ</t>
    </rPh>
    <rPh sb="117" eb="119">
      <t>ヘンコウ</t>
    </rPh>
    <rPh sb="126" eb="128">
      <t>ヘンドウ</t>
    </rPh>
    <rPh sb="129" eb="130">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</si>
</sst>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0.71</c:v>
                </c:pt>
                <c:pt idx="3">
                  <c:v>0</c:v>
                </c:pt>
                <c:pt idx="4">
                  <c:v>0</c:v>
                </c:pt>
              </c:numCache>
            </c:numRef>
          </c:val>
        </c:ser>
        <c:dLbls>
          <c:showLegendKey val="0"/>
          <c:showVal val="0"/>
          <c:showCatName val="0"/>
          <c:showSerName val="0"/>
          <c:showPercent val="0"/>
          <c:showBubbleSize val="0"/>
        </c:dLbls>
        <c:gapWidth val="150"/>
        <c:axId val="210244752"/>
        <c:axId val="13003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10244752"/>
        <c:axId val="130035432"/>
      </c:lineChart>
      <c:dateAx>
        <c:axId val="210244752"/>
        <c:scaling>
          <c:orientation val="minMax"/>
        </c:scaling>
        <c:delete val="1"/>
        <c:axPos val="b"/>
        <c:numFmt formatCode="ge" sourceLinked="1"/>
        <c:majorTickMark val="none"/>
        <c:minorTickMark val="none"/>
        <c:tickLblPos val="none"/>
        <c:crossAx val="130035432"/>
        <c:crosses val="autoZero"/>
        <c:auto val="1"/>
        <c:lblOffset val="100"/>
        <c:baseTimeUnit val="years"/>
      </c:dateAx>
      <c:valAx>
        <c:axId val="13003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24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21.49</c:v>
                </c:pt>
                <c:pt idx="1">
                  <c:v>22.13</c:v>
                </c:pt>
                <c:pt idx="2">
                  <c:v>22.13</c:v>
                </c:pt>
                <c:pt idx="3">
                  <c:v>22.55</c:v>
                </c:pt>
                <c:pt idx="4">
                  <c:v>20.43</c:v>
                </c:pt>
              </c:numCache>
            </c:numRef>
          </c:val>
        </c:ser>
        <c:dLbls>
          <c:showLegendKey val="0"/>
          <c:showVal val="0"/>
          <c:showCatName val="0"/>
          <c:showSerName val="0"/>
          <c:showPercent val="0"/>
          <c:showBubbleSize val="0"/>
        </c:dLbls>
        <c:gapWidth val="150"/>
        <c:axId val="211431800"/>
        <c:axId val="2117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11431800"/>
        <c:axId val="211780192"/>
      </c:lineChart>
      <c:dateAx>
        <c:axId val="211431800"/>
        <c:scaling>
          <c:orientation val="minMax"/>
        </c:scaling>
        <c:delete val="1"/>
        <c:axPos val="b"/>
        <c:numFmt formatCode="ge" sourceLinked="1"/>
        <c:majorTickMark val="none"/>
        <c:minorTickMark val="none"/>
        <c:tickLblPos val="none"/>
        <c:crossAx val="211780192"/>
        <c:crosses val="autoZero"/>
        <c:auto val="1"/>
        <c:lblOffset val="100"/>
        <c:baseTimeUnit val="years"/>
      </c:dateAx>
      <c:valAx>
        <c:axId val="2117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3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92.64</c:v>
                </c:pt>
                <c:pt idx="1">
                  <c:v>94.43</c:v>
                </c:pt>
                <c:pt idx="2">
                  <c:v>95.8</c:v>
                </c:pt>
                <c:pt idx="3">
                  <c:v>98.55</c:v>
                </c:pt>
                <c:pt idx="4">
                  <c:v>98.53</c:v>
                </c:pt>
              </c:numCache>
            </c:numRef>
          </c:val>
        </c:ser>
        <c:dLbls>
          <c:showLegendKey val="0"/>
          <c:showVal val="0"/>
          <c:showCatName val="0"/>
          <c:showSerName val="0"/>
          <c:showPercent val="0"/>
          <c:showBubbleSize val="0"/>
        </c:dLbls>
        <c:gapWidth val="150"/>
        <c:axId val="211781368"/>
        <c:axId val="2117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11781368"/>
        <c:axId val="211781760"/>
      </c:lineChart>
      <c:dateAx>
        <c:axId val="211781368"/>
        <c:scaling>
          <c:orientation val="minMax"/>
        </c:scaling>
        <c:delete val="1"/>
        <c:axPos val="b"/>
        <c:numFmt formatCode="ge" sourceLinked="1"/>
        <c:majorTickMark val="none"/>
        <c:minorTickMark val="none"/>
        <c:tickLblPos val="none"/>
        <c:crossAx val="211781760"/>
        <c:crosses val="autoZero"/>
        <c:auto val="1"/>
        <c:lblOffset val="100"/>
        <c:baseTimeUnit val="years"/>
      </c:dateAx>
      <c:valAx>
        <c:axId val="2117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8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100.54</c:v>
                </c:pt>
                <c:pt idx="1">
                  <c:v>98.59</c:v>
                </c:pt>
                <c:pt idx="2">
                  <c:v>98.53</c:v>
                </c:pt>
                <c:pt idx="3">
                  <c:v>99.06</c:v>
                </c:pt>
                <c:pt idx="4">
                  <c:v>54.05</c:v>
                </c:pt>
              </c:numCache>
            </c:numRef>
          </c:val>
        </c:ser>
        <c:dLbls>
          <c:showLegendKey val="0"/>
          <c:showVal val="0"/>
          <c:showCatName val="0"/>
          <c:showSerName val="0"/>
          <c:showPercent val="0"/>
          <c:showBubbleSize val="0"/>
        </c:dLbls>
        <c:gapWidth val="150"/>
        <c:axId val="211395744"/>
        <c:axId val="2113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395744"/>
        <c:axId val="211398176"/>
      </c:lineChart>
      <c:dateAx>
        <c:axId val="211395744"/>
        <c:scaling>
          <c:orientation val="minMax"/>
        </c:scaling>
        <c:delete val="1"/>
        <c:axPos val="b"/>
        <c:numFmt formatCode="ge" sourceLinked="1"/>
        <c:majorTickMark val="none"/>
        <c:minorTickMark val="none"/>
        <c:tickLblPos val="none"/>
        <c:crossAx val="211398176"/>
        <c:crosses val="autoZero"/>
        <c:auto val="1"/>
        <c:lblOffset val="100"/>
        <c:baseTimeUnit val="years"/>
      </c:dateAx>
      <c:valAx>
        <c:axId val="2113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384368"/>
        <c:axId val="21145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384368"/>
        <c:axId val="211454088"/>
      </c:lineChart>
      <c:dateAx>
        <c:axId val="211384368"/>
        <c:scaling>
          <c:orientation val="minMax"/>
        </c:scaling>
        <c:delete val="1"/>
        <c:axPos val="b"/>
        <c:numFmt formatCode="ge" sourceLinked="1"/>
        <c:majorTickMark val="none"/>
        <c:minorTickMark val="none"/>
        <c:tickLblPos val="none"/>
        <c:crossAx val="211454088"/>
        <c:crosses val="autoZero"/>
        <c:auto val="1"/>
        <c:lblOffset val="100"/>
        <c:baseTimeUnit val="years"/>
      </c:dateAx>
      <c:valAx>
        <c:axId val="21145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8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046888"/>
        <c:axId val="21004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046888"/>
        <c:axId val="210047672"/>
      </c:lineChart>
      <c:dateAx>
        <c:axId val="210046888"/>
        <c:scaling>
          <c:orientation val="minMax"/>
        </c:scaling>
        <c:delete val="1"/>
        <c:axPos val="b"/>
        <c:numFmt formatCode="ge" sourceLinked="1"/>
        <c:majorTickMark val="none"/>
        <c:minorTickMark val="none"/>
        <c:tickLblPos val="none"/>
        <c:crossAx val="210047672"/>
        <c:crosses val="autoZero"/>
        <c:auto val="1"/>
        <c:lblOffset val="100"/>
        <c:baseTimeUnit val="years"/>
      </c:dateAx>
      <c:valAx>
        <c:axId val="21004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4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510984"/>
        <c:axId val="21151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510984"/>
        <c:axId val="211511376"/>
      </c:lineChart>
      <c:dateAx>
        <c:axId val="211510984"/>
        <c:scaling>
          <c:orientation val="minMax"/>
        </c:scaling>
        <c:delete val="1"/>
        <c:axPos val="b"/>
        <c:numFmt formatCode="ge" sourceLinked="1"/>
        <c:majorTickMark val="none"/>
        <c:minorTickMark val="none"/>
        <c:tickLblPos val="none"/>
        <c:crossAx val="211511376"/>
        <c:crosses val="autoZero"/>
        <c:auto val="1"/>
        <c:lblOffset val="100"/>
        <c:baseTimeUnit val="years"/>
      </c:dateAx>
      <c:valAx>
        <c:axId val="21151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51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432192"/>
        <c:axId val="21143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432192"/>
        <c:axId val="211432584"/>
      </c:lineChart>
      <c:dateAx>
        <c:axId val="211432192"/>
        <c:scaling>
          <c:orientation val="minMax"/>
        </c:scaling>
        <c:delete val="1"/>
        <c:axPos val="b"/>
        <c:numFmt formatCode="ge" sourceLinked="1"/>
        <c:majorTickMark val="none"/>
        <c:minorTickMark val="none"/>
        <c:tickLblPos val="none"/>
        <c:crossAx val="211432584"/>
        <c:crosses val="autoZero"/>
        <c:auto val="1"/>
        <c:lblOffset val="100"/>
        <c:baseTimeUnit val="years"/>
      </c:dateAx>
      <c:valAx>
        <c:axId val="21143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1988192"/>
        <c:axId val="21198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11988192"/>
        <c:axId val="211988584"/>
      </c:lineChart>
      <c:dateAx>
        <c:axId val="211988192"/>
        <c:scaling>
          <c:orientation val="minMax"/>
        </c:scaling>
        <c:delete val="1"/>
        <c:axPos val="b"/>
        <c:numFmt formatCode="ge" sourceLinked="1"/>
        <c:majorTickMark val="none"/>
        <c:minorTickMark val="none"/>
        <c:tickLblPos val="none"/>
        <c:crossAx val="211988584"/>
        <c:crosses val="autoZero"/>
        <c:auto val="1"/>
        <c:lblOffset val="100"/>
        <c:baseTimeUnit val="years"/>
      </c:dateAx>
      <c:valAx>
        <c:axId val="21198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56.83</c:v>
                </c:pt>
                <c:pt idx="1">
                  <c:v>59.4</c:v>
                </c:pt>
                <c:pt idx="2">
                  <c:v>57.07</c:v>
                </c:pt>
                <c:pt idx="3">
                  <c:v>60.09</c:v>
                </c:pt>
                <c:pt idx="4">
                  <c:v>46.98</c:v>
                </c:pt>
              </c:numCache>
            </c:numRef>
          </c:val>
        </c:ser>
        <c:dLbls>
          <c:showLegendKey val="0"/>
          <c:showVal val="0"/>
          <c:showCatName val="0"/>
          <c:showSerName val="0"/>
          <c:showPercent val="0"/>
          <c:showBubbleSize val="0"/>
        </c:dLbls>
        <c:gapWidth val="150"/>
        <c:axId val="211989760"/>
        <c:axId val="21199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11989760"/>
        <c:axId val="211990152"/>
      </c:lineChart>
      <c:dateAx>
        <c:axId val="211989760"/>
        <c:scaling>
          <c:orientation val="minMax"/>
        </c:scaling>
        <c:delete val="1"/>
        <c:axPos val="b"/>
        <c:numFmt formatCode="ge" sourceLinked="1"/>
        <c:majorTickMark val="none"/>
        <c:minorTickMark val="none"/>
        <c:tickLblPos val="none"/>
        <c:crossAx val="211990152"/>
        <c:crosses val="autoZero"/>
        <c:auto val="1"/>
        <c:lblOffset val="100"/>
        <c:baseTimeUnit val="years"/>
      </c:dateAx>
      <c:valAx>
        <c:axId val="21199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338.68</c:v>
                </c:pt>
                <c:pt idx="1">
                  <c:v>317.68</c:v>
                </c:pt>
                <c:pt idx="2">
                  <c:v>338.71</c:v>
                </c:pt>
                <c:pt idx="3">
                  <c:v>318.35000000000002</c:v>
                </c:pt>
                <c:pt idx="4">
                  <c:v>411.43</c:v>
                </c:pt>
              </c:numCache>
            </c:numRef>
          </c:val>
        </c:ser>
        <c:dLbls>
          <c:showLegendKey val="0"/>
          <c:showVal val="0"/>
          <c:showCatName val="0"/>
          <c:showSerName val="0"/>
          <c:showPercent val="0"/>
          <c:showBubbleSize val="0"/>
        </c:dLbls>
        <c:gapWidth val="150"/>
        <c:axId val="211991328"/>
        <c:axId val="21199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11991328"/>
        <c:axId val="211991720"/>
      </c:lineChart>
      <c:dateAx>
        <c:axId val="211991328"/>
        <c:scaling>
          <c:orientation val="minMax"/>
        </c:scaling>
        <c:delete val="1"/>
        <c:axPos val="b"/>
        <c:numFmt formatCode="ge" sourceLinked="1"/>
        <c:majorTickMark val="none"/>
        <c:minorTickMark val="none"/>
        <c:tickLblPos val="none"/>
        <c:crossAx val="211991720"/>
        <c:crosses val="autoZero"/>
        <c:auto val="1"/>
        <c:lblOffset val="100"/>
        <c:baseTimeUnit val="years"/>
      </c:dateAx>
      <c:valAx>
        <c:axId val="21199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7"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南牧村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3198</v>
      </c>
      <c r="AM8" s="50"/>
      <c r="AN8" s="50"/>
      <c r="AO8" s="50"/>
      <c r="AP8" s="50"/>
      <c r="AQ8" s="50"/>
      <c r="AR8" s="50"/>
      <c r="AS8" s="50"/>
      <c r="AT8" s="45">
        <f>データ!T6</f>
        <v>133.09</v>
      </c>
      <c r="AU8" s="45"/>
      <c r="AV8" s="45"/>
      <c r="AW8" s="45"/>
      <c r="AX8" s="45"/>
      <c r="AY8" s="45"/>
      <c r="AZ8" s="45"/>
      <c r="BA8" s="45"/>
      <c r="BB8" s="45">
        <f>データ!U6</f>
        <v>24.03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23.34</v>
      </c>
      <c r="Q10" s="45"/>
      <c r="R10" s="45"/>
      <c r="S10" s="45"/>
      <c r="T10" s="45"/>
      <c r="U10" s="45"/>
      <c r="V10" s="45"/>
      <c r="W10" s="45">
        <f>データ!Q6</f>
        <v>100</v>
      </c>
      <c r="X10" s="45"/>
      <c r="Y10" s="45"/>
      <c r="Z10" s="45"/>
      <c r="AA10" s="45"/>
      <c r="AB10" s="45"/>
      <c r="AC10" s="45"/>
      <c r="AD10" s="50">
        <f>データ!R6</f>
        <v>4728</v>
      </c>
      <c r="AE10" s="50"/>
      <c r="AF10" s="50"/>
      <c r="AG10" s="50"/>
      <c r="AH10" s="50"/>
      <c r="AI10" s="50"/>
      <c r="AJ10" s="50"/>
      <c r="AK10" s="2"/>
      <c r="AL10" s="50">
        <f>データ!V6</f>
        <v>747</v>
      </c>
      <c r="AM10" s="50"/>
      <c r="AN10" s="50"/>
      <c r="AO10" s="50"/>
      <c r="AP10" s="50"/>
      <c r="AQ10" s="50"/>
      <c r="AR10" s="50"/>
      <c r="AS10" s="50"/>
      <c r="AT10" s="45">
        <f>データ!W6</f>
        <v>0.46</v>
      </c>
      <c r="AU10" s="45"/>
      <c r="AV10" s="45"/>
      <c r="AW10" s="45"/>
      <c r="AX10" s="45"/>
      <c r="AY10" s="45"/>
      <c r="AZ10" s="45"/>
      <c r="BA10" s="45"/>
      <c r="BB10" s="45">
        <f>データ!X6</f>
        <v>1623.91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203050</v>
      </c>
      <c r="D6" s="33">
        <f t="shared" si="3"/>
        <v>47</v>
      </c>
      <c r="E6" s="33">
        <f t="shared" si="3"/>
        <v>17</v>
      </c>
      <c r="F6" s="33">
        <f t="shared" si="3"/>
        <v>4</v>
      </c>
      <c r="G6" s="33">
        <f t="shared" si="3"/>
        <v>0</v>
      </c>
      <c r="H6" s="33" t="str">
        <f t="shared" si="3"/>
        <v>長野県　南牧村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23.34</v>
      </c>
      <c r="Q6" s="34">
        <f t="shared" si="3"/>
        <v>100</v>
      </c>
      <c r="R6" s="34">
        <f t="shared" si="3"/>
        <v>4728</v>
      </c>
      <c r="S6" s="34">
        <f t="shared" si="3"/>
        <v>3198</v>
      </c>
      <c r="T6" s="34">
        <f t="shared" si="3"/>
        <v>133.09</v>
      </c>
      <c r="U6" s="34">
        <f t="shared" si="3"/>
        <v>24.03</v>
      </c>
      <c r="V6" s="34">
        <f t="shared" si="3"/>
        <v>747</v>
      </c>
      <c r="W6" s="34">
        <f t="shared" si="3"/>
        <v>0.46</v>
      </c>
      <c r="X6" s="34">
        <f t="shared" si="3"/>
        <v>1623.91</v>
      </c>
      <c r="Y6" s="35">
        <f>IF(Y7="",NA(),Y7)</f>
        <v>100.54</v>
      </c>
      <c r="Z6" s="35">
        <f t="shared" ref="Z6:AH6" si="4">IF(Z7="",NA(),Z7)</f>
        <v>98.59</v>
      </c>
      <c r="AA6" s="35">
        <f t="shared" si="4"/>
        <v>98.53</v>
      </c>
      <c r="AB6" s="35">
        <f t="shared" si="4"/>
        <v>99.06</v>
      </c>
      <c r="AC6" s="35">
        <f t="shared" si="4"/>
        <v>54.05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56.83</v>
      </c>
      <c r="BR6" s="35">
        <f t="shared" ref="BR6:BZ6" si="8">IF(BR7="",NA(),BR7)</f>
        <v>59.4</v>
      </c>
      <c r="BS6" s="35">
        <f t="shared" si="8"/>
        <v>57.07</v>
      </c>
      <c r="BT6" s="35">
        <f t="shared" si="8"/>
        <v>60.09</v>
      </c>
      <c r="BU6" s="35">
        <f t="shared" si="8"/>
        <v>46.98</v>
      </c>
      <c r="BV6" s="35">
        <f t="shared" si="8"/>
        <v>62.83</v>
      </c>
      <c r="BW6" s="35">
        <f t="shared" si="8"/>
        <v>64.63</v>
      </c>
      <c r="BX6" s="35">
        <f t="shared" si="8"/>
        <v>66.56</v>
      </c>
      <c r="BY6" s="35">
        <f t="shared" si="8"/>
        <v>66.22</v>
      </c>
      <c r="BZ6" s="35">
        <f t="shared" si="8"/>
        <v>69.87</v>
      </c>
      <c r="CA6" s="34" t="str">
        <f>IF(CA7="","",IF(CA7="-","【-】","【"&amp;SUBSTITUTE(TEXT(CA7,"#,##0.00"),"-","△")&amp;"】"))</f>
        <v>【69.80】</v>
      </c>
      <c r="CB6" s="35">
        <f>IF(CB7="",NA(),CB7)</f>
        <v>338.68</v>
      </c>
      <c r="CC6" s="35">
        <f t="shared" ref="CC6:CK6" si="9">IF(CC7="",NA(),CC7)</f>
        <v>317.68</v>
      </c>
      <c r="CD6" s="35">
        <f t="shared" si="9"/>
        <v>338.71</v>
      </c>
      <c r="CE6" s="35">
        <f t="shared" si="9"/>
        <v>318.35000000000002</v>
      </c>
      <c r="CF6" s="35">
        <f t="shared" si="9"/>
        <v>411.43</v>
      </c>
      <c r="CG6" s="35">
        <f t="shared" si="9"/>
        <v>250.43</v>
      </c>
      <c r="CH6" s="35">
        <f t="shared" si="9"/>
        <v>245.75</v>
      </c>
      <c r="CI6" s="35">
        <f t="shared" si="9"/>
        <v>244.29</v>
      </c>
      <c r="CJ6" s="35">
        <f t="shared" si="9"/>
        <v>246.72</v>
      </c>
      <c r="CK6" s="35">
        <f t="shared" si="9"/>
        <v>234.96</v>
      </c>
      <c r="CL6" s="34" t="str">
        <f>IF(CL7="","",IF(CL7="-","【-】","【"&amp;SUBSTITUTE(TEXT(CL7,"#,##0.00"),"-","△")&amp;"】"))</f>
        <v>【232.54】</v>
      </c>
      <c r="CM6" s="35">
        <f>IF(CM7="",NA(),CM7)</f>
        <v>21.49</v>
      </c>
      <c r="CN6" s="35">
        <f t="shared" ref="CN6:CV6" si="10">IF(CN7="",NA(),CN7)</f>
        <v>22.13</v>
      </c>
      <c r="CO6" s="35">
        <f t="shared" si="10"/>
        <v>22.13</v>
      </c>
      <c r="CP6" s="35">
        <f t="shared" si="10"/>
        <v>22.55</v>
      </c>
      <c r="CQ6" s="35">
        <f t="shared" si="10"/>
        <v>20.43</v>
      </c>
      <c r="CR6" s="35">
        <f t="shared" si="10"/>
        <v>42.31</v>
      </c>
      <c r="CS6" s="35">
        <f t="shared" si="10"/>
        <v>43.65</v>
      </c>
      <c r="CT6" s="35">
        <f t="shared" si="10"/>
        <v>43.58</v>
      </c>
      <c r="CU6" s="35">
        <f t="shared" si="10"/>
        <v>41.35</v>
      </c>
      <c r="CV6" s="35">
        <f t="shared" si="10"/>
        <v>42.9</v>
      </c>
      <c r="CW6" s="34" t="str">
        <f>IF(CW7="","",IF(CW7="-","【-】","【"&amp;SUBSTITUTE(TEXT(CW7,"#,##0.00"),"-","△")&amp;"】"))</f>
        <v>【42.17】</v>
      </c>
      <c r="CX6" s="35">
        <f>IF(CX7="",NA(),CX7)</f>
        <v>92.64</v>
      </c>
      <c r="CY6" s="35">
        <f t="shared" ref="CY6:DG6" si="11">IF(CY7="",NA(),CY7)</f>
        <v>94.43</v>
      </c>
      <c r="CZ6" s="35">
        <f t="shared" si="11"/>
        <v>95.8</v>
      </c>
      <c r="DA6" s="35">
        <f t="shared" si="11"/>
        <v>98.55</v>
      </c>
      <c r="DB6" s="35">
        <f t="shared" si="11"/>
        <v>98.53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0.71</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203050</v>
      </c>
      <c r="D7" s="37">
        <v>47</v>
      </c>
      <c r="E7" s="37">
        <v>17</v>
      </c>
      <c r="F7" s="37">
        <v>4</v>
      </c>
      <c r="G7" s="37">
        <v>0</v>
      </c>
      <c r="H7" s="37" t="s">
        <v>109</v>
      </c>
      <c r="I7" s="37" t="s">
        <v>110</v>
      </c>
      <c r="J7" s="37" t="s">
        <v>111</v>
      </c>
      <c r="K7" s="37" t="s">
        <v>112</v>
      </c>
      <c r="L7" s="37" t="s">
        <v>113</v>
      </c>
      <c r="M7" s="37"/>
      <c r="N7" s="38" t="s">
        <v>114</v>
      </c>
      <c r="O7" s="38" t="s">
        <v>115</v>
      </c>
      <c r="P7" s="38">
        <v>23.34</v>
      </c>
      <c r="Q7" s="38">
        <v>100</v>
      </c>
      <c r="R7" s="38">
        <v>4728</v>
      </c>
      <c r="S7" s="38">
        <v>3198</v>
      </c>
      <c r="T7" s="38">
        <v>133.09</v>
      </c>
      <c r="U7" s="38">
        <v>24.03</v>
      </c>
      <c r="V7" s="38">
        <v>747</v>
      </c>
      <c r="W7" s="38">
        <v>0.46</v>
      </c>
      <c r="X7" s="38">
        <v>1623.91</v>
      </c>
      <c r="Y7" s="38">
        <v>100.54</v>
      </c>
      <c r="Z7" s="38">
        <v>98.59</v>
      </c>
      <c r="AA7" s="38">
        <v>98.53</v>
      </c>
      <c r="AB7" s="38">
        <v>99.06</v>
      </c>
      <c r="AC7" s="38">
        <v>54.05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1622.51</v>
      </c>
      <c r="BL7" s="38">
        <v>1569.13</v>
      </c>
      <c r="BM7" s="38">
        <v>1436</v>
      </c>
      <c r="BN7" s="38">
        <v>1434.89</v>
      </c>
      <c r="BO7" s="38">
        <v>1298.9100000000001</v>
      </c>
      <c r="BP7" s="38">
        <v>1348.09</v>
      </c>
      <c r="BQ7" s="38">
        <v>56.83</v>
      </c>
      <c r="BR7" s="38">
        <v>59.4</v>
      </c>
      <c r="BS7" s="38">
        <v>57.07</v>
      </c>
      <c r="BT7" s="38">
        <v>60.09</v>
      </c>
      <c r="BU7" s="38">
        <v>46.98</v>
      </c>
      <c r="BV7" s="38">
        <v>62.83</v>
      </c>
      <c r="BW7" s="38">
        <v>64.63</v>
      </c>
      <c r="BX7" s="38">
        <v>66.56</v>
      </c>
      <c r="BY7" s="38">
        <v>66.22</v>
      </c>
      <c r="BZ7" s="38">
        <v>69.87</v>
      </c>
      <c r="CA7" s="38">
        <v>69.8</v>
      </c>
      <c r="CB7" s="38">
        <v>338.68</v>
      </c>
      <c r="CC7" s="38">
        <v>317.68</v>
      </c>
      <c r="CD7" s="38">
        <v>338.71</v>
      </c>
      <c r="CE7" s="38">
        <v>318.35000000000002</v>
      </c>
      <c r="CF7" s="38">
        <v>411.43</v>
      </c>
      <c r="CG7" s="38">
        <v>250.43</v>
      </c>
      <c r="CH7" s="38">
        <v>245.75</v>
      </c>
      <c r="CI7" s="38">
        <v>244.29</v>
      </c>
      <c r="CJ7" s="38">
        <v>246.72</v>
      </c>
      <c r="CK7" s="38">
        <v>234.96</v>
      </c>
      <c r="CL7" s="38">
        <v>232.54</v>
      </c>
      <c r="CM7" s="38">
        <v>21.49</v>
      </c>
      <c r="CN7" s="38">
        <v>22.13</v>
      </c>
      <c r="CO7" s="38">
        <v>22.13</v>
      </c>
      <c r="CP7" s="38">
        <v>22.55</v>
      </c>
      <c r="CQ7" s="38">
        <v>20.43</v>
      </c>
      <c r="CR7" s="38">
        <v>42.31</v>
      </c>
      <c r="CS7" s="38">
        <v>43.65</v>
      </c>
      <c r="CT7" s="38">
        <v>43.58</v>
      </c>
      <c r="CU7" s="38">
        <v>41.35</v>
      </c>
      <c r="CV7" s="38">
        <v>42.9</v>
      </c>
      <c r="CW7" s="38">
        <v>42.17</v>
      </c>
      <c r="CX7" s="38">
        <v>92.64</v>
      </c>
      <c r="CY7" s="38">
        <v>94.43</v>
      </c>
      <c r="CZ7" s="38">
        <v>95.8</v>
      </c>
      <c r="DA7" s="38">
        <v>98.55</v>
      </c>
      <c r="DB7" s="38">
        <v>98.53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0.71</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2017-12-25T02:19:11Z</dcterms:created>
  <dcterms:modified xsi:type="dcterms:W3CDTF">2018-02-07T06:09:24Z</dcterms:modified>
  <cp:category/>
</cp:coreProperties>
</file>