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726\Desktop\H26～\公営企業\県等への報告\「経営比較分析表」の分析等について\H29\07　再提出（簡水のみ）\"/>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W10" i="4"/>
  <c r="P10" i="4"/>
  <c r="I10"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<sst xmlns="http://schemas.openxmlformats.org/spreadsheetml/2006/main" count="237" uniqueCount="124">
  <si>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</si>
  <si>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</si>
  <si>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</si>
  <si>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</si>
  <si>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</si>
  <si>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</si>
  <si>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</si>
  <si>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</si>
  <si>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</si>
  <si>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</si>
  <si>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</si>
  <si>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</si>
  <si>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</si>
  <si>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</si>
  <si>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</si>
  <si>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</si>
  <si>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</si>
  <si>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</si>
  <si>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</si>
  <si>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</si>
  <si>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</si>
  <si>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</si>
  <si>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</si>
  <si>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</si>
  <si>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</si>
  <si>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</si>
  <si>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</si>
  <si>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</si>
  <si>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</si>
  <si>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</si>
  <si>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</si>
  <si>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</si>
  <si>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</si>
  <si>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</si>
  <si>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</si>
  <si>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</si>
  <si>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</si>
  <si>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</si>
  <si>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</si>
  <si>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</si>
  <si>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</si>
  <si>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</si>
  <si>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</si>
  <si>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</si>
  <si>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</si>
  <si>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</si>
  <si>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</si>
  <si>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</si>
  <si>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</si>
  <si>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</si>
  <si>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</si>
  <si>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</si>
  <si>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</si>
  <si>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</si>
  <si>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</si>
  <si>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</si>
  <si>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</si>
  <si>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</si>
  <si>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</si>
  <si>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</si>
  <si>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</si>
  <si>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</si>
  <si>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</si>
  <si>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</si>
  <si>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</si>
  <si>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</si>
  <si>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</si>
  <si>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</si>
  <si>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</si>
  <si>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</si>
  <si>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</si>
  <si>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</si>
  <si>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</si>
  <si>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</si>
  <si>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</si>
  <si>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</si>
  <si>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</si>
  <si>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</si>
  <si>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</si>
  <si>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</si>
  <si>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</si>
  <si>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</si>
  <si>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</si>
  <si>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</si>
  <si>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</si>
  <si>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</si>
  <si>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</si>
  <si>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</si>
  <si>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</si>
  <si>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</si>
  <si>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</si>
  <si>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</si>
  <si>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</si>
  <si>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</si>
  <si>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</si>
  <si>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</si>
  <si>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</si>
  <si>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</si>
  <si>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</si>
  <si>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</si>
  <si>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</si>
  <si>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</si>
  <si>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</si>
  <si>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</si>
  <si>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</si>
  <si>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</si>
  <si>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</si>
  <si>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</si>
  <si>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南牧村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</si>
  <si>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</si>
  <si>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</si>
  <si>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</si>
  <si>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</si>
  <si>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</si>
  <si>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</si>
  <si>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</si>
  <si>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</si>
  <si>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</si>
  <si>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</si>
  <si>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</si>
  <si>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耐用年数を過ぎてしまう配水管が多くなってきて漏水も目立ってきている。</t>
    <phoneticPr fontId="4"/>
  </si>
  <si>
    <t>給水人口が減少してきており、老朽化した水道設備の更新や水道施設の高機能化などの大規模な工事を行うには一般会計からの繰入金に頼らなければならないため、行えるのは、道路改良工事に伴う布設替え工事や漏水等による修繕工事などに留まっている。そのため、水道設備の長期的な更新作業を進めながら水道事業の広域化なども視野に入れて検討していく必要がある。</t>
    <rPh sb="140" eb="142">
      <t>スイドウ</t>
    </rPh>
    <rPh sb="142" eb="144">
      <t>ジギョウ</t>
    </rPh>
    <rPh sb="145" eb="148">
      <t>コウイキカ</t>
    </rPh>
    <phoneticPr fontId="4"/>
  </si>
  <si>
    <t>非設置</t>
    <rPh sb="0" eb="1">
      <t>ヒ</t>
    </rPh>
    <rPh sb="1" eb="3">
      <t>セッチ</t>
    </rPh>
    <phoneticPr fontId="4"/>
  </si>
  <si>
    <t>単年度で見た収益的収支比率は平均値を超えるが、起債償還額が多く、収入の28％程を一般会計からの繰入れが占める。又、道路改良などによる負担金を含めると30%程を他会計より繰入れているため給水収益のみで賄えておらず、健全経営とは言えない。</t>
    <rPh sb="32" eb="34">
      <t>シュウニュウ</t>
    </rPh>
    <rPh sb="55" eb="56">
      <t>マタ</t>
    </rPh>
    <rPh sb="57" eb="59">
      <t>ドウロ</t>
    </rPh>
    <rPh sb="59" eb="61">
      <t>カイリョウ</t>
    </rPh>
    <rPh sb="66" eb="69">
      <t>フタンキン</t>
    </rPh>
    <rPh sb="70" eb="71">
      <t>フク</t>
    </rPh>
    <rPh sb="77" eb="78">
      <t>ホド</t>
    </rPh>
    <rPh sb="79" eb="80">
      <t>タ</t>
    </rPh>
    <rPh sb="80" eb="82">
      <t>カイケイ</t>
    </rPh>
    <rPh sb="84" eb="86">
      <t>クリイ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</si>
</sst>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0.17</c:v>
                </c:pt>
                <c:pt idx="1">
                  <c:v>1.35</c:v>
                </c:pt>
                <c:pt idx="2">
                  <c:v>1.29</c:v>
                </c:pt>
                <c:pt idx="3" formatCode="#,##0.00;&quot;△&quot;#,##0.00">
                  <c:v>0</c:v>
                </c:pt>
                <c:pt idx="4" formatCode="#,##0.00;&quot;△&quot;#,##0.00">
                  <c:v>0</c:v>
                </c:pt>
              </c:numCache>
            </c:numRef>
          </c:val>
        </c:ser>
        <c:dLbls>
          <c:showLegendKey val="0"/>
          <c:showVal val="0"/>
          <c:showCatName val="0"/>
          <c:showSerName val="0"/>
          <c:showPercent val="0"/>
          <c:showBubbleSize val="0"/>
        </c:dLbls>
        <c:gapWidth val="150"/>
        <c:axId val="237822480"/>
        <c:axId val="23782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37822480"/>
        <c:axId val="237825224"/>
      </c:lineChart>
      <c:dateAx>
        <c:axId val="237822480"/>
        <c:scaling>
          <c:orientation val="minMax"/>
        </c:scaling>
        <c:delete val="1"/>
        <c:axPos val="b"/>
        <c:numFmt formatCode="ge" sourceLinked="1"/>
        <c:majorTickMark val="none"/>
        <c:minorTickMark val="none"/>
        <c:tickLblPos val="none"/>
        <c:crossAx val="237825224"/>
        <c:crosses val="autoZero"/>
        <c:auto val="1"/>
        <c:lblOffset val="100"/>
        <c:baseTimeUnit val="years"/>
      </c:dateAx>
      <c:valAx>
        <c:axId val="23782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2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48.46</c:v>
                </c:pt>
                <c:pt idx="1">
                  <c:v>54.56</c:v>
                </c:pt>
                <c:pt idx="2">
                  <c:v>70.599999999999994</c:v>
                </c:pt>
                <c:pt idx="3">
                  <c:v>84.32</c:v>
                </c:pt>
                <c:pt idx="4">
                  <c:v>86.97</c:v>
                </c:pt>
              </c:numCache>
            </c:numRef>
          </c:val>
        </c:ser>
        <c:dLbls>
          <c:showLegendKey val="0"/>
          <c:showVal val="0"/>
          <c:showCatName val="0"/>
          <c:showSerName val="0"/>
          <c:showPercent val="0"/>
          <c:showBubbleSize val="0"/>
        </c:dLbls>
        <c:gapWidth val="150"/>
        <c:axId val="240855232"/>
        <c:axId val="24085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40855232"/>
        <c:axId val="240854840"/>
      </c:lineChart>
      <c:dateAx>
        <c:axId val="240855232"/>
        <c:scaling>
          <c:orientation val="minMax"/>
        </c:scaling>
        <c:delete val="1"/>
        <c:axPos val="b"/>
        <c:numFmt formatCode="ge" sourceLinked="1"/>
        <c:majorTickMark val="none"/>
        <c:minorTickMark val="none"/>
        <c:tickLblPos val="none"/>
        <c:crossAx val="240854840"/>
        <c:crosses val="autoZero"/>
        <c:auto val="1"/>
        <c:lblOffset val="100"/>
        <c:baseTimeUnit val="years"/>
      </c:dateAx>
      <c:valAx>
        <c:axId val="24085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88.97</c:v>
                </c:pt>
                <c:pt idx="1">
                  <c:v>81.14</c:v>
                </c:pt>
                <c:pt idx="2">
                  <c:v>75.39</c:v>
                </c:pt>
                <c:pt idx="3">
                  <c:v>64.14</c:v>
                </c:pt>
                <c:pt idx="4">
                  <c:v>62.22</c:v>
                </c:pt>
              </c:numCache>
            </c:numRef>
          </c:val>
        </c:ser>
        <c:dLbls>
          <c:showLegendKey val="0"/>
          <c:showVal val="0"/>
          <c:showCatName val="0"/>
          <c:showSerName val="0"/>
          <c:showPercent val="0"/>
          <c:showBubbleSize val="0"/>
        </c:dLbls>
        <c:gapWidth val="150"/>
        <c:axId val="205919712"/>
        <c:axId val="2389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05919712"/>
        <c:axId val="238938912"/>
      </c:lineChart>
      <c:dateAx>
        <c:axId val="205919712"/>
        <c:scaling>
          <c:orientation val="minMax"/>
        </c:scaling>
        <c:delete val="1"/>
        <c:axPos val="b"/>
        <c:numFmt formatCode="ge" sourceLinked="1"/>
        <c:majorTickMark val="none"/>
        <c:minorTickMark val="none"/>
        <c:tickLblPos val="none"/>
        <c:crossAx val="238938912"/>
        <c:crosses val="autoZero"/>
        <c:auto val="1"/>
        <c:lblOffset val="100"/>
        <c:baseTimeUnit val="years"/>
      </c:dateAx>
      <c:valAx>
        <c:axId val="2389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110.21</c:v>
                </c:pt>
                <c:pt idx="1">
                  <c:v>107.76</c:v>
                </c:pt>
                <c:pt idx="2">
                  <c:v>107.95</c:v>
                </c:pt>
                <c:pt idx="3">
                  <c:v>107.11</c:v>
                </c:pt>
                <c:pt idx="4">
                  <c:v>103.45</c:v>
                </c:pt>
              </c:numCache>
            </c:numRef>
          </c:val>
        </c:ser>
        <c:dLbls>
          <c:showLegendKey val="0"/>
          <c:showVal val="0"/>
          <c:showCatName val="0"/>
          <c:showSerName val="0"/>
          <c:showPercent val="0"/>
          <c:showBubbleSize val="0"/>
        </c:dLbls>
        <c:gapWidth val="150"/>
        <c:axId val="237824440"/>
        <c:axId val="23782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237824440"/>
        <c:axId val="237823656"/>
      </c:lineChart>
      <c:dateAx>
        <c:axId val="237824440"/>
        <c:scaling>
          <c:orientation val="minMax"/>
        </c:scaling>
        <c:delete val="1"/>
        <c:axPos val="b"/>
        <c:numFmt formatCode="ge" sourceLinked="1"/>
        <c:majorTickMark val="none"/>
        <c:minorTickMark val="none"/>
        <c:tickLblPos val="none"/>
        <c:crossAx val="237823656"/>
        <c:crosses val="autoZero"/>
        <c:auto val="1"/>
        <c:lblOffset val="100"/>
        <c:baseTimeUnit val="years"/>
      </c:dateAx>
      <c:valAx>
        <c:axId val="23782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2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606016"/>
        <c:axId val="23860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606016"/>
        <c:axId val="238605624"/>
      </c:lineChart>
      <c:dateAx>
        <c:axId val="238606016"/>
        <c:scaling>
          <c:orientation val="minMax"/>
        </c:scaling>
        <c:delete val="1"/>
        <c:axPos val="b"/>
        <c:numFmt formatCode="ge" sourceLinked="1"/>
        <c:majorTickMark val="none"/>
        <c:minorTickMark val="none"/>
        <c:tickLblPos val="none"/>
        <c:crossAx val="238605624"/>
        <c:crosses val="autoZero"/>
        <c:auto val="1"/>
        <c:lblOffset val="100"/>
        <c:baseTimeUnit val="years"/>
      </c:dateAx>
      <c:valAx>
        <c:axId val="23860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604448"/>
        <c:axId val="23860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604448"/>
        <c:axId val="238604056"/>
      </c:lineChart>
      <c:dateAx>
        <c:axId val="238604448"/>
        <c:scaling>
          <c:orientation val="minMax"/>
        </c:scaling>
        <c:delete val="1"/>
        <c:axPos val="b"/>
        <c:numFmt formatCode="ge" sourceLinked="1"/>
        <c:majorTickMark val="none"/>
        <c:minorTickMark val="none"/>
        <c:tickLblPos val="none"/>
        <c:crossAx val="238604056"/>
        <c:crosses val="autoZero"/>
        <c:auto val="1"/>
        <c:lblOffset val="100"/>
        <c:baseTimeUnit val="years"/>
      </c:dateAx>
      <c:valAx>
        <c:axId val="23860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291080"/>
        <c:axId val="24429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291080"/>
        <c:axId val="244291472"/>
      </c:lineChart>
      <c:dateAx>
        <c:axId val="244291080"/>
        <c:scaling>
          <c:orientation val="minMax"/>
        </c:scaling>
        <c:delete val="1"/>
        <c:axPos val="b"/>
        <c:numFmt formatCode="ge" sourceLinked="1"/>
        <c:majorTickMark val="none"/>
        <c:minorTickMark val="none"/>
        <c:tickLblPos val="none"/>
        <c:crossAx val="244291472"/>
        <c:crosses val="autoZero"/>
        <c:auto val="1"/>
        <c:lblOffset val="100"/>
        <c:baseTimeUnit val="years"/>
      </c:dateAx>
      <c:valAx>
        <c:axId val="24429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9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293040"/>
        <c:axId val="24429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293040"/>
        <c:axId val="244293432"/>
      </c:lineChart>
      <c:dateAx>
        <c:axId val="244293040"/>
        <c:scaling>
          <c:orientation val="minMax"/>
        </c:scaling>
        <c:delete val="1"/>
        <c:axPos val="b"/>
        <c:numFmt formatCode="ge" sourceLinked="1"/>
        <c:majorTickMark val="none"/>
        <c:minorTickMark val="none"/>
        <c:tickLblPos val="none"/>
        <c:crossAx val="244293432"/>
        <c:crosses val="autoZero"/>
        <c:auto val="1"/>
        <c:lblOffset val="100"/>
        <c:baseTimeUnit val="years"/>
      </c:dateAx>
      <c:valAx>
        <c:axId val="24429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9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697.93</c:v>
                </c:pt>
                <c:pt idx="1">
                  <c:v>639.69000000000005</c:v>
                </c:pt>
                <c:pt idx="2">
                  <c:v>571.91999999999996</c:v>
                </c:pt>
                <c:pt idx="3">
                  <c:v>505.25</c:v>
                </c:pt>
                <c:pt idx="4">
                  <c:v>442.39</c:v>
                </c:pt>
              </c:numCache>
            </c:numRef>
          </c:val>
        </c:ser>
        <c:dLbls>
          <c:showLegendKey val="0"/>
          <c:showVal val="0"/>
          <c:showCatName val="0"/>
          <c:showSerName val="0"/>
          <c:showPercent val="0"/>
          <c:showBubbleSize val="0"/>
        </c:dLbls>
        <c:gapWidth val="150"/>
        <c:axId val="243657064"/>
        <c:axId val="2436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43657064"/>
        <c:axId val="243656672"/>
      </c:lineChart>
      <c:dateAx>
        <c:axId val="243657064"/>
        <c:scaling>
          <c:orientation val="minMax"/>
        </c:scaling>
        <c:delete val="1"/>
        <c:axPos val="b"/>
        <c:numFmt formatCode="ge" sourceLinked="1"/>
        <c:majorTickMark val="none"/>
        <c:minorTickMark val="none"/>
        <c:tickLblPos val="none"/>
        <c:crossAx val="243656672"/>
        <c:crosses val="autoZero"/>
        <c:auto val="1"/>
        <c:lblOffset val="100"/>
        <c:baseTimeUnit val="years"/>
      </c:dateAx>
      <c:valAx>
        <c:axId val="2436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5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95.58</c:v>
                </c:pt>
                <c:pt idx="1">
                  <c:v>94.14</c:v>
                </c:pt>
                <c:pt idx="2">
                  <c:v>94.14</c:v>
                </c:pt>
                <c:pt idx="3">
                  <c:v>95.06</c:v>
                </c:pt>
                <c:pt idx="4">
                  <c:v>90.11</c:v>
                </c:pt>
              </c:numCache>
            </c:numRef>
          </c:val>
        </c:ser>
        <c:dLbls>
          <c:showLegendKey val="0"/>
          <c:showVal val="0"/>
          <c:showCatName val="0"/>
          <c:showSerName val="0"/>
          <c:showPercent val="0"/>
          <c:showBubbleSize val="0"/>
        </c:dLbls>
        <c:gapWidth val="150"/>
        <c:axId val="244292648"/>
        <c:axId val="23938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44292648"/>
        <c:axId val="239381936"/>
      </c:lineChart>
      <c:dateAx>
        <c:axId val="244292648"/>
        <c:scaling>
          <c:orientation val="minMax"/>
        </c:scaling>
        <c:delete val="1"/>
        <c:axPos val="b"/>
        <c:numFmt formatCode="ge" sourceLinked="1"/>
        <c:majorTickMark val="none"/>
        <c:minorTickMark val="none"/>
        <c:tickLblPos val="none"/>
        <c:crossAx val="239381936"/>
        <c:crosses val="autoZero"/>
        <c:auto val="1"/>
        <c:lblOffset val="100"/>
        <c:baseTimeUnit val="years"/>
      </c:dateAx>
      <c:valAx>
        <c:axId val="23938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9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150.97</c:v>
                </c:pt>
                <c:pt idx="1">
                  <c:v>154.66999999999999</c:v>
                </c:pt>
                <c:pt idx="2">
                  <c:v>131.55000000000001</c:v>
                </c:pt>
                <c:pt idx="3">
                  <c:v>130.61000000000001</c:v>
                </c:pt>
                <c:pt idx="4">
                  <c:v>139.78</c:v>
                </c:pt>
              </c:numCache>
            </c:numRef>
          </c:val>
        </c:ser>
        <c:dLbls>
          <c:showLegendKey val="0"/>
          <c:showVal val="0"/>
          <c:showCatName val="0"/>
          <c:showSerName val="0"/>
          <c:showPercent val="0"/>
          <c:showBubbleSize val="0"/>
        </c:dLbls>
        <c:gapWidth val="150"/>
        <c:axId val="239381544"/>
        <c:axId val="2393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39381544"/>
        <c:axId val="239381152"/>
      </c:lineChart>
      <c:dateAx>
        <c:axId val="239381544"/>
        <c:scaling>
          <c:orientation val="minMax"/>
        </c:scaling>
        <c:delete val="1"/>
        <c:axPos val="b"/>
        <c:numFmt formatCode="ge" sourceLinked="1"/>
        <c:majorTickMark val="none"/>
        <c:minorTickMark val="none"/>
        <c:tickLblPos val="none"/>
        <c:crossAx val="239381152"/>
        <c:crosses val="autoZero"/>
        <c:auto val="1"/>
        <c:lblOffset val="100"/>
        <c:baseTimeUnit val="years"/>
      </c:dateAx>
      <c:valAx>
        <c:axId val="2393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8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Q11" sqref="Q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南牧村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3198</v>
      </c>
      <c r="AM8" s="51"/>
      <c r="AN8" s="51"/>
      <c r="AO8" s="51"/>
      <c r="AP8" s="51"/>
      <c r="AQ8" s="51"/>
      <c r="AR8" s="51"/>
      <c r="AS8" s="51"/>
      <c r="AT8" s="46">
        <f>データ!$S$6</f>
        <v>133.09</v>
      </c>
      <c r="AU8" s="46"/>
      <c r="AV8" s="46"/>
      <c r="AW8" s="46"/>
      <c r="AX8" s="46"/>
      <c r="AY8" s="46"/>
      <c r="AZ8" s="46"/>
      <c r="BA8" s="46"/>
      <c r="BB8" s="46">
        <f>データ!$T$6</f>
        <v>24.03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99.19</v>
      </c>
      <c r="Q10" s="46"/>
      <c r="R10" s="46"/>
      <c r="S10" s="46"/>
      <c r="T10" s="46"/>
      <c r="U10" s="46"/>
      <c r="V10" s="46"/>
      <c r="W10" s="51">
        <f>データ!$Q$6</f>
        <v>2550</v>
      </c>
      <c r="X10" s="51"/>
      <c r="Y10" s="51"/>
      <c r="Z10" s="51"/>
      <c r="AA10" s="51"/>
      <c r="AB10" s="51"/>
      <c r="AC10" s="51"/>
      <c r="AD10" s="2"/>
      <c r="AE10" s="2"/>
      <c r="AF10" s="2"/>
      <c r="AG10" s="2"/>
      <c r="AH10" s="2"/>
      <c r="AI10" s="2"/>
      <c r="AJ10" s="2"/>
      <c r="AK10" s="2"/>
      <c r="AL10" s="51">
        <f>データ!$U$6</f>
        <v>3175</v>
      </c>
      <c r="AM10" s="51"/>
      <c r="AN10" s="51"/>
      <c r="AO10" s="51"/>
      <c r="AP10" s="51"/>
      <c r="AQ10" s="51"/>
      <c r="AR10" s="51"/>
      <c r="AS10" s="51"/>
      <c r="AT10" s="46">
        <f>データ!$V$6</f>
        <v>21.63</v>
      </c>
      <c r="AU10" s="46"/>
      <c r="AV10" s="46"/>
      <c r="AW10" s="46"/>
      <c r="AX10" s="46"/>
      <c r="AY10" s="46"/>
      <c r="AZ10" s="46"/>
      <c r="BA10" s="46"/>
      <c r="BB10" s="46">
        <f>データ!$W$6</f>
        <v>146.79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203050</v>
      </c>
      <c r="D6" s="34">
        <f t="shared" si="3"/>
        <v>47</v>
      </c>
      <c r="E6" s="34">
        <f t="shared" si="3"/>
        <v>1</v>
      </c>
      <c r="F6" s="34">
        <f t="shared" si="3"/>
        <v>0</v>
      </c>
      <c r="G6" s="34">
        <f t="shared" si="3"/>
        <v>0</v>
      </c>
      <c r="H6" s="34" t="str">
        <f t="shared" si="3"/>
        <v>長野県　南牧村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99.19</v>
      </c>
      <c r="Q6" s="35">
        <f t="shared" si="3"/>
        <v>2550</v>
      </c>
      <c r="R6" s="35">
        <f t="shared" si="3"/>
        <v>3198</v>
      </c>
      <c r="S6" s="35">
        <f t="shared" si="3"/>
        <v>133.09</v>
      </c>
      <c r="T6" s="35">
        <f t="shared" si="3"/>
        <v>24.03</v>
      </c>
      <c r="U6" s="35">
        <f t="shared" si="3"/>
        <v>3175</v>
      </c>
      <c r="V6" s="35">
        <f t="shared" si="3"/>
        <v>21.63</v>
      </c>
      <c r="W6" s="35">
        <f t="shared" si="3"/>
        <v>146.79</v>
      </c>
      <c r="X6" s="36">
        <f>IF(X7="",NA(),X7)</f>
        <v>110.21</v>
      </c>
      <c r="Y6" s="36">
        <f t="shared" ref="Y6:AG6" si="4">IF(Y7="",NA(),Y7)</f>
        <v>107.76</v>
      </c>
      <c r="Z6" s="36">
        <f t="shared" si="4"/>
        <v>107.95</v>
      </c>
      <c r="AA6" s="36">
        <f t="shared" si="4"/>
        <v>107.11</v>
      </c>
      <c r="AB6" s="36">
        <f t="shared" si="4"/>
        <v>103.45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697.93</v>
      </c>
      <c r="BF6" s="36">
        <f t="shared" ref="BF6:BN6" si="7">IF(BF7="",NA(),BF7)</f>
        <v>639.69000000000005</v>
      </c>
      <c r="BG6" s="36">
        <f t="shared" si="7"/>
        <v>571.91999999999996</v>
      </c>
      <c r="BH6" s="36">
        <f t="shared" si="7"/>
        <v>505.25</v>
      </c>
      <c r="BI6" s="36">
        <f t="shared" si="7"/>
        <v>442.39</v>
      </c>
      <c r="BJ6" s="36">
        <f t="shared" si="7"/>
        <v>1108.26</v>
      </c>
      <c r="BK6" s="36">
        <f t="shared" si="7"/>
        <v>1113.76</v>
      </c>
      <c r="BL6" s="36">
        <f t="shared" si="7"/>
        <v>1125.69</v>
      </c>
      <c r="BM6" s="36">
        <f t="shared" si="7"/>
        <v>1134.67</v>
      </c>
      <c r="BN6" s="36">
        <f t="shared" si="7"/>
        <v>1144.79</v>
      </c>
      <c r="BO6" s="35" t="str">
        <f>IF(BO7="","",IF(BO7="-","【-】","【"&amp;SUBSTITUTE(TEXT(BO7,"#,##0.00"),"-","△")&amp;"】"))</f>
        <v>【1,280.76】</v>
      </c>
      <c r="BP6" s="36">
        <f>IF(BP7="",NA(),BP7)</f>
        <v>95.58</v>
      </c>
      <c r="BQ6" s="36">
        <f t="shared" ref="BQ6:BY6" si="8">IF(BQ7="",NA(),BQ7)</f>
        <v>94.14</v>
      </c>
      <c r="BR6" s="36">
        <f t="shared" si="8"/>
        <v>94.14</v>
      </c>
      <c r="BS6" s="36">
        <f t="shared" si="8"/>
        <v>95.06</v>
      </c>
      <c r="BT6" s="36">
        <f t="shared" si="8"/>
        <v>90.11</v>
      </c>
      <c r="BU6" s="36">
        <f t="shared" si="8"/>
        <v>19.77</v>
      </c>
      <c r="BV6" s="36">
        <f t="shared" si="8"/>
        <v>34.25</v>
      </c>
      <c r="BW6" s="36">
        <f t="shared" si="8"/>
        <v>46.48</v>
      </c>
      <c r="BX6" s="36">
        <f t="shared" si="8"/>
        <v>40.6</v>
      </c>
      <c r="BY6" s="36">
        <f t="shared" si="8"/>
        <v>56.04</v>
      </c>
      <c r="BZ6" s="35" t="str">
        <f>IF(BZ7="","",IF(BZ7="-","【-】","【"&amp;SUBSTITUTE(TEXT(BZ7,"#,##0.00"),"-","△")&amp;"】"))</f>
        <v>【53.06】</v>
      </c>
      <c r="CA6" s="36">
        <f>IF(CA7="",NA(),CA7)</f>
        <v>150.97</v>
      </c>
      <c r="CB6" s="36">
        <f t="shared" ref="CB6:CJ6" si="9">IF(CB7="",NA(),CB7)</f>
        <v>154.66999999999999</v>
      </c>
      <c r="CC6" s="36">
        <f t="shared" si="9"/>
        <v>131.55000000000001</v>
      </c>
      <c r="CD6" s="36">
        <f t="shared" si="9"/>
        <v>130.61000000000001</v>
      </c>
      <c r="CE6" s="36">
        <f t="shared" si="9"/>
        <v>139.78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48.46</v>
      </c>
      <c r="CM6" s="36">
        <f t="shared" ref="CM6:CU6" si="10">IF(CM7="",NA(),CM7)</f>
        <v>54.56</v>
      </c>
      <c r="CN6" s="36">
        <f t="shared" si="10"/>
        <v>70.599999999999994</v>
      </c>
      <c r="CO6" s="36">
        <f t="shared" si="10"/>
        <v>84.32</v>
      </c>
      <c r="CP6" s="36">
        <f t="shared" si="10"/>
        <v>86.97</v>
      </c>
      <c r="CQ6" s="36">
        <f t="shared" si="10"/>
        <v>57.17</v>
      </c>
      <c r="CR6" s="36">
        <f t="shared" si="10"/>
        <v>57.55</v>
      </c>
      <c r="CS6" s="36">
        <f t="shared" si="10"/>
        <v>57.43</v>
      </c>
      <c r="CT6" s="36">
        <f t="shared" si="10"/>
        <v>57.29</v>
      </c>
      <c r="CU6" s="36">
        <f t="shared" si="10"/>
        <v>55.9</v>
      </c>
      <c r="CV6" s="35" t="str">
        <f>IF(CV7="","",IF(CV7="-","【-】","【"&amp;SUBSTITUTE(TEXT(CV7,"#,##0.00"),"-","△")&amp;"】"))</f>
        <v>【56.28】</v>
      </c>
      <c r="CW6" s="36">
        <f>IF(CW7="",NA(),CW7)</f>
        <v>88.97</v>
      </c>
      <c r="CX6" s="36">
        <f t="shared" ref="CX6:DF6" si="11">IF(CX7="",NA(),CX7)</f>
        <v>81.14</v>
      </c>
      <c r="CY6" s="36">
        <f t="shared" si="11"/>
        <v>75.39</v>
      </c>
      <c r="CZ6" s="36">
        <f t="shared" si="11"/>
        <v>64.14</v>
      </c>
      <c r="DA6" s="36">
        <f t="shared" si="11"/>
        <v>62.22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0.17</v>
      </c>
      <c r="EE6" s="36">
        <f t="shared" ref="EE6:EM6" si="14">IF(EE7="",NA(),EE7)</f>
        <v>1.35</v>
      </c>
      <c r="EF6" s="36">
        <f t="shared" si="14"/>
        <v>1.29</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203050</v>
      </c>
      <c r="D7" s="38">
        <v>47</v>
      </c>
      <c r="E7" s="38">
        <v>1</v>
      </c>
      <c r="F7" s="38">
        <v>0</v>
      </c>
      <c r="G7" s="38">
        <v>0</v>
      </c>
      <c r="H7" s="38" t="s">
        <v>108</v>
      </c>
      <c r="I7" s="38" t="s">
        <v>109</v>
      </c>
      <c r="J7" s="38" t="s">
        <v>110</v>
      </c>
      <c r="K7" s="38" t="s">
        <v>111</v>
      </c>
      <c r="L7" s="38" t="s">
        <v>112</v>
      </c>
      <c r="M7" s="38"/>
      <c r="N7" s="39" t="s">
        <v>113</v>
      </c>
      <c r="O7" s="39" t="s">
        <v>114</v>
      </c>
      <c r="P7" s="39">
        <v>99.19</v>
      </c>
      <c r="Q7" s="39">
        <v>2550</v>
      </c>
      <c r="R7" s="39">
        <v>3198</v>
      </c>
      <c r="S7" s="39">
        <v>133.09</v>
      </c>
      <c r="T7" s="39">
        <v>24.03</v>
      </c>
      <c r="U7" s="39">
        <v>3175</v>
      </c>
      <c r="V7" s="39">
        <v>21.63</v>
      </c>
      <c r="W7" s="39">
        <v>146.79</v>
      </c>
      <c r="X7" s="39">
        <v>110.21</v>
      </c>
      <c r="Y7" s="39">
        <v>107.76</v>
      </c>
      <c r="Z7" s="39">
        <v>107.95</v>
      </c>
      <c r="AA7" s="39">
        <v>107.11</v>
      </c>
      <c r="AB7" s="39">
        <v>103.45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697.93</v>
      </c>
      <c r="BF7" s="39">
        <v>639.69000000000005</v>
      </c>
      <c r="BG7" s="39">
        <v>571.91999999999996</v>
      </c>
      <c r="BH7" s="39">
        <v>505.25</v>
      </c>
      <c r="BI7" s="39">
        <v>442.39</v>
      </c>
      <c r="BJ7" s="39">
        <v>1108.26</v>
      </c>
      <c r="BK7" s="39">
        <v>1113.76</v>
      </c>
      <c r="BL7" s="39">
        <v>1125.69</v>
      </c>
      <c r="BM7" s="39">
        <v>1134.67</v>
      </c>
      <c r="BN7" s="39">
        <v>1144.79</v>
      </c>
      <c r="BO7" s="39">
        <v>1280.76</v>
      </c>
      <c r="BP7" s="39">
        <v>95.58</v>
      </c>
      <c r="BQ7" s="39">
        <v>94.14</v>
      </c>
      <c r="BR7" s="39">
        <v>94.14</v>
      </c>
      <c r="BS7" s="39">
        <v>95.06</v>
      </c>
      <c r="BT7" s="39">
        <v>90.11</v>
      </c>
      <c r="BU7" s="39">
        <v>19.77</v>
      </c>
      <c r="BV7" s="39">
        <v>34.25</v>
      </c>
      <c r="BW7" s="39">
        <v>46.48</v>
      </c>
      <c r="BX7" s="39">
        <v>40.6</v>
      </c>
      <c r="BY7" s="39">
        <v>56.04</v>
      </c>
      <c r="BZ7" s="39">
        <v>53.06</v>
      </c>
      <c r="CA7" s="39">
        <v>150.97</v>
      </c>
      <c r="CB7" s="39">
        <v>154.66999999999999</v>
      </c>
      <c r="CC7" s="39">
        <v>131.55000000000001</v>
      </c>
      <c r="CD7" s="39">
        <v>130.61000000000001</v>
      </c>
      <c r="CE7" s="39">
        <v>139.78</v>
      </c>
      <c r="CF7" s="39">
        <v>878.73</v>
      </c>
      <c r="CG7" s="39">
        <v>501.18</v>
      </c>
      <c r="CH7" s="39">
        <v>376.61</v>
      </c>
      <c r="CI7" s="39">
        <v>440.03</v>
      </c>
      <c r="CJ7" s="39">
        <v>304.35000000000002</v>
      </c>
      <c r="CK7" s="39">
        <v>314.83</v>
      </c>
      <c r="CL7" s="39">
        <v>48.46</v>
      </c>
      <c r="CM7" s="39">
        <v>54.56</v>
      </c>
      <c r="CN7" s="39">
        <v>70.599999999999994</v>
      </c>
      <c r="CO7" s="39">
        <v>84.32</v>
      </c>
      <c r="CP7" s="39">
        <v>86.97</v>
      </c>
      <c r="CQ7" s="39">
        <v>57.17</v>
      </c>
      <c r="CR7" s="39">
        <v>57.55</v>
      </c>
      <c r="CS7" s="39">
        <v>57.43</v>
      </c>
      <c r="CT7" s="39">
        <v>57.29</v>
      </c>
      <c r="CU7" s="39">
        <v>55.9</v>
      </c>
      <c r="CV7" s="39">
        <v>56.28</v>
      </c>
      <c r="CW7" s="39">
        <v>88.97</v>
      </c>
      <c r="CX7" s="39">
        <v>81.14</v>
      </c>
      <c r="CY7" s="39">
        <v>75.39</v>
      </c>
      <c r="CZ7" s="39">
        <v>64.14</v>
      </c>
      <c r="DA7" s="39">
        <v>62.22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0.17</v>
      </c>
      <c r="EE7" s="39">
        <v>1.35</v>
      </c>
      <c r="EF7" s="39">
        <v>1.29</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WS726</cp:lastModifiedBy>
  <dcterms:created xsi:type="dcterms:W3CDTF">2017-12-25T01:43:35Z</dcterms:created>
  <dcterms:modified xsi:type="dcterms:W3CDTF">2018-02-21T02:15:57Z</dcterms:modified>
  <cp:category/>
</cp:coreProperties>
</file>