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H29\020 業務係\020 共通財務\020 経営\040 経営比較分析表\202193東御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BB10" i="4"/>
  <c r="AT10" i="4"/>
  <c r="AD10"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<sst xmlns="http://schemas.openxmlformats.org/spreadsheetml/2006/main" count="235" uniqueCount="123">
  <si>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</si>
  <si>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</si>
  <si>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</si>
  <si>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</si>
  <si>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</si>
  <si>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</si>
  <si>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</si>
  <si>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</si>
  <si>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</si>
  <si>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</si>
  <si>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</si>
  <si>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</si>
  <si>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</si>
  <si>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</si>
  <si>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</si>
  <si>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</si>
  <si>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</si>
  <si>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</si>
  <si>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</si>
  <si>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</si>
  <si>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</si>
  <si>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</si>
  <si>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</si>
  <si>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</si>
  <si>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</si>
  <si>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</si>
  <si>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</si>
  <si>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</si>
  <si>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</si>
  <si>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</si>
  <si>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</si>
  <si>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</si>
  <si>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</si>
  <si>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</si>
  <si>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</si>
  <si>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</si>
  <si>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</si>
  <si>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</si>
  <si>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</si>
  <si>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</si>
  <si>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</si>
  <si>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</si>
  <si>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</si>
  <si>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</si>
  <si>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</si>
  <si>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</si>
  <si>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</si>
  <si>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</si>
  <si>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</si>
  <si>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</si>
  <si>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</si>
  <si>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</si>
  <si>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</si>
  <si>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</si>
  <si>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</si>
  <si>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</si>
  <si>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</si>
  <si>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</si>
  <si>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</si>
  <si>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</si>
  <si>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</si>
  <si>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</si>
  <si>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</si>
  <si>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</si>
  <si>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</si>
  <si>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</si>
  <si>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</si>
  <si>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</si>
  <si>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</si>
  <si>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</si>
  <si>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</si>
  <si>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</si>
  <si>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</si>
  <si>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</si>
  <si>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</si>
  <si>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</si>
  <si>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</si>
  <si>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</si>
  <si>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</si>
  <si>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</si>
  <si>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</si>
  <si>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</si>
  <si>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</si>
  <si>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</si>
  <si>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</si>
  <si>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</si>
  <si>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</si>
  <si>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</si>
  <si>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</si>
  <si>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</si>
  <si>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</si>
  <si>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</si>
  <si>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</si>
  <si>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</si>
  <si>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</si>
  <si>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</si>
  <si>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</si>
  <si>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</si>
  <si>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</si>
  <si>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</si>
  <si>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</si>
  <si>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</si>
  <si>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</si>
  <si>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</si>
  <si>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</si>
  <si>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</si>
  <si>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</si>
  <si>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</si>
  <si>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東御市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</si>
  <si>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</si>
  <si>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</si>
  <si>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</si>
  <si>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</si>
  <si>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</si>
  <si>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</si>
  <si>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</si>
  <si>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</si>
  <si>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</si>
  <si>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</si>
  <si>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「有形固定資産減価償却率」は、平均より高くなっているため、今後、施設の更新が必要とされる状況が窺えます。
　事業推進の性格から短期間に投下資本を実施したことから、再投資も一定期間に偏って発生することも予想されます。
</t>
    <rPh sb="20" eb="21">
      <t>タカ</t>
    </rPh>
    <rPh sb="30" eb="32">
      <t>コンゴ</t>
    </rPh>
    <rPh sb="33" eb="35">
      <t>シセツ</t>
    </rPh>
    <rPh sb="36" eb="38">
      <t>コウシン</t>
    </rPh>
    <rPh sb="39" eb="41">
      <t>ヒツヨウ</t>
    </rPh>
    <rPh sb="45" eb="47">
      <t>ジョウキョウ</t>
    </rPh>
    <rPh sb="48" eb="49">
      <t>ウカガ</t>
    </rPh>
    <rPh sb="55" eb="57">
      <t>ジギョウ</t>
    </rPh>
    <rPh sb="57" eb="59">
      <t>スイシン</t>
    </rPh>
    <rPh sb="60" eb="62">
      <t>セイカク</t>
    </rPh>
    <rPh sb="64" eb="67">
      <t>タンキカン</t>
    </rPh>
    <rPh sb="68" eb="70">
      <t>トウカ</t>
    </rPh>
    <rPh sb="70" eb="72">
      <t>シホン</t>
    </rPh>
    <rPh sb="73" eb="75">
      <t>ジッシ</t>
    </rPh>
    <rPh sb="82" eb="83">
      <t>サイ</t>
    </rPh>
    <rPh sb="83" eb="85">
      <t>トウシ</t>
    </rPh>
    <rPh sb="86" eb="88">
      <t>イッテイ</t>
    </rPh>
    <rPh sb="88" eb="90">
      <t>キカン</t>
    </rPh>
    <rPh sb="91" eb="92">
      <t>カタヨ</t>
    </rPh>
    <rPh sb="94" eb="96">
      <t>ハッセイ</t>
    </rPh>
    <rPh sb="101" eb="103">
      <t>ヨソウ</t>
    </rPh>
    <phoneticPr fontId="4"/>
  </si>
  <si>
    <t xml:space="preserve">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おり、事業の恒久的な維持と施設の老朽化対策と同時に市全体の下水道事業、排水事業を鑑み、適正規模への再構築を進めながら適正な料金水準を維持することが求められるものと考えます。
　中長期的な視点で総合的な下水道事業の統廃合を鑑み、更新需要計画やストックマネジメントなどの活用によって計画的かつ平準化した投下資本を見込みながら、経営の健全化に努めることが必要であると考えます。
</t>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</si>
  <si>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平均より上回っているものの、短期間の支払能力が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効率性では「水洗化率」がある程度高い水準にあるものの、「施設利用率」は低調な傾向にあることから、施設の能力規模に余裕があり、効率性に乏しい傾向が窺えます。
</t>
    <rPh sb="122" eb="124">
      <t>ヘイキン</t>
    </rPh>
    <rPh sb="126" eb="127">
      <t>ウワ</t>
    </rPh>
    <rPh sb="127" eb="128">
      <t>マワ</t>
    </rPh>
    <rPh sb="136" eb="139">
      <t>タンキカン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</si>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</sst>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0.03</c:v>
                </c:pt>
                <c:pt idx="4" formatCode="#,##0.00;&quot;△&quot;#,##0.00;&quot;-&quot;">
                  <c:v>0.05</c:v>
                </c:pt>
              </c:numCache>
            </c:numRef>
          </c:val>
        </c:ser>
        <c:dLbls>
          <c:showLegendKey val="0"/>
          <c:showVal val="0"/>
          <c:showCatName val="0"/>
          <c:showSerName val="0"/>
          <c:showPercent val="0"/>
          <c:showBubbleSize val="0"/>
        </c:dLbls>
        <c:gapWidth val="150"/>
        <c:axId val="213514936"/>
        <c:axId val="21351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213514936"/>
        <c:axId val="213515320"/>
      </c:lineChart>
      <c:dateAx>
        <c:axId val="213514936"/>
        <c:scaling>
          <c:orientation val="minMax"/>
        </c:scaling>
        <c:delete val="1"/>
        <c:axPos val="b"/>
        <c:numFmt formatCode="ge" sourceLinked="1"/>
        <c:majorTickMark val="none"/>
        <c:minorTickMark val="none"/>
        <c:tickLblPos val="none"/>
        <c:crossAx val="213515320"/>
        <c:crosses val="autoZero"/>
        <c:auto val="1"/>
        <c:lblOffset val="100"/>
        <c:baseTimeUnit val="years"/>
      </c:dateAx>
      <c:valAx>
        <c:axId val="21351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1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56.29</c:v>
                </c:pt>
                <c:pt idx="1">
                  <c:v>51.4</c:v>
                </c:pt>
                <c:pt idx="2">
                  <c:v>51.01</c:v>
                </c:pt>
                <c:pt idx="3">
                  <c:v>52.68</c:v>
                </c:pt>
                <c:pt idx="4">
                  <c:v>53.12</c:v>
                </c:pt>
              </c:numCache>
            </c:numRef>
          </c:val>
        </c:ser>
        <c:dLbls>
          <c:showLegendKey val="0"/>
          <c:showVal val="0"/>
          <c:showCatName val="0"/>
          <c:showSerName val="0"/>
          <c:showPercent val="0"/>
          <c:showBubbleSize val="0"/>
        </c:dLbls>
        <c:gapWidth val="150"/>
        <c:axId val="214023528"/>
        <c:axId val="21402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214023528"/>
        <c:axId val="214023920"/>
      </c:lineChart>
      <c:dateAx>
        <c:axId val="214023528"/>
        <c:scaling>
          <c:orientation val="minMax"/>
        </c:scaling>
        <c:delete val="1"/>
        <c:axPos val="b"/>
        <c:numFmt formatCode="ge" sourceLinked="1"/>
        <c:majorTickMark val="none"/>
        <c:minorTickMark val="none"/>
        <c:tickLblPos val="none"/>
        <c:crossAx val="214023920"/>
        <c:crosses val="autoZero"/>
        <c:auto val="1"/>
        <c:lblOffset val="100"/>
        <c:baseTimeUnit val="years"/>
      </c:dateAx>
      <c:valAx>
        <c:axId val="21402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2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91.52</c:v>
                </c:pt>
                <c:pt idx="1">
                  <c:v>92.14</c:v>
                </c:pt>
                <c:pt idx="2">
                  <c:v>92.07</c:v>
                </c:pt>
                <c:pt idx="3">
                  <c:v>92.44</c:v>
                </c:pt>
                <c:pt idx="4">
                  <c:v>92.61</c:v>
                </c:pt>
              </c:numCache>
            </c:numRef>
          </c:val>
        </c:ser>
        <c:dLbls>
          <c:showLegendKey val="0"/>
          <c:showVal val="0"/>
          <c:showCatName val="0"/>
          <c:showSerName val="0"/>
          <c:showPercent val="0"/>
          <c:showBubbleSize val="0"/>
        </c:dLbls>
        <c:gapWidth val="150"/>
        <c:axId val="214025096"/>
        <c:axId val="21402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214025096"/>
        <c:axId val="214025488"/>
      </c:lineChart>
      <c:dateAx>
        <c:axId val="214025096"/>
        <c:scaling>
          <c:orientation val="minMax"/>
        </c:scaling>
        <c:delete val="1"/>
        <c:axPos val="b"/>
        <c:numFmt formatCode="ge" sourceLinked="1"/>
        <c:majorTickMark val="none"/>
        <c:minorTickMark val="none"/>
        <c:tickLblPos val="none"/>
        <c:crossAx val="214025488"/>
        <c:crosses val="autoZero"/>
        <c:auto val="1"/>
        <c:lblOffset val="100"/>
        <c:baseTimeUnit val="years"/>
      </c:dateAx>
      <c:valAx>
        <c:axId val="21402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108.27</c:v>
                </c:pt>
                <c:pt idx="1">
                  <c:v>108.1</c:v>
                </c:pt>
                <c:pt idx="2">
                  <c:v>105.53</c:v>
                </c:pt>
                <c:pt idx="3">
                  <c:v>105.55</c:v>
                </c:pt>
                <c:pt idx="4">
                  <c:v>106.11</c:v>
                </c:pt>
              </c:numCache>
            </c:numRef>
          </c:val>
        </c:ser>
        <c:dLbls>
          <c:showLegendKey val="0"/>
          <c:showVal val="0"/>
          <c:showCatName val="0"/>
          <c:showSerName val="0"/>
          <c:showPercent val="0"/>
          <c:showBubbleSize val="0"/>
        </c:dLbls>
        <c:gapWidth val="150"/>
        <c:axId val="213542360"/>
        <c:axId val="21354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97.34</c:v>
                </c:pt>
              </c:numCache>
            </c:numRef>
          </c:val>
          <c:smooth val="0"/>
        </c:ser>
        <c:dLbls>
          <c:showLegendKey val="0"/>
          <c:showVal val="0"/>
          <c:showCatName val="0"/>
          <c:showSerName val="0"/>
          <c:showPercent val="0"/>
          <c:showBubbleSize val="0"/>
        </c:dLbls>
        <c:marker val="1"/>
        <c:smooth val="0"/>
        <c:axId val="213542360"/>
        <c:axId val="213542744"/>
      </c:lineChart>
      <c:dateAx>
        <c:axId val="213542360"/>
        <c:scaling>
          <c:orientation val="minMax"/>
        </c:scaling>
        <c:delete val="1"/>
        <c:axPos val="b"/>
        <c:numFmt formatCode="ge" sourceLinked="1"/>
        <c:majorTickMark val="none"/>
        <c:minorTickMark val="none"/>
        <c:tickLblPos val="none"/>
        <c:crossAx val="213542744"/>
        <c:crosses val="autoZero"/>
        <c:auto val="1"/>
        <c:lblOffset val="100"/>
        <c:baseTimeUnit val="years"/>
      </c:dateAx>
      <c:valAx>
        <c:axId val="21354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4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6.63</c:v>
                </c:pt>
                <c:pt idx="1">
                  <c:v>7.87</c:v>
                </c:pt>
                <c:pt idx="2">
                  <c:v>18.71</c:v>
                </c:pt>
                <c:pt idx="3">
                  <c:v>21.21</c:v>
                </c:pt>
                <c:pt idx="4">
                  <c:v>23.64</c:v>
                </c:pt>
              </c:numCache>
            </c:numRef>
          </c:val>
        </c:ser>
        <c:dLbls>
          <c:showLegendKey val="0"/>
          <c:showVal val="0"/>
          <c:showCatName val="0"/>
          <c:showSerName val="0"/>
          <c:showPercent val="0"/>
          <c:showBubbleSize val="0"/>
        </c:dLbls>
        <c:gapWidth val="150"/>
        <c:axId val="214165688"/>
        <c:axId val="21417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21.33</c:v>
                </c:pt>
              </c:numCache>
            </c:numRef>
          </c:val>
          <c:smooth val="0"/>
        </c:ser>
        <c:dLbls>
          <c:showLegendKey val="0"/>
          <c:showVal val="0"/>
          <c:showCatName val="0"/>
          <c:showSerName val="0"/>
          <c:showPercent val="0"/>
          <c:showBubbleSize val="0"/>
        </c:dLbls>
        <c:marker val="1"/>
        <c:smooth val="0"/>
        <c:axId val="214165688"/>
        <c:axId val="214172216"/>
      </c:lineChart>
      <c:dateAx>
        <c:axId val="214165688"/>
        <c:scaling>
          <c:orientation val="minMax"/>
        </c:scaling>
        <c:delete val="1"/>
        <c:axPos val="b"/>
        <c:numFmt formatCode="ge" sourceLinked="1"/>
        <c:majorTickMark val="none"/>
        <c:minorTickMark val="none"/>
        <c:tickLblPos val="none"/>
        <c:crossAx val="214172216"/>
        <c:crosses val="autoZero"/>
        <c:auto val="1"/>
        <c:lblOffset val="100"/>
        <c:baseTimeUnit val="years"/>
      </c:dateAx>
      <c:valAx>
        <c:axId val="21417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142552"/>
        <c:axId val="212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4142552"/>
        <c:axId val="212219904"/>
      </c:lineChart>
      <c:dateAx>
        <c:axId val="214142552"/>
        <c:scaling>
          <c:orientation val="minMax"/>
        </c:scaling>
        <c:delete val="1"/>
        <c:axPos val="b"/>
        <c:numFmt formatCode="ge" sourceLinked="1"/>
        <c:majorTickMark val="none"/>
        <c:minorTickMark val="none"/>
        <c:tickLblPos val="none"/>
        <c:crossAx val="212219904"/>
        <c:crosses val="autoZero"/>
        <c:auto val="1"/>
        <c:lblOffset val="100"/>
        <c:baseTimeUnit val="years"/>
      </c:dateAx>
      <c:valAx>
        <c:axId val="212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4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241112"/>
        <c:axId val="2142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148.37</c:v>
                </c:pt>
              </c:numCache>
            </c:numRef>
          </c:val>
          <c:smooth val="0"/>
        </c:ser>
        <c:dLbls>
          <c:showLegendKey val="0"/>
          <c:showVal val="0"/>
          <c:showCatName val="0"/>
          <c:showSerName val="0"/>
          <c:showPercent val="0"/>
          <c:showBubbleSize val="0"/>
        </c:dLbls>
        <c:marker val="1"/>
        <c:smooth val="0"/>
        <c:axId val="214241112"/>
        <c:axId val="214241504"/>
      </c:lineChart>
      <c:dateAx>
        <c:axId val="214241112"/>
        <c:scaling>
          <c:orientation val="minMax"/>
        </c:scaling>
        <c:delete val="1"/>
        <c:axPos val="b"/>
        <c:numFmt formatCode="ge" sourceLinked="1"/>
        <c:majorTickMark val="none"/>
        <c:minorTickMark val="none"/>
        <c:tickLblPos val="none"/>
        <c:crossAx val="214241504"/>
        <c:crosses val="autoZero"/>
        <c:auto val="1"/>
        <c:lblOffset val="100"/>
        <c:baseTimeUnit val="years"/>
      </c:dateAx>
      <c:valAx>
        <c:axId val="2142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507.98</c:v>
                </c:pt>
                <c:pt idx="1">
                  <c:v>547.9</c:v>
                </c:pt>
                <c:pt idx="2">
                  <c:v>63.48</c:v>
                </c:pt>
                <c:pt idx="3">
                  <c:v>67.41</c:v>
                </c:pt>
                <c:pt idx="4">
                  <c:v>71.260000000000005</c:v>
                </c:pt>
              </c:numCache>
            </c:numRef>
          </c:val>
        </c:ser>
        <c:dLbls>
          <c:showLegendKey val="0"/>
          <c:showVal val="0"/>
          <c:showCatName val="0"/>
          <c:showSerName val="0"/>
          <c:showPercent val="0"/>
          <c:showBubbleSize val="0"/>
        </c:dLbls>
        <c:gapWidth val="150"/>
        <c:axId val="213913944"/>
        <c:axId val="2139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40.78</c:v>
                </c:pt>
              </c:numCache>
            </c:numRef>
          </c:val>
          <c:smooth val="0"/>
        </c:ser>
        <c:dLbls>
          <c:showLegendKey val="0"/>
          <c:showVal val="0"/>
          <c:showCatName val="0"/>
          <c:showSerName val="0"/>
          <c:showPercent val="0"/>
          <c:showBubbleSize val="0"/>
        </c:dLbls>
        <c:marker val="1"/>
        <c:smooth val="0"/>
        <c:axId val="213913944"/>
        <c:axId val="213914336"/>
      </c:lineChart>
      <c:dateAx>
        <c:axId val="213913944"/>
        <c:scaling>
          <c:orientation val="minMax"/>
        </c:scaling>
        <c:delete val="1"/>
        <c:axPos val="b"/>
        <c:numFmt formatCode="ge" sourceLinked="1"/>
        <c:majorTickMark val="none"/>
        <c:minorTickMark val="none"/>
        <c:tickLblPos val="none"/>
        <c:crossAx val="213914336"/>
        <c:crosses val="autoZero"/>
        <c:auto val="1"/>
        <c:lblOffset val="100"/>
        <c:baseTimeUnit val="years"/>
      </c:dateAx>
      <c:valAx>
        <c:axId val="2139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1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511.89</c:v>
                </c:pt>
                <c:pt idx="4" formatCode="#,##0.00;&quot;△&quot;#,##0.00;&quot;-&quot;">
                  <c:v>560.5</c:v>
                </c:pt>
              </c:numCache>
            </c:numRef>
          </c:val>
        </c:ser>
        <c:dLbls>
          <c:showLegendKey val="0"/>
          <c:showVal val="0"/>
          <c:showCatName val="0"/>
          <c:showSerName val="0"/>
          <c:showPercent val="0"/>
          <c:showBubbleSize val="0"/>
        </c:dLbls>
        <c:gapWidth val="150"/>
        <c:axId val="213915512"/>
        <c:axId val="213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213915512"/>
        <c:axId val="213915904"/>
      </c:lineChart>
      <c:dateAx>
        <c:axId val="213915512"/>
        <c:scaling>
          <c:orientation val="minMax"/>
        </c:scaling>
        <c:delete val="1"/>
        <c:axPos val="b"/>
        <c:numFmt formatCode="ge" sourceLinked="1"/>
        <c:majorTickMark val="none"/>
        <c:minorTickMark val="none"/>
        <c:tickLblPos val="none"/>
        <c:crossAx val="213915904"/>
        <c:crosses val="autoZero"/>
        <c:auto val="1"/>
        <c:lblOffset val="100"/>
        <c:baseTimeUnit val="years"/>
      </c:dateAx>
      <c:valAx>
        <c:axId val="213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1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126.49</c:v>
                </c:pt>
                <c:pt idx="1">
                  <c:v>126.09</c:v>
                </c:pt>
                <c:pt idx="2">
                  <c:v>125.2</c:v>
                </c:pt>
                <c:pt idx="3">
                  <c:v>124.68</c:v>
                </c:pt>
                <c:pt idx="4">
                  <c:v>126.61</c:v>
                </c:pt>
              </c:numCache>
            </c:numRef>
          </c:val>
        </c:ser>
        <c:dLbls>
          <c:showLegendKey val="0"/>
          <c:showVal val="0"/>
          <c:showCatName val="0"/>
          <c:showSerName val="0"/>
          <c:showPercent val="0"/>
          <c:showBubbleSize val="0"/>
        </c:dLbls>
        <c:gapWidth val="150"/>
        <c:axId val="213917080"/>
        <c:axId val="2139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213917080"/>
        <c:axId val="213917472"/>
      </c:lineChart>
      <c:dateAx>
        <c:axId val="213917080"/>
        <c:scaling>
          <c:orientation val="minMax"/>
        </c:scaling>
        <c:delete val="1"/>
        <c:axPos val="b"/>
        <c:numFmt formatCode="ge" sourceLinked="1"/>
        <c:majorTickMark val="none"/>
        <c:minorTickMark val="none"/>
        <c:tickLblPos val="none"/>
        <c:crossAx val="213917472"/>
        <c:crosses val="autoZero"/>
        <c:auto val="1"/>
        <c:lblOffset val="100"/>
        <c:baseTimeUnit val="years"/>
      </c:dateAx>
      <c:valAx>
        <c:axId val="2139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1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129.35</c:v>
                </c:pt>
                <c:pt idx="1">
                  <c:v>130.05000000000001</c:v>
                </c:pt>
                <c:pt idx="2">
                  <c:v>131.47</c:v>
                </c:pt>
                <c:pt idx="3">
                  <c:v>131.99</c:v>
                </c:pt>
                <c:pt idx="4">
                  <c:v>129.81</c:v>
                </c:pt>
              </c:numCache>
            </c:numRef>
          </c:val>
        </c:ser>
        <c:dLbls>
          <c:showLegendKey val="0"/>
          <c:showVal val="0"/>
          <c:showCatName val="0"/>
          <c:showSerName val="0"/>
          <c:showPercent val="0"/>
          <c:showBubbleSize val="0"/>
        </c:dLbls>
        <c:gapWidth val="150"/>
        <c:axId val="214240720"/>
        <c:axId val="21424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214240720"/>
        <c:axId val="214240328"/>
      </c:lineChart>
      <c:dateAx>
        <c:axId val="214240720"/>
        <c:scaling>
          <c:orientation val="minMax"/>
        </c:scaling>
        <c:delete val="1"/>
        <c:axPos val="b"/>
        <c:numFmt formatCode="ge" sourceLinked="1"/>
        <c:majorTickMark val="none"/>
        <c:minorTickMark val="none"/>
        <c:tickLblPos val="none"/>
        <c:crossAx val="214240328"/>
        <c:crosses val="autoZero"/>
        <c:auto val="1"/>
        <c:lblOffset val="100"/>
        <c:baseTimeUnit val="years"/>
      </c:dateAx>
      <c:valAx>
        <c:axId val="21424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東御市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F1</v>
      </c>
      <c r="X8" s="73"/>
      <c r="Y8" s="73"/>
      <c r="Z8" s="73"/>
      <c r="AA8" s="73"/>
      <c r="AB8" s="73"/>
      <c r="AC8" s="73"/>
      <c r="AD8" s="74" t="s">
        <v>122</v>
      </c>
      <c r="AE8" s="74"/>
      <c r="AF8" s="74"/>
      <c r="AG8" s="74"/>
      <c r="AH8" s="74"/>
      <c r="AI8" s="74"/>
      <c r="AJ8" s="74"/>
      <c r="AK8" s="4"/>
      <c r="AL8" s="68">
        <f>データ!S6</f>
        <v>30586</v>
      </c>
      <c r="AM8" s="68"/>
      <c r="AN8" s="68"/>
      <c r="AO8" s="68"/>
      <c r="AP8" s="68"/>
      <c r="AQ8" s="68"/>
      <c r="AR8" s="68"/>
      <c r="AS8" s="68"/>
      <c r="AT8" s="67">
        <f>データ!T6</f>
        <v>112.37</v>
      </c>
      <c r="AU8" s="67"/>
      <c r="AV8" s="67"/>
      <c r="AW8" s="67"/>
      <c r="AX8" s="67"/>
      <c r="AY8" s="67"/>
      <c r="AZ8" s="67"/>
      <c r="BA8" s="67"/>
      <c r="BB8" s="67">
        <f>データ!U6</f>
        <v>272.19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71.88</v>
      </c>
      <c r="J10" s="67"/>
      <c r="K10" s="67"/>
      <c r="L10" s="67"/>
      <c r="M10" s="67"/>
      <c r="N10" s="67"/>
      <c r="O10" s="67"/>
      <c r="P10" s="67">
        <f>データ!P6</f>
        <v>28.41</v>
      </c>
      <c r="Q10" s="67"/>
      <c r="R10" s="67"/>
      <c r="S10" s="67"/>
      <c r="T10" s="67"/>
      <c r="U10" s="67"/>
      <c r="V10" s="67"/>
      <c r="W10" s="67">
        <f>データ!Q6</f>
        <v>92.66</v>
      </c>
      <c r="X10" s="67"/>
      <c r="Y10" s="67"/>
      <c r="Z10" s="67"/>
      <c r="AA10" s="67"/>
      <c r="AB10" s="67"/>
      <c r="AC10" s="67"/>
      <c r="AD10" s="68">
        <f>データ!R6</f>
        <v>3202</v>
      </c>
      <c r="AE10" s="68"/>
      <c r="AF10" s="68"/>
      <c r="AG10" s="68"/>
      <c r="AH10" s="68"/>
      <c r="AI10" s="68"/>
      <c r="AJ10" s="68"/>
      <c r="AK10" s="2"/>
      <c r="AL10" s="68">
        <f>データ!V6</f>
        <v>8655</v>
      </c>
      <c r="AM10" s="68"/>
      <c r="AN10" s="68"/>
      <c r="AO10" s="68"/>
      <c r="AP10" s="68"/>
      <c r="AQ10" s="68"/>
      <c r="AR10" s="68"/>
      <c r="AS10" s="68"/>
      <c r="AT10" s="67">
        <f>データ!W6</f>
        <v>3.73</v>
      </c>
      <c r="AU10" s="67"/>
      <c r="AV10" s="67"/>
      <c r="AW10" s="67"/>
      <c r="AX10" s="67"/>
      <c r="AY10" s="67"/>
      <c r="AZ10" s="67"/>
      <c r="BA10" s="67"/>
      <c r="BB10" s="67">
        <f>データ!X6</f>
        <v>2320.38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202193</v>
      </c>
      <c r="D6" s="34">
        <f t="shared" si="3"/>
        <v>46</v>
      </c>
      <c r="E6" s="34">
        <f t="shared" si="3"/>
        <v>17</v>
      </c>
      <c r="F6" s="34">
        <f t="shared" si="3"/>
        <v>5</v>
      </c>
      <c r="G6" s="34">
        <f t="shared" si="3"/>
        <v>0</v>
      </c>
      <c r="H6" s="34" t="str">
        <f t="shared" si="3"/>
        <v>長野県　東御市</v>
      </c>
      <c r="I6" s="34" t="str">
        <f t="shared" si="3"/>
        <v>法適用</v>
      </c>
      <c r="J6" s="34" t="str">
        <f t="shared" si="3"/>
        <v>下水道事業</v>
      </c>
      <c r="K6" s="34" t="str">
        <f t="shared" si="3"/>
        <v>農業集落排水</v>
      </c>
      <c r="L6" s="34" t="str">
        <f t="shared" si="3"/>
        <v>F1</v>
      </c>
      <c r="M6" s="34">
        <f t="shared" si="3"/>
        <v>0</v>
      </c>
      <c r="N6" s="35" t="str">
        <f t="shared" si="3"/>
        <v>-</v>
      </c>
      <c r="O6" s="35">
        <f t="shared" si="3"/>
        <v>71.88</v>
      </c>
      <c r="P6" s="35">
        <f t="shared" si="3"/>
        <v>28.41</v>
      </c>
      <c r="Q6" s="35">
        <f t="shared" si="3"/>
        <v>92.66</v>
      </c>
      <c r="R6" s="35">
        <f t="shared" si="3"/>
        <v>3202</v>
      </c>
      <c r="S6" s="35">
        <f t="shared" si="3"/>
        <v>30586</v>
      </c>
      <c r="T6" s="35">
        <f t="shared" si="3"/>
        <v>112.37</v>
      </c>
      <c r="U6" s="35">
        <f t="shared" si="3"/>
        <v>272.19</v>
      </c>
      <c r="V6" s="35">
        <f t="shared" si="3"/>
        <v>8655</v>
      </c>
      <c r="W6" s="35">
        <f t="shared" si="3"/>
        <v>3.73</v>
      </c>
      <c r="X6" s="35">
        <f t="shared" si="3"/>
        <v>2320.38</v>
      </c>
      <c r="Y6" s="36">
        <f>IF(Y7="",NA(),Y7)</f>
        <v>108.27</v>
      </c>
      <c r="Z6" s="36">
        <f t="shared" ref="Z6:AH6" si="4">IF(Z7="",NA(),Z7)</f>
        <v>108.1</v>
      </c>
      <c r="AA6" s="36">
        <f t="shared" si="4"/>
        <v>105.53</v>
      </c>
      <c r="AB6" s="36">
        <f t="shared" si="4"/>
        <v>105.55</v>
      </c>
      <c r="AC6" s="36">
        <f t="shared" si="4"/>
        <v>106.11</v>
      </c>
      <c r="AD6" s="36">
        <f t="shared" si="4"/>
        <v>92.74</v>
      </c>
      <c r="AE6" s="36">
        <f t="shared" si="4"/>
        <v>93.62</v>
      </c>
      <c r="AF6" s="36">
        <f t="shared" si="4"/>
        <v>97.53</v>
      </c>
      <c r="AG6" s="36">
        <f t="shared" si="4"/>
        <v>99.64</v>
      </c>
      <c r="AH6" s="36">
        <f t="shared" si="4"/>
        <v>97.34</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148.37</v>
      </c>
      <c r="AT6" s="35" t="str">
        <f>IF(AT7="","",IF(AT7="-","【-】","【"&amp;SUBSTITUTE(TEXT(AT7,"#,##0.00"),"-","△")&amp;"】"))</f>
        <v>【206.58】</v>
      </c>
      <c r="AU6" s="36">
        <f>IF(AU7="",NA(),AU7)</f>
        <v>507.98</v>
      </c>
      <c r="AV6" s="36">
        <f t="shared" ref="AV6:BD6" si="6">IF(AV7="",NA(),AV7)</f>
        <v>547.9</v>
      </c>
      <c r="AW6" s="36">
        <f t="shared" si="6"/>
        <v>63.48</v>
      </c>
      <c r="AX6" s="36">
        <f t="shared" si="6"/>
        <v>67.41</v>
      </c>
      <c r="AY6" s="36">
        <f t="shared" si="6"/>
        <v>71.260000000000005</v>
      </c>
      <c r="AZ6" s="36">
        <f t="shared" si="6"/>
        <v>162.52000000000001</v>
      </c>
      <c r="BA6" s="36">
        <f t="shared" si="6"/>
        <v>124.2</v>
      </c>
      <c r="BB6" s="36">
        <f t="shared" si="6"/>
        <v>33.03</v>
      </c>
      <c r="BC6" s="36">
        <f t="shared" si="6"/>
        <v>29.45</v>
      </c>
      <c r="BD6" s="36">
        <f t="shared" si="6"/>
        <v>40.78</v>
      </c>
      <c r="BE6" s="35" t="str">
        <f>IF(BE7="","",IF(BE7="-","【-】","【"&amp;SUBSTITUTE(TEXT(BE7,"#,##0.00"),"-","△")&amp;"】"))</f>
        <v>【34.54】</v>
      </c>
      <c r="BF6" s="35">
        <f>IF(BF7="",NA(),BF7)</f>
        <v>0</v>
      </c>
      <c r="BG6" s="35">
        <f t="shared" ref="BG6:BO6" si="7">IF(BG7="",NA(),BG7)</f>
        <v>0</v>
      </c>
      <c r="BH6" s="35">
        <f t="shared" si="7"/>
        <v>0</v>
      </c>
      <c r="BI6" s="36">
        <f t="shared" si="7"/>
        <v>511.89</v>
      </c>
      <c r="BJ6" s="36">
        <f t="shared" si="7"/>
        <v>560.5</v>
      </c>
      <c r="BK6" s="36">
        <f t="shared" si="7"/>
        <v>1197.82</v>
      </c>
      <c r="BL6" s="36">
        <f t="shared" si="7"/>
        <v>1126.77</v>
      </c>
      <c r="BM6" s="36">
        <f t="shared" si="7"/>
        <v>1044.8</v>
      </c>
      <c r="BN6" s="36">
        <f t="shared" si="7"/>
        <v>1081.8</v>
      </c>
      <c r="BO6" s="36">
        <f t="shared" si="7"/>
        <v>685.34</v>
      </c>
      <c r="BP6" s="35" t="str">
        <f>IF(BP7="","",IF(BP7="-","【-】","【"&amp;SUBSTITUTE(TEXT(BP7,"#,##0.00"),"-","△")&amp;"】"))</f>
        <v>【914.53】</v>
      </c>
      <c r="BQ6" s="36">
        <f>IF(BQ7="",NA(),BQ7)</f>
        <v>126.49</v>
      </c>
      <c r="BR6" s="36">
        <f t="shared" ref="BR6:BZ6" si="8">IF(BR7="",NA(),BR7)</f>
        <v>126.09</v>
      </c>
      <c r="BS6" s="36">
        <f t="shared" si="8"/>
        <v>125.2</v>
      </c>
      <c r="BT6" s="36">
        <f t="shared" si="8"/>
        <v>124.68</v>
      </c>
      <c r="BU6" s="36">
        <f t="shared" si="8"/>
        <v>126.61</v>
      </c>
      <c r="BV6" s="36">
        <f t="shared" si="8"/>
        <v>51.03</v>
      </c>
      <c r="BW6" s="36">
        <f t="shared" si="8"/>
        <v>50.9</v>
      </c>
      <c r="BX6" s="36">
        <f t="shared" si="8"/>
        <v>50.82</v>
      </c>
      <c r="BY6" s="36">
        <f t="shared" si="8"/>
        <v>52.19</v>
      </c>
      <c r="BZ6" s="36">
        <f t="shared" si="8"/>
        <v>59.83</v>
      </c>
      <c r="CA6" s="35" t="str">
        <f>IF(CA7="","",IF(CA7="-","【-】","【"&amp;SUBSTITUTE(TEXT(CA7,"#,##0.00"),"-","△")&amp;"】"))</f>
        <v>【55.73】</v>
      </c>
      <c r="CB6" s="36">
        <f>IF(CB7="",NA(),CB7)</f>
        <v>129.35</v>
      </c>
      <c r="CC6" s="36">
        <f t="shared" ref="CC6:CK6" si="9">IF(CC7="",NA(),CC7)</f>
        <v>130.05000000000001</v>
      </c>
      <c r="CD6" s="36">
        <f t="shared" si="9"/>
        <v>131.47</v>
      </c>
      <c r="CE6" s="36">
        <f t="shared" si="9"/>
        <v>131.99</v>
      </c>
      <c r="CF6" s="36">
        <f t="shared" si="9"/>
        <v>129.81</v>
      </c>
      <c r="CG6" s="36">
        <f t="shared" si="9"/>
        <v>289.60000000000002</v>
      </c>
      <c r="CH6" s="36">
        <f t="shared" si="9"/>
        <v>293.27</v>
      </c>
      <c r="CI6" s="36">
        <f t="shared" si="9"/>
        <v>300.52</v>
      </c>
      <c r="CJ6" s="36">
        <f t="shared" si="9"/>
        <v>296.14</v>
      </c>
      <c r="CK6" s="36">
        <f t="shared" si="9"/>
        <v>246.66</v>
      </c>
      <c r="CL6" s="35" t="str">
        <f>IF(CL7="","",IF(CL7="-","【-】","【"&amp;SUBSTITUTE(TEXT(CL7,"#,##0.00"),"-","△")&amp;"】"))</f>
        <v>【276.78】</v>
      </c>
      <c r="CM6" s="36">
        <f>IF(CM7="",NA(),CM7)</f>
        <v>56.29</v>
      </c>
      <c r="CN6" s="36">
        <f t="shared" ref="CN6:CV6" si="10">IF(CN7="",NA(),CN7)</f>
        <v>51.4</v>
      </c>
      <c r="CO6" s="36">
        <f t="shared" si="10"/>
        <v>51.01</v>
      </c>
      <c r="CP6" s="36">
        <f t="shared" si="10"/>
        <v>52.68</v>
      </c>
      <c r="CQ6" s="36">
        <f t="shared" si="10"/>
        <v>53.12</v>
      </c>
      <c r="CR6" s="36">
        <f t="shared" si="10"/>
        <v>54.74</v>
      </c>
      <c r="CS6" s="36">
        <f t="shared" si="10"/>
        <v>53.78</v>
      </c>
      <c r="CT6" s="36">
        <f t="shared" si="10"/>
        <v>53.24</v>
      </c>
      <c r="CU6" s="36">
        <f t="shared" si="10"/>
        <v>52.31</v>
      </c>
      <c r="CV6" s="36">
        <f t="shared" si="10"/>
        <v>56</v>
      </c>
      <c r="CW6" s="35" t="str">
        <f>IF(CW7="","",IF(CW7="-","【-】","【"&amp;SUBSTITUTE(TEXT(CW7,"#,##0.00"),"-","△")&amp;"】"))</f>
        <v>【59.15】</v>
      </c>
      <c r="CX6" s="36">
        <f>IF(CX7="",NA(),CX7)</f>
        <v>91.52</v>
      </c>
      <c r="CY6" s="36">
        <f t="shared" ref="CY6:DG6" si="11">IF(CY7="",NA(),CY7)</f>
        <v>92.14</v>
      </c>
      <c r="CZ6" s="36">
        <f t="shared" si="11"/>
        <v>92.07</v>
      </c>
      <c r="DA6" s="36">
        <f t="shared" si="11"/>
        <v>92.44</v>
      </c>
      <c r="DB6" s="36">
        <f t="shared" si="11"/>
        <v>92.61</v>
      </c>
      <c r="DC6" s="36">
        <f t="shared" si="11"/>
        <v>83.88</v>
      </c>
      <c r="DD6" s="36">
        <f t="shared" si="11"/>
        <v>84.06</v>
      </c>
      <c r="DE6" s="36">
        <f t="shared" si="11"/>
        <v>84.07</v>
      </c>
      <c r="DF6" s="36">
        <f t="shared" si="11"/>
        <v>84.32</v>
      </c>
      <c r="DG6" s="36">
        <f t="shared" si="11"/>
        <v>89.51</v>
      </c>
      <c r="DH6" s="35" t="str">
        <f>IF(DH7="","",IF(DH7="-","【-】","【"&amp;SUBSTITUTE(TEXT(DH7,"#,##0.00"),"-","△")&amp;"】"))</f>
        <v>【85.01】</v>
      </c>
      <c r="DI6" s="36">
        <f>IF(DI7="",NA(),DI7)</f>
        <v>6.63</v>
      </c>
      <c r="DJ6" s="36">
        <f t="shared" ref="DJ6:DR6" si="12">IF(DJ7="",NA(),DJ7)</f>
        <v>7.87</v>
      </c>
      <c r="DK6" s="36">
        <f t="shared" si="12"/>
        <v>18.71</v>
      </c>
      <c r="DL6" s="36">
        <f t="shared" si="12"/>
        <v>21.21</v>
      </c>
      <c r="DM6" s="36">
        <f t="shared" si="12"/>
        <v>23.64</v>
      </c>
      <c r="DN6" s="36">
        <f t="shared" si="12"/>
        <v>9</v>
      </c>
      <c r="DO6" s="36">
        <f t="shared" si="12"/>
        <v>10.11</v>
      </c>
      <c r="DP6" s="36">
        <f t="shared" si="12"/>
        <v>20.68</v>
      </c>
      <c r="DQ6" s="36">
        <f t="shared" si="12"/>
        <v>22.41</v>
      </c>
      <c r="DR6" s="36">
        <f t="shared" si="12"/>
        <v>21.33</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6">
        <f t="shared" si="14"/>
        <v>0.03</v>
      </c>
      <c r="EI6" s="36">
        <f t="shared" si="14"/>
        <v>0.05</v>
      </c>
      <c r="EJ6" s="36">
        <f t="shared" si="14"/>
        <v>0.04</v>
      </c>
      <c r="EK6" s="36">
        <f t="shared" si="14"/>
        <v>0.03</v>
      </c>
      <c r="EL6" s="36">
        <f t="shared" si="14"/>
        <v>0.02</v>
      </c>
      <c r="EM6" s="36">
        <f t="shared" si="14"/>
        <v>0.01</v>
      </c>
      <c r="EN6" s="36">
        <f t="shared" si="14"/>
        <v>0.05</v>
      </c>
      <c r="EO6" s="35" t="str">
        <f>IF(EO7="","",IF(EO7="-","【-】","【"&amp;SUBSTITUTE(TEXT(EO7,"#,##0.00"),"-","△")&amp;"】"))</f>
        <v>【1.58】</v>
      </c>
    </row>
    <row r="7" spans="1:148" s="37" customFormat="1">
      <c r="A7" s="29"/>
      <c r="B7" s="38">
        <v>2016</v>
      </c>
      <c r="C7" s="38">
        <v>202193</v>
      </c>
      <c r="D7" s="38">
        <v>46</v>
      </c>
      <c r="E7" s="38">
        <v>17</v>
      </c>
      <c r="F7" s="38">
        <v>5</v>
      </c>
      <c r="G7" s="38">
        <v>0</v>
      </c>
      <c r="H7" s="38" t="s">
        <v>108</v>
      </c>
      <c r="I7" s="38" t="s">
        <v>109</v>
      </c>
      <c r="J7" s="38" t="s">
        <v>110</v>
      </c>
      <c r="K7" s="38" t="s">
        <v>111</v>
      </c>
      <c r="L7" s="38" t="s">
        <v>112</v>
      </c>
      <c r="M7" s="38"/>
      <c r="N7" s="39" t="s">
        <v>113</v>
      </c>
      <c r="O7" s="39">
        <v>71.88</v>
      </c>
      <c r="P7" s="39">
        <v>28.41</v>
      </c>
      <c r="Q7" s="39">
        <v>92.66</v>
      </c>
      <c r="R7" s="39">
        <v>3202</v>
      </c>
      <c r="S7" s="39">
        <v>30586</v>
      </c>
      <c r="T7" s="39">
        <v>112.37</v>
      </c>
      <c r="U7" s="39">
        <v>272.19</v>
      </c>
      <c r="V7" s="39">
        <v>8655</v>
      </c>
      <c r="W7" s="39">
        <v>3.73</v>
      </c>
      <c r="X7" s="39">
        <v>2320.38</v>
      </c>
      <c r="Y7" s="39">
        <v>108.27</v>
      </c>
      <c r="Z7" s="39">
        <v>108.1</v>
      </c>
      <c r="AA7" s="39">
        <v>105.53</v>
      </c>
      <c r="AB7" s="39">
        <v>105.55</v>
      </c>
      <c r="AC7" s="39">
        <v>106.11</v>
      </c>
      <c r="AD7" s="39">
        <v>92.74</v>
      </c>
      <c r="AE7" s="39">
        <v>93.62</v>
      </c>
      <c r="AF7" s="39">
        <v>97.53</v>
      </c>
      <c r="AG7" s="39">
        <v>99.64</v>
      </c>
      <c r="AH7" s="39">
        <v>97.34</v>
      </c>
      <c r="AI7" s="39">
        <v>99.11</v>
      </c>
      <c r="AJ7" s="39">
        <v>0</v>
      </c>
      <c r="AK7" s="39">
        <v>0</v>
      </c>
      <c r="AL7" s="39">
        <v>0</v>
      </c>
      <c r="AM7" s="39">
        <v>0</v>
      </c>
      <c r="AN7" s="39">
        <v>0</v>
      </c>
      <c r="AO7" s="39">
        <v>243.13</v>
      </c>
      <c r="AP7" s="39">
        <v>280.08</v>
      </c>
      <c r="AQ7" s="39">
        <v>223.09</v>
      </c>
      <c r="AR7" s="39">
        <v>214.61</v>
      </c>
      <c r="AS7" s="39">
        <v>148.37</v>
      </c>
      <c r="AT7" s="39">
        <v>206.58</v>
      </c>
      <c r="AU7" s="39">
        <v>507.98</v>
      </c>
      <c r="AV7" s="39">
        <v>547.9</v>
      </c>
      <c r="AW7" s="39">
        <v>63.48</v>
      </c>
      <c r="AX7" s="39">
        <v>67.41</v>
      </c>
      <c r="AY7" s="39">
        <v>71.260000000000005</v>
      </c>
      <c r="AZ7" s="39">
        <v>162.52000000000001</v>
      </c>
      <c r="BA7" s="39">
        <v>124.2</v>
      </c>
      <c r="BB7" s="39">
        <v>33.03</v>
      </c>
      <c r="BC7" s="39">
        <v>29.45</v>
      </c>
      <c r="BD7" s="39">
        <v>40.78</v>
      </c>
      <c r="BE7" s="39">
        <v>34.54</v>
      </c>
      <c r="BF7" s="39">
        <v>0</v>
      </c>
      <c r="BG7" s="39">
        <v>0</v>
      </c>
      <c r="BH7" s="39">
        <v>0</v>
      </c>
      <c r="BI7" s="39">
        <v>511.89</v>
      </c>
      <c r="BJ7" s="39">
        <v>560.5</v>
      </c>
      <c r="BK7" s="39">
        <v>1197.82</v>
      </c>
      <c r="BL7" s="39">
        <v>1126.77</v>
      </c>
      <c r="BM7" s="39">
        <v>1044.8</v>
      </c>
      <c r="BN7" s="39">
        <v>1081.8</v>
      </c>
      <c r="BO7" s="39">
        <v>685.34</v>
      </c>
      <c r="BP7" s="39">
        <v>914.53</v>
      </c>
      <c r="BQ7" s="39">
        <v>126.49</v>
      </c>
      <c r="BR7" s="39">
        <v>126.09</v>
      </c>
      <c r="BS7" s="39">
        <v>125.2</v>
      </c>
      <c r="BT7" s="39">
        <v>124.68</v>
      </c>
      <c r="BU7" s="39">
        <v>126.61</v>
      </c>
      <c r="BV7" s="39">
        <v>51.03</v>
      </c>
      <c r="BW7" s="39">
        <v>50.9</v>
      </c>
      <c r="BX7" s="39">
        <v>50.82</v>
      </c>
      <c r="BY7" s="39">
        <v>52.19</v>
      </c>
      <c r="BZ7" s="39">
        <v>59.83</v>
      </c>
      <c r="CA7" s="39">
        <v>55.73</v>
      </c>
      <c r="CB7" s="39">
        <v>129.35</v>
      </c>
      <c r="CC7" s="39">
        <v>130.05000000000001</v>
      </c>
      <c r="CD7" s="39">
        <v>131.47</v>
      </c>
      <c r="CE7" s="39">
        <v>131.99</v>
      </c>
      <c r="CF7" s="39">
        <v>129.81</v>
      </c>
      <c r="CG7" s="39">
        <v>289.60000000000002</v>
      </c>
      <c r="CH7" s="39">
        <v>293.27</v>
      </c>
      <c r="CI7" s="39">
        <v>300.52</v>
      </c>
      <c r="CJ7" s="39">
        <v>296.14</v>
      </c>
      <c r="CK7" s="39">
        <v>246.66</v>
      </c>
      <c r="CL7" s="39">
        <v>276.77999999999997</v>
      </c>
      <c r="CM7" s="39">
        <v>56.29</v>
      </c>
      <c r="CN7" s="39">
        <v>51.4</v>
      </c>
      <c r="CO7" s="39">
        <v>51.01</v>
      </c>
      <c r="CP7" s="39">
        <v>52.68</v>
      </c>
      <c r="CQ7" s="39">
        <v>53.12</v>
      </c>
      <c r="CR7" s="39">
        <v>54.74</v>
      </c>
      <c r="CS7" s="39">
        <v>53.78</v>
      </c>
      <c r="CT7" s="39">
        <v>53.24</v>
      </c>
      <c r="CU7" s="39">
        <v>52.31</v>
      </c>
      <c r="CV7" s="39">
        <v>56</v>
      </c>
      <c r="CW7" s="39">
        <v>59.15</v>
      </c>
      <c r="CX7" s="39">
        <v>91.52</v>
      </c>
      <c r="CY7" s="39">
        <v>92.14</v>
      </c>
      <c r="CZ7" s="39">
        <v>92.07</v>
      </c>
      <c r="DA7" s="39">
        <v>92.44</v>
      </c>
      <c r="DB7" s="39">
        <v>92.61</v>
      </c>
      <c r="DC7" s="39">
        <v>83.88</v>
      </c>
      <c r="DD7" s="39">
        <v>84.06</v>
      </c>
      <c r="DE7" s="39">
        <v>84.07</v>
      </c>
      <c r="DF7" s="39">
        <v>84.32</v>
      </c>
      <c r="DG7" s="39">
        <v>89.51</v>
      </c>
      <c r="DH7" s="39">
        <v>85.01</v>
      </c>
      <c r="DI7" s="39">
        <v>6.63</v>
      </c>
      <c r="DJ7" s="39">
        <v>7.87</v>
      </c>
      <c r="DK7" s="39">
        <v>18.71</v>
      </c>
      <c r="DL7" s="39">
        <v>21.21</v>
      </c>
      <c r="DM7" s="39">
        <v>23.64</v>
      </c>
      <c r="DN7" s="39">
        <v>9</v>
      </c>
      <c r="DO7" s="39">
        <v>10.11</v>
      </c>
      <c r="DP7" s="39">
        <v>20.68</v>
      </c>
      <c r="DQ7" s="39">
        <v>22.41</v>
      </c>
      <c r="DR7" s="39">
        <v>21.33</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0.03</v>
      </c>
      <c r="EI7" s="39">
        <v>0.05</v>
      </c>
      <c r="EJ7" s="39">
        <v>0.04</v>
      </c>
      <c r="EK7" s="39">
        <v>0.03</v>
      </c>
      <c r="EL7" s="39">
        <v>0.02</v>
      </c>
      <c r="EM7" s="39">
        <v>0.01</v>
      </c>
      <c r="EN7" s="39">
        <v>0.05</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2018-02-01T08:13:31Z</cp:lastPrinted>
  <dcterms:created xsi:type="dcterms:W3CDTF">2017-12-25T01:58:22Z</dcterms:created>
  <dcterms:modified xsi:type="dcterms:W3CDTF">2018-02-01T08:15:59Z</dcterms:modified>
  <cp:category/>
</cp:coreProperties>
</file>