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24030" windowHeight="4770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D10" i="4"/>
  <c r="W10" i="4"/>
  <c r="B10" i="4"/>
  <c r="BB8" i="4"/>
  <c r="AT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<sst xmlns="http://schemas.openxmlformats.org/spreadsheetml/2006/main" count="235" uniqueCount="123">
  <si>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</si>
  <si>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</si>
  <si>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</si>
  <si>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</si>
  <si>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</si>
  <si>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</si>
  <si>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</si>
  <si>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</si>
  <si>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</si>
  <si>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</si>
  <si>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</si>
  <si>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</si>
  <si>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</si>
  <si>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</si>
  <si>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</si>
  <si>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</si>
  <si>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</si>
  <si>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</si>
  <si>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</si>
  <si>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</si>
  <si>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</si>
  <si>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</si>
  <si>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</si>
  <si>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</si>
  <si>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</si>
  <si>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</si>
  <si>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</si>
  <si>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</si>
  <si>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</si>
  <si>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</si>
  <si>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</si>
  <si>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</si>
  <si>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</si>
  <si>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</si>
  <si>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</si>
  <si>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</si>
  <si>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</si>
  <si>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</si>
  <si>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</si>
  <si>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</si>
  <si>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</si>
  <si>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</si>
  <si>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</si>
  <si>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</si>
  <si>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</si>
  <si>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</si>
  <si>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</si>
  <si>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</si>
  <si>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</si>
  <si>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</si>
  <si>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</si>
  <si>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</si>
  <si>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</si>
  <si>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</si>
  <si>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</si>
  <si>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</si>
  <si>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</si>
  <si>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</si>
  <si>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</si>
  <si>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</si>
  <si>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</si>
  <si>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</si>
  <si>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</si>
  <si>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</si>
  <si>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</si>
  <si>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</si>
  <si>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</si>
  <si>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</si>
  <si>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</si>
  <si>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</si>
  <si>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</si>
  <si>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</si>
  <si>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</si>
  <si>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</si>
  <si>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</si>
  <si>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</si>
  <si>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</si>
  <si>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</si>
  <si>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</si>
  <si>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</si>
  <si>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</si>
  <si>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</si>
  <si>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</si>
  <si>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</si>
  <si>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</si>
  <si>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</si>
  <si>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</si>
  <si>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</si>
  <si>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</si>
  <si>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</si>
  <si>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</si>
  <si>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</si>
  <si>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</si>
  <si>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</si>
  <si>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</si>
  <si>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</si>
  <si>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</si>
  <si>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</si>
  <si>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</si>
  <si>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</si>
  <si>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</si>
  <si>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</si>
  <si>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</si>
  <si>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</si>
  <si>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</si>
  <si>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</si>
  <si>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</si>
  <si>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</si>
  <si>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佐久市</t>
  </si>
  <si>
    <t>法適用</t>
  </si>
  <si>
    <t>下水道事業</t>
  </si>
  <si>
    <t>特定環境保全公共下水道</t>
  </si>
  <si>
    <t>D2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</si>
  <si>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</si>
  <si>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</si>
  <si>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</si>
  <si>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</si>
  <si>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</si>
  <si>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</si>
  <si>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経常収支比率は98.59の赤字経営である。経費回収率、施設利用率の下回っていることが懸念される。今後、人口減少社会に対応するため、施設の統廃合を進めるなど、運営体制のあり方等を速やかに見直し、経費削減する必要がある。</t>
    <phoneticPr fontId="4"/>
  </si>
  <si>
    <t>収益で費用をどの程度賄えているか表す①経常収支比率は、直近のH28年度が98.59％でH27年度を上回っているが、100％を下回っているため、この事業のみで把握すると経営難であることが伺える。1年以内に支払うべき債務に対して、支払うことができる状況を示す③流動比率をみても、100％を大きく下回り、直近のH28年度は7.43％のため、短期的な債務に対する支払能力のないことが伺える。料金収入に対する企業債残高の割合を示す④企業債残高対事業規模比率では、直近のH28年度は1,283.97％で平均値並みであるが、経営負担の大きいことが伺える。使用料で回収すべき経費を、どの程度使用料で賄えているか示す⑤経費回収率については、27年度から更に下回り、28年度は75.61％である。このことから、事業単独での経営は難しいことが伺える。有収水量1㎥あたりの汚水処理に要した費用を示す⑥汚水処理原価は、H28年度が299.69円で、公共・農集と比べても高く、経営負担の大きいことが伺える。
⑦施設利用率は依然40％台であり、施設の遊休化が懸念されるため、農集との統廃合を検討し施設利用率を上げるとともに、経費削減を図る必要がある。⑧水洗化率に関しては、主に住宅新築・改築等に伴い微増傾向である。</t>
    <rPh sb="46" eb="48">
      <t>ネンド</t>
    </rPh>
    <rPh sb="49" eb="51">
      <t>ウワマワ</t>
    </rPh>
    <rPh sb="245" eb="248">
      <t>ヘイキンチ</t>
    </rPh>
    <rPh sb="248" eb="249">
      <t>ナ</t>
    </rPh>
    <rPh sb="260" eb="261">
      <t>オオ</t>
    </rPh>
    <rPh sb="313" eb="315">
      <t>ネンド</t>
    </rPh>
    <rPh sb="317" eb="318">
      <t>サラ</t>
    </rPh>
    <rPh sb="325" eb="327">
      <t>ネンド</t>
    </rPh>
    <rPh sb="347" eb="349">
      <t>タンドク</t>
    </rPh>
    <rPh sb="447" eb="449">
      <t>イゼン</t>
    </rPh>
    <rPh sb="452" eb="453">
      <t>ダイ</t>
    </rPh>
    <phoneticPr fontId="4"/>
  </si>
  <si>
    <t>①有形固定資産減価償却率は、公共同様H26年度からH28年度にかけ微増傾向である。類似団体と比較すると償却率は高いため、老朽化の進んでいることが推測できる。施設が老朽化することは避けられないため、ストックマネジメント計画を策定し、計画的な更新工事を行っていく。</t>
    <phoneticPr fontId="4"/>
  </si>
  <si>
    <t>自治体職員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</si>
</sst>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63008"/>
        <c:axId val="10116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3008"/>
        <c:axId val="101164928"/>
      </c:lineChart>
      <c:dateAx>
        <c:axId val="10116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64928"/>
        <c:crosses val="autoZero"/>
        <c:auto val="1"/>
        <c:lblOffset val="100"/>
        <c:baseTimeUnit val="years"/>
      </c:dateAx>
      <c:valAx>
        <c:axId val="10116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6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41.15</c:v>
                </c:pt>
                <c:pt idx="1">
                  <c:v>41.75</c:v>
                </c:pt>
                <c:pt idx="2">
                  <c:v>41.99</c:v>
                </c:pt>
                <c:pt idx="3">
                  <c:v>42.23</c:v>
                </c:pt>
                <c:pt idx="4">
                  <c:v>42.37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96288"/>
        <c:axId val="1023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96288"/>
        <c:axId val="102398208"/>
      </c:lineChart>
      <c:dateAx>
        <c:axId val="10239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98208"/>
        <c:crosses val="autoZero"/>
        <c:auto val="1"/>
        <c:lblOffset val="100"/>
        <c:baseTimeUnit val="years"/>
      </c:dateAx>
      <c:valAx>
        <c:axId val="1023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9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78.11</c:v>
                </c:pt>
                <c:pt idx="1">
                  <c:v>78.650000000000006</c:v>
                </c:pt>
                <c:pt idx="2">
                  <c:v>80.239999999999995</c:v>
                </c:pt>
                <c:pt idx="3">
                  <c:v>81.31</c:v>
                </c:pt>
                <c:pt idx="4">
                  <c:v>82.12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08192"/>
        <c:axId val="10241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08192"/>
        <c:axId val="102410112"/>
      </c:lineChart>
      <c:dateAx>
        <c:axId val="10240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10112"/>
        <c:crosses val="autoZero"/>
        <c:auto val="1"/>
        <c:lblOffset val="100"/>
        <c:baseTimeUnit val="years"/>
      </c:dateAx>
      <c:valAx>
        <c:axId val="10241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40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110.14</c:v>
                </c:pt>
                <c:pt idx="1">
                  <c:v>106.75</c:v>
                </c:pt>
                <c:pt idx="2">
                  <c:v>106.95</c:v>
                </c:pt>
                <c:pt idx="3">
                  <c:v>97.6</c:v>
                </c:pt>
                <c:pt idx="4">
                  <c:v>98.59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78752"/>
        <c:axId val="10118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94.73</c:v>
                </c:pt>
                <c:pt idx="1">
                  <c:v>96.59</c:v>
                </c:pt>
                <c:pt idx="2">
                  <c:v>101.24</c:v>
                </c:pt>
                <c:pt idx="3">
                  <c:v>100.94</c:v>
                </c:pt>
                <c:pt idx="4">
                  <c:v>100.85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78752"/>
        <c:axId val="101185024"/>
      </c:lineChart>
      <c:dateAx>
        <c:axId val="10117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85024"/>
        <c:crosses val="autoZero"/>
        <c:auto val="1"/>
        <c:lblOffset val="100"/>
        <c:baseTimeUnit val="years"/>
      </c:dateAx>
      <c:valAx>
        <c:axId val="10118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7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19.09</c:v>
                </c:pt>
                <c:pt idx="1">
                  <c:v>20.45</c:v>
                </c:pt>
                <c:pt idx="2">
                  <c:v>37.33</c:v>
                </c:pt>
                <c:pt idx="3">
                  <c:v>39.51</c:v>
                </c:pt>
                <c:pt idx="4">
                  <c:v>41.71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4752"/>
        <c:axId val="10121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12.99</c:v>
                </c:pt>
                <c:pt idx="1">
                  <c:v>13.6</c:v>
                </c:pt>
                <c:pt idx="2">
                  <c:v>22.34</c:v>
                </c:pt>
                <c:pt idx="3">
                  <c:v>22.79</c:v>
                </c:pt>
                <c:pt idx="4">
                  <c:v>22.77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4752"/>
        <c:axId val="101217408"/>
      </c:lineChart>
      <c:dateAx>
        <c:axId val="10119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17408"/>
        <c:crosses val="autoZero"/>
        <c:auto val="1"/>
        <c:lblOffset val="100"/>
        <c:baseTimeUnit val="years"/>
      </c:dateAx>
      <c:valAx>
        <c:axId val="10121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9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27136"/>
        <c:axId val="10123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0.04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27136"/>
        <c:axId val="101237504"/>
      </c:lineChart>
      <c:dateAx>
        <c:axId val="10122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37504"/>
        <c:crosses val="autoZero"/>
        <c:auto val="1"/>
        <c:lblOffset val="100"/>
        <c:baseTimeUnit val="years"/>
      </c:dateAx>
      <c:valAx>
        <c:axId val="10123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2713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1328"/>
        <c:axId val="10230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236.15</c:v>
                </c:pt>
                <c:pt idx="1">
                  <c:v>232.81</c:v>
                </c:pt>
                <c:pt idx="2">
                  <c:v>184.13</c:v>
                </c:pt>
                <c:pt idx="3">
                  <c:v>101.85</c:v>
                </c:pt>
                <c:pt idx="4">
                  <c:v>110.77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1328"/>
        <c:axId val="102302080"/>
      </c:lineChart>
      <c:dateAx>
        <c:axId val="10125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02080"/>
        <c:crosses val="autoZero"/>
        <c:auto val="1"/>
        <c:lblOffset val="100"/>
        <c:baseTimeUnit val="years"/>
      </c:dateAx>
      <c:valAx>
        <c:axId val="10230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5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390.94</c:v>
                </c:pt>
                <c:pt idx="1">
                  <c:v>258.08999999999997</c:v>
                </c:pt>
                <c:pt idx="2">
                  <c:v>23.17</c:v>
                </c:pt>
                <c:pt idx="3">
                  <c:v>13.45</c:v>
                </c:pt>
                <c:pt idx="4">
                  <c:v>7.43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15904"/>
        <c:axId val="10231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243.58</c:v>
                </c:pt>
                <c:pt idx="1">
                  <c:v>290.19</c:v>
                </c:pt>
                <c:pt idx="2">
                  <c:v>63.22</c:v>
                </c:pt>
                <c:pt idx="3">
                  <c:v>49.07</c:v>
                </c:pt>
                <c:pt idx="4">
                  <c:v>46.78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15904"/>
        <c:axId val="102318080"/>
      </c:lineChart>
      <c:dateAx>
        <c:axId val="1023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18080"/>
        <c:crosses val="autoZero"/>
        <c:auto val="1"/>
        <c:lblOffset val="100"/>
        <c:baseTimeUnit val="years"/>
      </c:dateAx>
      <c:valAx>
        <c:axId val="10231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1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1411.34</c:v>
                </c:pt>
                <c:pt idx="1">
                  <c:v>1413</c:v>
                </c:pt>
                <c:pt idx="2">
                  <c:v>1064.6400000000001</c:v>
                </c:pt>
                <c:pt idx="3">
                  <c:v>1394.29</c:v>
                </c:pt>
                <c:pt idx="4">
                  <c:v>1283.97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7808"/>
        <c:axId val="10232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27808"/>
        <c:axId val="102329728"/>
      </c:lineChart>
      <c:dateAx>
        <c:axId val="10232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29728"/>
        <c:crosses val="autoZero"/>
        <c:auto val="1"/>
        <c:lblOffset val="100"/>
        <c:baseTimeUnit val="years"/>
      </c:dateAx>
      <c:valAx>
        <c:axId val="10232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2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133.86000000000001</c:v>
                </c:pt>
                <c:pt idx="1">
                  <c:v>122.99</c:v>
                </c:pt>
                <c:pt idx="2">
                  <c:v>132.9</c:v>
                </c:pt>
                <c:pt idx="3">
                  <c:v>94.14</c:v>
                </c:pt>
                <c:pt idx="4">
                  <c:v>75.61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52000"/>
        <c:axId val="10235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52000"/>
        <c:axId val="102353920"/>
      </c:lineChart>
      <c:dateAx>
        <c:axId val="10235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53920"/>
        <c:crosses val="autoZero"/>
        <c:auto val="1"/>
        <c:lblOffset val="100"/>
        <c:baseTimeUnit val="years"/>
      </c:dateAx>
      <c:valAx>
        <c:axId val="10235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5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169.66</c:v>
                </c:pt>
                <c:pt idx="1">
                  <c:v>183.61</c:v>
                </c:pt>
                <c:pt idx="2">
                  <c:v>170.41</c:v>
                </c:pt>
                <c:pt idx="3">
                  <c:v>240.94</c:v>
                </c:pt>
                <c:pt idx="4">
                  <c:v>299.69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72096"/>
        <c:axId val="10237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72096"/>
        <c:axId val="102374016"/>
      </c:lineChart>
      <c:dateAx>
        <c:axId val="10237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374016"/>
        <c:crosses val="autoZero"/>
        <c:auto val="1"/>
        <c:lblOffset val="100"/>
        <c:baseTimeUnit val="years"/>
      </c:dateAx>
      <c:valAx>
        <c:axId val="10237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37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150" zoomScaleNormal="150" workbookViewId="0">
      <selection activeCell="X5" sqref="X5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6" t="str">
        <f>データ!H6</f>
        <v>長野県　佐久市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4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データ!I6</f>
        <v>法適用</v>
      </c>
      <c r="C8" s="73"/>
      <c r="D8" s="73"/>
      <c r="E8" s="73"/>
      <c r="F8" s="73"/>
      <c r="G8" s="73"/>
      <c r="H8" s="73"/>
      <c r="I8" s="73" t="str">
        <f>データ!J6</f>
        <v>下水道事業</v>
      </c>
      <c r="J8" s="73"/>
      <c r="K8" s="73"/>
      <c r="L8" s="73"/>
      <c r="M8" s="73"/>
      <c r="N8" s="73"/>
      <c r="O8" s="73"/>
      <c r="P8" s="73" t="str">
        <f>データ!K6</f>
        <v>特定環境保全公共下水道</v>
      </c>
      <c r="Q8" s="73"/>
      <c r="R8" s="73"/>
      <c r="S8" s="73"/>
      <c r="T8" s="73"/>
      <c r="U8" s="73"/>
      <c r="V8" s="73"/>
      <c r="W8" s="73" t="str">
        <f>データ!L6</f>
        <v>D2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4"/>
      <c r="AL8" s="68">
        <f>データ!S6</f>
        <v>99497</v>
      </c>
      <c r="AM8" s="68"/>
      <c r="AN8" s="68"/>
      <c r="AO8" s="68"/>
      <c r="AP8" s="68"/>
      <c r="AQ8" s="68"/>
      <c r="AR8" s="68"/>
      <c r="AS8" s="68"/>
      <c r="AT8" s="67">
        <f>データ!T6</f>
        <v>423.51</v>
      </c>
      <c r="AU8" s="67"/>
      <c r="AV8" s="67"/>
      <c r="AW8" s="67"/>
      <c r="AX8" s="67"/>
      <c r="AY8" s="67"/>
      <c r="AZ8" s="67"/>
      <c r="BA8" s="67"/>
      <c r="BB8" s="67">
        <f>データ!U6</f>
        <v>234.93</v>
      </c>
      <c r="BC8" s="67"/>
      <c r="BD8" s="67"/>
      <c r="BE8" s="67"/>
      <c r="BF8" s="67"/>
      <c r="BG8" s="67"/>
      <c r="BH8" s="67"/>
      <c r="BI8" s="67"/>
      <c r="BJ8" s="4"/>
      <c r="BK8" s="4"/>
      <c r="BL8" s="71" t="s">
        <v>10</v>
      </c>
      <c r="BM8" s="72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4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4"/>
      <c r="BK9" s="4"/>
      <c r="BL9" s="65" t="s">
        <v>20</v>
      </c>
      <c r="BM9" s="66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62.07</v>
      </c>
      <c r="J10" s="67"/>
      <c r="K10" s="67"/>
      <c r="L10" s="67"/>
      <c r="M10" s="67"/>
      <c r="N10" s="67"/>
      <c r="O10" s="67"/>
      <c r="P10" s="67">
        <f>データ!P6</f>
        <v>11.38</v>
      </c>
      <c r="Q10" s="67"/>
      <c r="R10" s="67"/>
      <c r="S10" s="67"/>
      <c r="T10" s="67"/>
      <c r="U10" s="67"/>
      <c r="V10" s="67"/>
      <c r="W10" s="67">
        <f>データ!Q6</f>
        <v>97.45</v>
      </c>
      <c r="X10" s="67"/>
      <c r="Y10" s="67"/>
      <c r="Z10" s="67"/>
      <c r="AA10" s="67"/>
      <c r="AB10" s="67"/>
      <c r="AC10" s="67"/>
      <c r="AD10" s="68">
        <f>データ!R6</f>
        <v>4428</v>
      </c>
      <c r="AE10" s="68"/>
      <c r="AF10" s="68"/>
      <c r="AG10" s="68"/>
      <c r="AH10" s="68"/>
      <c r="AI10" s="68"/>
      <c r="AJ10" s="68"/>
      <c r="AK10" s="2"/>
      <c r="AL10" s="68">
        <f>データ!V6</f>
        <v>11312</v>
      </c>
      <c r="AM10" s="68"/>
      <c r="AN10" s="68"/>
      <c r="AO10" s="68"/>
      <c r="AP10" s="68"/>
      <c r="AQ10" s="68"/>
      <c r="AR10" s="68"/>
      <c r="AS10" s="68"/>
      <c r="AT10" s="67">
        <f>データ!W6</f>
        <v>3.87</v>
      </c>
      <c r="AU10" s="67"/>
      <c r="AV10" s="67"/>
      <c r="AW10" s="67"/>
      <c r="AX10" s="67"/>
      <c r="AY10" s="67"/>
      <c r="AZ10" s="67"/>
      <c r="BA10" s="67"/>
      <c r="BB10" s="67">
        <f>データ!X6</f>
        <v>2923</v>
      </c>
      <c r="BC10" s="67"/>
      <c r="BD10" s="67"/>
      <c r="BE10" s="67"/>
      <c r="BF10" s="67"/>
      <c r="BG10" s="67"/>
      <c r="BH10" s="67"/>
      <c r="BI10" s="67"/>
      <c r="BJ10" s="2"/>
      <c r="BK10" s="2"/>
      <c r="BL10" s="69" t="s">
        <v>22</v>
      </c>
      <c r="BM10" s="70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120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>
      <c r="A34" s="2"/>
      <c r="B34" s="17"/>
      <c r="C34" s="55" t="s">
        <v>27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28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29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30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>
      <c r="A56" s="2"/>
      <c r="B56" s="17"/>
      <c r="C56" s="55" t="s">
        <v>32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34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35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>
      <c r="A60" s="2"/>
      <c r="B60" s="56" t="s">
        <v>36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>
      <c r="A79" s="2"/>
      <c r="B79" s="17"/>
      <c r="C79" s="55" t="s">
        <v>38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39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40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【100.66】</v>
      </c>
      <c r="F86" s="27" t="str">
        <f>データ!AT6</f>
        <v>【105.22】</v>
      </c>
      <c r="G86" s="27" t="str">
        <f>データ!BE6</f>
        <v>【54.12】</v>
      </c>
      <c r="H86" s="27" t="str">
        <f>データ!BP6</f>
        <v>【1,348.09】</v>
      </c>
      <c r="I86" s="27" t="str">
        <f>データ!CA6</f>
        <v>【69.80】</v>
      </c>
      <c r="J86" s="27" t="str">
        <f>データ!CL6</f>
        <v>【232.54】</v>
      </c>
      <c r="K86" s="27" t="str">
        <f>データ!CW6</f>
        <v>【42.17】</v>
      </c>
      <c r="L86" s="27" t="str">
        <f>データ!DH6</f>
        <v>【82.30】</v>
      </c>
      <c r="M86" s="27" t="str">
        <f>データ!DS6</f>
        <v>【23.63】</v>
      </c>
      <c r="N86" s="27" t="str">
        <f>データ!ED6</f>
        <v>【0.00】</v>
      </c>
      <c r="O86" s="27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202177</v>
      </c>
      <c r="D6" s="34">
        <f t="shared" si="3"/>
        <v>46</v>
      </c>
      <c r="E6" s="34">
        <f t="shared" si="3"/>
        <v>17</v>
      </c>
      <c r="F6" s="34">
        <f t="shared" si="3"/>
        <v>4</v>
      </c>
      <c r="G6" s="34">
        <f t="shared" si="3"/>
        <v>0</v>
      </c>
      <c r="H6" s="34" t="str">
        <f t="shared" si="3"/>
        <v>長野県　佐久市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特定環境保全公共下水道</v>
      </c>
      <c r="L6" s="34" t="str">
        <f t="shared" si="3"/>
        <v>D2</v>
      </c>
      <c r="M6" s="34">
        <f t="shared" si="3"/>
        <v>0</v>
      </c>
      <c r="N6" s="35" t="str">
        <f t="shared" si="3"/>
        <v>-</v>
      </c>
      <c r="O6" s="35">
        <f t="shared" si="3"/>
        <v>62.07</v>
      </c>
      <c r="P6" s="35">
        <f t="shared" si="3"/>
        <v>11.38</v>
      </c>
      <c r="Q6" s="35">
        <f t="shared" si="3"/>
        <v>97.45</v>
      </c>
      <c r="R6" s="35">
        <f t="shared" si="3"/>
        <v>4428</v>
      </c>
      <c r="S6" s="35">
        <f t="shared" si="3"/>
        <v>99497</v>
      </c>
      <c r="T6" s="35">
        <f t="shared" si="3"/>
        <v>423.51</v>
      </c>
      <c r="U6" s="35">
        <f t="shared" si="3"/>
        <v>234.93</v>
      </c>
      <c r="V6" s="35">
        <f t="shared" si="3"/>
        <v>11312</v>
      </c>
      <c r="W6" s="35">
        <f t="shared" si="3"/>
        <v>3.87</v>
      </c>
      <c r="X6" s="35">
        <f t="shared" si="3"/>
        <v>2923</v>
      </c>
      <c r="Y6" s="36">
        <f>IF(Y7="",NA(),Y7)</f>
        <v>110.14</v>
      </c>
      <c r="Z6" s="36">
        <f t="shared" ref="Z6:AH6" si="4">IF(Z7="",NA(),Z7)</f>
        <v>106.75</v>
      </c>
      <c r="AA6" s="36">
        <f t="shared" si="4"/>
        <v>106.95</v>
      </c>
      <c r="AB6" s="36">
        <f t="shared" si="4"/>
        <v>97.6</v>
      </c>
      <c r="AC6" s="36">
        <f t="shared" si="4"/>
        <v>98.59</v>
      </c>
      <c r="AD6" s="36">
        <f t="shared" si="4"/>
        <v>94.73</v>
      </c>
      <c r="AE6" s="36">
        <f t="shared" si="4"/>
        <v>96.59</v>
      </c>
      <c r="AF6" s="36">
        <f t="shared" si="4"/>
        <v>101.24</v>
      </c>
      <c r="AG6" s="36">
        <f t="shared" si="4"/>
        <v>100.94</v>
      </c>
      <c r="AH6" s="36">
        <f t="shared" si="4"/>
        <v>100.85</v>
      </c>
      <c r="AI6" s="35" t="str">
        <f>IF(AI7="","",IF(AI7="-","【-】","【"&amp;SUBSTITUTE(TEXT(AI7,"#,##0.00"),"-","△")&amp;"】"))</f>
        <v>【100.66】</v>
      </c>
      <c r="AJ6" s="35">
        <f>IF(AJ7="",NA(),AJ7)</f>
        <v>0</v>
      </c>
      <c r="AK6" s="35">
        <f t="shared" ref="AK6:AS6" si="5">IF(AK7="",NA(),AK7)</f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236.15</v>
      </c>
      <c r="AP6" s="36">
        <f t="shared" si="5"/>
        <v>232.81</v>
      </c>
      <c r="AQ6" s="36">
        <f t="shared" si="5"/>
        <v>184.13</v>
      </c>
      <c r="AR6" s="36">
        <f t="shared" si="5"/>
        <v>101.85</v>
      </c>
      <c r="AS6" s="36">
        <f t="shared" si="5"/>
        <v>110.77</v>
      </c>
      <c r="AT6" s="35" t="str">
        <f>IF(AT7="","",IF(AT7="-","【-】","【"&amp;SUBSTITUTE(TEXT(AT7,"#,##0.00"),"-","△")&amp;"】"))</f>
        <v>【105.22】</v>
      </c>
      <c r="AU6" s="36">
        <f>IF(AU7="",NA(),AU7)</f>
        <v>390.94</v>
      </c>
      <c r="AV6" s="36">
        <f t="shared" ref="AV6:BD6" si="6">IF(AV7="",NA(),AV7)</f>
        <v>258.08999999999997</v>
      </c>
      <c r="AW6" s="36">
        <f t="shared" si="6"/>
        <v>23.17</v>
      </c>
      <c r="AX6" s="36">
        <f t="shared" si="6"/>
        <v>13.45</v>
      </c>
      <c r="AY6" s="36">
        <f t="shared" si="6"/>
        <v>7.43</v>
      </c>
      <c r="AZ6" s="36">
        <f t="shared" si="6"/>
        <v>243.58</v>
      </c>
      <c r="BA6" s="36">
        <f t="shared" si="6"/>
        <v>290.19</v>
      </c>
      <c r="BB6" s="36">
        <f t="shared" si="6"/>
        <v>63.22</v>
      </c>
      <c r="BC6" s="36">
        <f t="shared" si="6"/>
        <v>49.07</v>
      </c>
      <c r="BD6" s="36">
        <f t="shared" si="6"/>
        <v>46.78</v>
      </c>
      <c r="BE6" s="35" t="str">
        <f>IF(BE7="","",IF(BE7="-","【-】","【"&amp;SUBSTITUTE(TEXT(BE7,"#,##0.00"),"-","△")&amp;"】"))</f>
        <v>【54.12】</v>
      </c>
      <c r="BF6" s="36">
        <f>IF(BF7="",NA(),BF7)</f>
        <v>1411.34</v>
      </c>
      <c r="BG6" s="36">
        <f t="shared" ref="BG6:BO6" si="7">IF(BG7="",NA(),BG7)</f>
        <v>1413</v>
      </c>
      <c r="BH6" s="36">
        <f t="shared" si="7"/>
        <v>1064.6400000000001</v>
      </c>
      <c r="BI6" s="36">
        <f t="shared" si="7"/>
        <v>1394.29</v>
      </c>
      <c r="BJ6" s="36">
        <f t="shared" si="7"/>
        <v>1283.97</v>
      </c>
      <c r="BK6" s="36">
        <f t="shared" si="7"/>
        <v>1622.51</v>
      </c>
      <c r="BL6" s="36">
        <f t="shared" si="7"/>
        <v>1569.13</v>
      </c>
      <c r="BM6" s="36">
        <f t="shared" si="7"/>
        <v>1436</v>
      </c>
      <c r="BN6" s="36">
        <f t="shared" si="7"/>
        <v>1434.89</v>
      </c>
      <c r="BO6" s="36">
        <f t="shared" si="7"/>
        <v>1298.9100000000001</v>
      </c>
      <c r="BP6" s="35" t="str">
        <f>IF(BP7="","",IF(BP7="-","【-】","【"&amp;SUBSTITUTE(TEXT(BP7,"#,##0.00"),"-","△")&amp;"】"))</f>
        <v>【1,348.09】</v>
      </c>
      <c r="BQ6" s="36">
        <f>IF(BQ7="",NA(),BQ7)</f>
        <v>133.86000000000001</v>
      </c>
      <c r="BR6" s="36">
        <f t="shared" ref="BR6:BZ6" si="8">IF(BR7="",NA(),BR7)</f>
        <v>122.99</v>
      </c>
      <c r="BS6" s="36">
        <f t="shared" si="8"/>
        <v>132.9</v>
      </c>
      <c r="BT6" s="36">
        <f t="shared" si="8"/>
        <v>94.14</v>
      </c>
      <c r="BU6" s="36">
        <f t="shared" si="8"/>
        <v>75.61</v>
      </c>
      <c r="BV6" s="36">
        <f t="shared" si="8"/>
        <v>62.83</v>
      </c>
      <c r="BW6" s="36">
        <f t="shared" si="8"/>
        <v>64.63</v>
      </c>
      <c r="BX6" s="36">
        <f t="shared" si="8"/>
        <v>66.56</v>
      </c>
      <c r="BY6" s="36">
        <f t="shared" si="8"/>
        <v>66.22</v>
      </c>
      <c r="BZ6" s="36">
        <f t="shared" si="8"/>
        <v>69.87</v>
      </c>
      <c r="CA6" s="35" t="str">
        <f>IF(CA7="","",IF(CA7="-","【-】","【"&amp;SUBSTITUTE(TEXT(CA7,"#,##0.00"),"-","△")&amp;"】"))</f>
        <v>【69.80】</v>
      </c>
      <c r="CB6" s="36">
        <f>IF(CB7="",NA(),CB7)</f>
        <v>169.66</v>
      </c>
      <c r="CC6" s="36">
        <f t="shared" ref="CC6:CK6" si="9">IF(CC7="",NA(),CC7)</f>
        <v>183.61</v>
      </c>
      <c r="CD6" s="36">
        <f t="shared" si="9"/>
        <v>170.41</v>
      </c>
      <c r="CE6" s="36">
        <f t="shared" si="9"/>
        <v>240.94</v>
      </c>
      <c r="CF6" s="36">
        <f t="shared" si="9"/>
        <v>299.69</v>
      </c>
      <c r="CG6" s="36">
        <f t="shared" si="9"/>
        <v>250.43</v>
      </c>
      <c r="CH6" s="36">
        <f t="shared" si="9"/>
        <v>245.75</v>
      </c>
      <c r="CI6" s="36">
        <f t="shared" si="9"/>
        <v>244.29</v>
      </c>
      <c r="CJ6" s="36">
        <f t="shared" si="9"/>
        <v>246.72</v>
      </c>
      <c r="CK6" s="36">
        <f t="shared" si="9"/>
        <v>234.96</v>
      </c>
      <c r="CL6" s="35" t="str">
        <f>IF(CL7="","",IF(CL7="-","【-】","【"&amp;SUBSTITUTE(TEXT(CL7,"#,##0.00"),"-","△")&amp;"】"))</f>
        <v>【232.54】</v>
      </c>
      <c r="CM6" s="36">
        <f>IF(CM7="",NA(),CM7)</f>
        <v>41.15</v>
      </c>
      <c r="CN6" s="36">
        <f t="shared" ref="CN6:CV6" si="10">IF(CN7="",NA(),CN7)</f>
        <v>41.75</v>
      </c>
      <c r="CO6" s="36">
        <f t="shared" si="10"/>
        <v>41.99</v>
      </c>
      <c r="CP6" s="36">
        <f t="shared" si="10"/>
        <v>42.23</v>
      </c>
      <c r="CQ6" s="36">
        <f t="shared" si="10"/>
        <v>42.37</v>
      </c>
      <c r="CR6" s="36">
        <f t="shared" si="10"/>
        <v>42.31</v>
      </c>
      <c r="CS6" s="36">
        <f t="shared" si="10"/>
        <v>43.65</v>
      </c>
      <c r="CT6" s="36">
        <f t="shared" si="10"/>
        <v>43.58</v>
      </c>
      <c r="CU6" s="36">
        <f t="shared" si="10"/>
        <v>41.35</v>
      </c>
      <c r="CV6" s="36">
        <f t="shared" si="10"/>
        <v>42.9</v>
      </c>
      <c r="CW6" s="35" t="str">
        <f>IF(CW7="","",IF(CW7="-","【-】","【"&amp;SUBSTITUTE(TEXT(CW7,"#,##0.00"),"-","△")&amp;"】"))</f>
        <v>【42.17】</v>
      </c>
      <c r="CX6" s="36">
        <f>IF(CX7="",NA(),CX7)</f>
        <v>78.11</v>
      </c>
      <c r="CY6" s="36">
        <f t="shared" ref="CY6:DG6" si="11">IF(CY7="",NA(),CY7)</f>
        <v>78.650000000000006</v>
      </c>
      <c r="CZ6" s="36">
        <f t="shared" si="11"/>
        <v>80.239999999999995</v>
      </c>
      <c r="DA6" s="36">
        <f t="shared" si="11"/>
        <v>81.31</v>
      </c>
      <c r="DB6" s="36">
        <f t="shared" si="11"/>
        <v>82.12</v>
      </c>
      <c r="DC6" s="36">
        <f t="shared" si="11"/>
        <v>81.3</v>
      </c>
      <c r="DD6" s="36">
        <f t="shared" si="11"/>
        <v>82.2</v>
      </c>
      <c r="DE6" s="36">
        <f t="shared" si="11"/>
        <v>82.35</v>
      </c>
      <c r="DF6" s="36">
        <f t="shared" si="11"/>
        <v>82.9</v>
      </c>
      <c r="DG6" s="36">
        <f t="shared" si="11"/>
        <v>83.5</v>
      </c>
      <c r="DH6" s="35" t="str">
        <f>IF(DH7="","",IF(DH7="-","【-】","【"&amp;SUBSTITUTE(TEXT(DH7,"#,##0.00"),"-","△")&amp;"】"))</f>
        <v>【82.30】</v>
      </c>
      <c r="DI6" s="36">
        <f>IF(DI7="",NA(),DI7)</f>
        <v>19.09</v>
      </c>
      <c r="DJ6" s="36">
        <f t="shared" ref="DJ6:DR6" si="12">IF(DJ7="",NA(),DJ7)</f>
        <v>20.45</v>
      </c>
      <c r="DK6" s="36">
        <f t="shared" si="12"/>
        <v>37.33</v>
      </c>
      <c r="DL6" s="36">
        <f t="shared" si="12"/>
        <v>39.51</v>
      </c>
      <c r="DM6" s="36">
        <f t="shared" si="12"/>
        <v>41.71</v>
      </c>
      <c r="DN6" s="36">
        <f t="shared" si="12"/>
        <v>12.99</v>
      </c>
      <c r="DO6" s="36">
        <f t="shared" si="12"/>
        <v>13.6</v>
      </c>
      <c r="DP6" s="36">
        <f t="shared" si="12"/>
        <v>22.34</v>
      </c>
      <c r="DQ6" s="36">
        <f t="shared" si="12"/>
        <v>22.79</v>
      </c>
      <c r="DR6" s="36">
        <f t="shared" si="12"/>
        <v>22.77</v>
      </c>
      <c r="DS6" s="35" t="str">
        <f>IF(DS7="","",IF(DS7="-","【-】","【"&amp;SUBSTITUTE(TEXT(DS7,"#,##0.00"),"-","△")&amp;"】"))</f>
        <v>【23.63】</v>
      </c>
      <c r="DT6" s="35">
        <f>IF(DT7="",NA(),DT7)</f>
        <v>0</v>
      </c>
      <c r="DU6" s="35">
        <f t="shared" ref="DU6:EC6" si="13">IF(DU7="",NA(),DU7)</f>
        <v>0</v>
      </c>
      <c r="DV6" s="35">
        <f t="shared" si="13"/>
        <v>0</v>
      </c>
      <c r="DW6" s="35">
        <f t="shared" si="13"/>
        <v>0</v>
      </c>
      <c r="DX6" s="35">
        <f t="shared" si="13"/>
        <v>0</v>
      </c>
      <c r="DY6" s="35">
        <f t="shared" si="13"/>
        <v>0</v>
      </c>
      <c r="DZ6" s="35">
        <f t="shared" si="13"/>
        <v>0</v>
      </c>
      <c r="EA6" s="35">
        <f t="shared" si="13"/>
        <v>0</v>
      </c>
      <c r="EB6" s="36">
        <f t="shared" si="13"/>
        <v>0.04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5">
        <f>IF(EE7="",NA(),EE7)</f>
        <v>0</v>
      </c>
      <c r="EF6" s="35">
        <f t="shared" ref="EF6:EN6" si="14">IF(EF7="",NA(),EF7)</f>
        <v>0</v>
      </c>
      <c r="EG6" s="35">
        <f t="shared" si="14"/>
        <v>0</v>
      </c>
      <c r="EH6" s="35">
        <f t="shared" si="14"/>
        <v>0</v>
      </c>
      <c r="EI6" s="35">
        <f t="shared" si="14"/>
        <v>0</v>
      </c>
      <c r="EJ6" s="36">
        <f t="shared" si="14"/>
        <v>0.11</v>
      </c>
      <c r="EK6" s="36">
        <f t="shared" si="14"/>
        <v>0.05</v>
      </c>
      <c r="EL6" s="36">
        <f t="shared" si="14"/>
        <v>0.04</v>
      </c>
      <c r="EM6" s="36">
        <f t="shared" si="14"/>
        <v>7.0000000000000007E-2</v>
      </c>
      <c r="EN6" s="36">
        <f t="shared" si="14"/>
        <v>0.09</v>
      </c>
      <c r="EO6" s="35" t="str">
        <f>IF(EO7="","",IF(EO7="-","【-】","【"&amp;SUBSTITUTE(TEXT(EO7,"#,##0.00"),"-","△")&amp;"】"))</f>
        <v>【0.09】</v>
      </c>
    </row>
    <row r="7" spans="1:148" s="37" customFormat="1">
      <c r="A7" s="29"/>
      <c r="B7" s="38">
        <v>2016</v>
      </c>
      <c r="C7" s="38">
        <v>202177</v>
      </c>
      <c r="D7" s="38">
        <v>46</v>
      </c>
      <c r="E7" s="38">
        <v>17</v>
      </c>
      <c r="F7" s="38">
        <v>4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62.07</v>
      </c>
      <c r="P7" s="39">
        <v>11.38</v>
      </c>
      <c r="Q7" s="39">
        <v>97.45</v>
      </c>
      <c r="R7" s="39">
        <v>4428</v>
      </c>
      <c r="S7" s="39">
        <v>99497</v>
      </c>
      <c r="T7" s="39">
        <v>423.51</v>
      </c>
      <c r="U7" s="39">
        <v>234.93</v>
      </c>
      <c r="V7" s="39">
        <v>11312</v>
      </c>
      <c r="W7" s="39">
        <v>3.87</v>
      </c>
      <c r="X7" s="39">
        <v>2923</v>
      </c>
      <c r="Y7" s="39">
        <v>110.14</v>
      </c>
      <c r="Z7" s="39">
        <v>106.75</v>
      </c>
      <c r="AA7" s="39">
        <v>106.95</v>
      </c>
      <c r="AB7" s="39">
        <v>97.6</v>
      </c>
      <c r="AC7" s="39">
        <v>98.59</v>
      </c>
      <c r="AD7" s="39">
        <v>94.73</v>
      </c>
      <c r="AE7" s="39">
        <v>96.59</v>
      </c>
      <c r="AF7" s="39">
        <v>101.24</v>
      </c>
      <c r="AG7" s="39">
        <v>100.94</v>
      </c>
      <c r="AH7" s="39">
        <v>100.85</v>
      </c>
      <c r="AI7" s="39">
        <v>100.66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236.15</v>
      </c>
      <c r="AP7" s="39">
        <v>232.81</v>
      </c>
      <c r="AQ7" s="39">
        <v>184.13</v>
      </c>
      <c r="AR7" s="39">
        <v>101.85</v>
      </c>
      <c r="AS7" s="39">
        <v>110.77</v>
      </c>
      <c r="AT7" s="39">
        <v>105.22</v>
      </c>
      <c r="AU7" s="39">
        <v>390.94</v>
      </c>
      <c r="AV7" s="39">
        <v>258.08999999999997</v>
      </c>
      <c r="AW7" s="39">
        <v>23.17</v>
      </c>
      <c r="AX7" s="39">
        <v>13.45</v>
      </c>
      <c r="AY7" s="39">
        <v>7.43</v>
      </c>
      <c r="AZ7" s="39">
        <v>243.58</v>
      </c>
      <c r="BA7" s="39">
        <v>290.19</v>
      </c>
      <c r="BB7" s="39">
        <v>63.22</v>
      </c>
      <c r="BC7" s="39">
        <v>49.07</v>
      </c>
      <c r="BD7" s="39">
        <v>46.78</v>
      </c>
      <c r="BE7" s="39">
        <v>54.12</v>
      </c>
      <c r="BF7" s="39">
        <v>1411.34</v>
      </c>
      <c r="BG7" s="39">
        <v>1413</v>
      </c>
      <c r="BH7" s="39">
        <v>1064.6400000000001</v>
      </c>
      <c r="BI7" s="39">
        <v>1394.29</v>
      </c>
      <c r="BJ7" s="39">
        <v>1283.97</v>
      </c>
      <c r="BK7" s="39">
        <v>1622.51</v>
      </c>
      <c r="BL7" s="39">
        <v>1569.13</v>
      </c>
      <c r="BM7" s="39">
        <v>1436</v>
      </c>
      <c r="BN7" s="39">
        <v>1434.89</v>
      </c>
      <c r="BO7" s="39">
        <v>1298.9100000000001</v>
      </c>
      <c r="BP7" s="39">
        <v>1348.09</v>
      </c>
      <c r="BQ7" s="39">
        <v>133.86000000000001</v>
      </c>
      <c r="BR7" s="39">
        <v>122.99</v>
      </c>
      <c r="BS7" s="39">
        <v>132.9</v>
      </c>
      <c r="BT7" s="39">
        <v>94.14</v>
      </c>
      <c r="BU7" s="39">
        <v>75.61</v>
      </c>
      <c r="BV7" s="39">
        <v>62.83</v>
      </c>
      <c r="BW7" s="39">
        <v>64.63</v>
      </c>
      <c r="BX7" s="39">
        <v>66.56</v>
      </c>
      <c r="BY7" s="39">
        <v>66.22</v>
      </c>
      <c r="BZ7" s="39">
        <v>69.87</v>
      </c>
      <c r="CA7" s="39">
        <v>69.8</v>
      </c>
      <c r="CB7" s="39">
        <v>169.66</v>
      </c>
      <c r="CC7" s="39">
        <v>183.61</v>
      </c>
      <c r="CD7" s="39">
        <v>170.41</v>
      </c>
      <c r="CE7" s="39">
        <v>240.94</v>
      </c>
      <c r="CF7" s="39">
        <v>299.69</v>
      </c>
      <c r="CG7" s="39">
        <v>250.43</v>
      </c>
      <c r="CH7" s="39">
        <v>245.75</v>
      </c>
      <c r="CI7" s="39">
        <v>244.29</v>
      </c>
      <c r="CJ7" s="39">
        <v>246.72</v>
      </c>
      <c r="CK7" s="39">
        <v>234.96</v>
      </c>
      <c r="CL7" s="39">
        <v>232.54</v>
      </c>
      <c r="CM7" s="39">
        <v>41.15</v>
      </c>
      <c r="CN7" s="39">
        <v>41.75</v>
      </c>
      <c r="CO7" s="39">
        <v>41.99</v>
      </c>
      <c r="CP7" s="39">
        <v>42.23</v>
      </c>
      <c r="CQ7" s="39">
        <v>42.37</v>
      </c>
      <c r="CR7" s="39">
        <v>42.31</v>
      </c>
      <c r="CS7" s="39">
        <v>43.65</v>
      </c>
      <c r="CT7" s="39">
        <v>43.58</v>
      </c>
      <c r="CU7" s="39">
        <v>41.35</v>
      </c>
      <c r="CV7" s="39">
        <v>42.9</v>
      </c>
      <c r="CW7" s="39">
        <v>42.17</v>
      </c>
      <c r="CX7" s="39">
        <v>78.11</v>
      </c>
      <c r="CY7" s="39">
        <v>78.650000000000006</v>
      </c>
      <c r="CZ7" s="39">
        <v>80.239999999999995</v>
      </c>
      <c r="DA7" s="39">
        <v>81.31</v>
      </c>
      <c r="DB7" s="39">
        <v>82.12</v>
      </c>
      <c r="DC7" s="39">
        <v>81.3</v>
      </c>
      <c r="DD7" s="39">
        <v>82.2</v>
      </c>
      <c r="DE7" s="39">
        <v>82.35</v>
      </c>
      <c r="DF7" s="39">
        <v>82.9</v>
      </c>
      <c r="DG7" s="39">
        <v>83.5</v>
      </c>
      <c r="DH7" s="39">
        <v>82.3</v>
      </c>
      <c r="DI7" s="39">
        <v>19.09</v>
      </c>
      <c r="DJ7" s="39">
        <v>20.45</v>
      </c>
      <c r="DK7" s="39">
        <v>37.33</v>
      </c>
      <c r="DL7" s="39">
        <v>39.51</v>
      </c>
      <c r="DM7" s="39">
        <v>41.71</v>
      </c>
      <c r="DN7" s="39">
        <v>12.99</v>
      </c>
      <c r="DO7" s="39">
        <v>13.6</v>
      </c>
      <c r="DP7" s="39">
        <v>22.34</v>
      </c>
      <c r="DQ7" s="39">
        <v>22.79</v>
      </c>
      <c r="DR7" s="39">
        <v>22.77</v>
      </c>
      <c r="DS7" s="39">
        <v>23.63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</v>
      </c>
      <c r="EB7" s="39">
        <v>0.04</v>
      </c>
      <c r="EC7" s="39">
        <v>0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0.11</v>
      </c>
      <c r="EK7" s="39">
        <v>0.05</v>
      </c>
      <c r="EL7" s="39">
        <v>0.04</v>
      </c>
      <c r="EM7" s="39">
        <v>7.0000000000000007E-2</v>
      </c>
      <c r="EN7" s="39">
        <v>0.09</v>
      </c>
      <c r="EO7" s="39">
        <v>0.09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2018-02-26T00:52:59Z</cp:lastPrinted>
  <dcterms:created xsi:type="dcterms:W3CDTF">2017-12-25T01:55:43Z</dcterms:created>
  <dcterms:modified xsi:type="dcterms:W3CDTF">2018-02-26T00:53:01Z</dcterms:modified>
  <cp:category/>
</cp:coreProperties>
</file>