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5水道部\30水道業務課\01 経営係\09_各種調査回答（国・県・市）\経営比較分析表\H29\202096伊那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F86" i="4"/>
  <c r="E86" i="4"/>
  <c r="BB10" i="4"/>
  <c r="AT10" i="4"/>
  <c r="AD10" i="4"/>
  <c r="W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<sst xmlns="http://schemas.openxmlformats.org/spreadsheetml/2006/main" count="235" uniqueCount="123">
  <si>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</si>
  <si>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</si>
  <si>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</si>
  <si>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</si>
  <si>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</si>
  <si>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</si>
  <si>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</si>
  <si>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</si>
  <si>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</si>
  <si>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</si>
  <si>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</si>
  <si>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</si>
  <si>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</si>
  <si>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</si>
  <si>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</si>
  <si>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</si>
  <si>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</si>
  <si>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</si>
  <si>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</si>
  <si>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</si>
  <si>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</si>
  <si>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</si>
  <si>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</si>
  <si>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</si>
  <si>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</si>
  <si>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</si>
  <si>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</si>
  <si>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</si>
  <si>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</si>
  <si>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</si>
  <si>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</si>
  <si>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</si>
  <si>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</si>
  <si>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</si>
  <si>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</si>
  <si>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</si>
  <si>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</si>
  <si>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</si>
  <si>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</si>
  <si>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</si>
  <si>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</si>
  <si>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</si>
  <si>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</si>
  <si>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</si>
  <si>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</si>
  <si>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</si>
  <si>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</si>
  <si>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</si>
  <si>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</si>
  <si>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</si>
  <si>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</si>
  <si>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</si>
  <si>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</si>
  <si>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</si>
  <si>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</si>
  <si>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</si>
  <si>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</si>
  <si>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</si>
  <si>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</si>
  <si>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</si>
  <si>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</si>
  <si>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</si>
  <si>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</si>
  <si>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</si>
  <si>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</si>
  <si>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</si>
  <si>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</si>
  <si>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</si>
  <si>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</si>
  <si>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</si>
  <si>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</si>
  <si>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</si>
  <si>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</si>
  <si>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</si>
  <si>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</si>
  <si>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</si>
  <si>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</si>
  <si>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</si>
  <si>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</si>
  <si>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</si>
  <si>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</si>
  <si>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</si>
  <si>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</si>
  <si>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</si>
  <si>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</si>
  <si>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</si>
  <si>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</si>
  <si>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</si>
  <si>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</si>
  <si>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</si>
  <si>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</si>
  <si>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</si>
  <si>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</si>
  <si>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</si>
  <si>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</si>
  <si>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</si>
  <si>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</si>
  <si>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</si>
  <si>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</si>
  <si>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</si>
  <si>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</si>
  <si>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</si>
  <si>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</si>
  <si>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</si>
  <si>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</si>
  <si>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</si>
  <si>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</si>
  <si>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</si>
  <si>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</si>
  <si>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</si>
  <si>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</si>
  <si>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</si>
  <si>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</si>
  <si>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</si>
  <si>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</si>
  <si>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</si>
  <si>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</si>
  <si>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</si>
  <si>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</si>
  <si>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</si>
  <si>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伊那市下水道事業経営健全化計画は、平成28年度に経営戦略の要件に合わせた４回目の改訂を行い、これに基づく改善の取組を継続しています。下水道事業会計（５事業全体）では、１億５千万円を超える過去最高の純利益を計上しましたが、将来の企業債償還額の増加に備えて、更なる利益を確保し、補塡財源の確保に努める必要があります。このため、平成29年度に平均＋6.0％の下水道使用料の改定を行いました。
また、今後見込まれる事業用資産の更新を適切かつ計画的に行えるよう、ストックマネジメント（資産管理）計画の策定に取り組んでいます。</t>
    <rPh sb="110" eb="112">
      <t>ショウライ</t>
    </rPh>
    <phoneticPr fontId="4"/>
  </si>
  <si>
    <t>①経常収支比率は平成28年度に100％を超えており、⑤経費回収率も100％を超えて推移していることから、適正な使用料収入により単年度収支の黒字を確保できています。会計制度改正となった平成26年度以降、累積欠損がないため、②累積欠損金比率はゼロです。
⑥汚水処理原価は前年度から上昇しています。修繕費が前年度の３倍以上かかったことが影響しています。
③流動比率は前年度よりさらに低下しています。下水道工事の実施により資金状況は悪化しており、起債の償還額も考慮した適正な黒字の確保が求められています。
企業債残高は減少しているものの新規下水道布設に伴う企業債の借入れによりその度合いは小さく、また使用料収入の増加に伴って分流式下水道に要する一般会計繰入率の将来的な減少が見込まれ、④企業債残高対事業規模比率は大きく増加しました。
⑦施設利用率は増加傾向が続き、再び50％を超えてきました。平成28年度は大規模使用者の新規接続による影響もあると思われます。
⑧水洗化率は順調に増加を続けています。類似団体平均に迫るところまで来ており、更なる向上に取り組みます。</t>
    <rPh sb="1" eb="3">
      <t>ケイジョウ</t>
    </rPh>
    <rPh sb="3" eb="5">
      <t>シュウシ</t>
    </rPh>
    <rPh sb="5" eb="7">
      <t>ヒリツ</t>
    </rPh>
    <rPh sb="8" eb="10">
      <t>ヘイセイ</t>
    </rPh>
    <rPh sb="12" eb="14">
      <t>ネンド</t>
    </rPh>
    <rPh sb="20" eb="21">
      <t>コ</t>
    </rPh>
    <rPh sb="27" eb="29">
      <t>ケイヒ</t>
    </rPh>
    <rPh sb="29" eb="31">
      <t>カイシュウ</t>
    </rPh>
    <rPh sb="31" eb="32">
      <t>リツ</t>
    </rPh>
    <rPh sb="38" eb="39">
      <t>コ</t>
    </rPh>
    <rPh sb="41" eb="43">
      <t>スイイ</t>
    </rPh>
    <rPh sb="52" eb="54">
      <t>テキセイ</t>
    </rPh>
    <rPh sb="55" eb="58">
      <t>シヨウリョウ</t>
    </rPh>
    <rPh sb="58" eb="60">
      <t>シュウニュウ</t>
    </rPh>
    <rPh sb="63" eb="66">
      <t>タンネンド</t>
    </rPh>
    <rPh sb="66" eb="68">
      <t>シュウシ</t>
    </rPh>
    <rPh sb="69" eb="71">
      <t>クロジ</t>
    </rPh>
    <rPh sb="72" eb="74">
      <t>カクホ</t>
    </rPh>
    <rPh sb="81" eb="83">
      <t>カイケイ</t>
    </rPh>
    <rPh sb="83" eb="85">
      <t>セイド</t>
    </rPh>
    <rPh sb="85" eb="87">
      <t>カイセイ</t>
    </rPh>
    <rPh sb="91" eb="93">
      <t>ヘイセイ</t>
    </rPh>
    <rPh sb="95" eb="97">
      <t>ネンド</t>
    </rPh>
    <rPh sb="97" eb="99">
      <t>イコウ</t>
    </rPh>
    <rPh sb="100" eb="102">
      <t>ルイセキ</t>
    </rPh>
    <rPh sb="102" eb="104">
      <t>ケッソン</t>
    </rPh>
    <rPh sb="111" eb="113">
      <t>ルイセキ</t>
    </rPh>
    <rPh sb="113" eb="116">
      <t>ケッソンキン</t>
    </rPh>
    <rPh sb="116" eb="118">
      <t>ヒリツ</t>
    </rPh>
    <rPh sb="126" eb="128">
      <t>オスイ</t>
    </rPh>
    <rPh sb="128" eb="130">
      <t>ショリ</t>
    </rPh>
    <rPh sb="130" eb="132">
      <t>ゲンカ</t>
    </rPh>
    <rPh sb="133" eb="136">
      <t>ゼンネンド</t>
    </rPh>
    <rPh sb="138" eb="140">
      <t>ジョウショウ</t>
    </rPh>
    <rPh sb="146" eb="149">
      <t>シュウゼンヒ</t>
    </rPh>
    <rPh sb="150" eb="153">
      <t>ゼンネンド</t>
    </rPh>
    <rPh sb="155" eb="158">
      <t>バイイジョウ</t>
    </rPh>
    <rPh sb="165" eb="167">
      <t>エイキョウ</t>
    </rPh>
    <rPh sb="175" eb="177">
      <t>リュウドウ</t>
    </rPh>
    <rPh sb="177" eb="179">
      <t>ヒリツ</t>
    </rPh>
    <rPh sb="180" eb="183">
      <t>ゼンネンド</t>
    </rPh>
    <rPh sb="188" eb="190">
      <t>テイカ</t>
    </rPh>
    <rPh sb="196" eb="199">
      <t>ゲスイドウ</t>
    </rPh>
    <rPh sb="199" eb="201">
      <t>コウジ</t>
    </rPh>
    <rPh sb="202" eb="204">
      <t>ジッシ</t>
    </rPh>
    <rPh sb="207" eb="209">
      <t>シキン</t>
    </rPh>
    <rPh sb="209" eb="211">
      <t>ジョウキョウ</t>
    </rPh>
    <rPh sb="212" eb="214">
      <t>アッカ</t>
    </rPh>
    <rPh sb="219" eb="221">
      <t>キサイ</t>
    </rPh>
    <rPh sb="222" eb="224">
      <t>ショウカン</t>
    </rPh>
    <rPh sb="224" eb="225">
      <t>ガク</t>
    </rPh>
    <rPh sb="226" eb="228">
      <t>コウリョ</t>
    </rPh>
    <rPh sb="230" eb="232">
      <t>テキセイ</t>
    </rPh>
    <rPh sb="233" eb="235">
      <t>クロジ</t>
    </rPh>
    <rPh sb="236" eb="238">
      <t>カクホ</t>
    </rPh>
    <rPh sb="239" eb="240">
      <t>モト</t>
    </rPh>
    <rPh sb="249" eb="251">
      <t>キギョウ</t>
    </rPh>
    <rPh sb="251" eb="252">
      <t>サイ</t>
    </rPh>
    <rPh sb="252" eb="254">
      <t>ザンダカ</t>
    </rPh>
    <rPh sb="255" eb="257">
      <t>ゲンショウ</t>
    </rPh>
    <rPh sb="264" eb="266">
      <t>シンキ</t>
    </rPh>
    <rPh sb="266" eb="269">
      <t>ゲスイドウ</t>
    </rPh>
    <rPh sb="269" eb="271">
      <t>フセツ</t>
    </rPh>
    <rPh sb="272" eb="273">
      <t>トモナ</t>
    </rPh>
    <rPh sb="274" eb="276">
      <t>キギョウ</t>
    </rPh>
    <rPh sb="276" eb="277">
      <t>サイ</t>
    </rPh>
    <rPh sb="278" eb="280">
      <t>カリイレ</t>
    </rPh>
    <rPh sb="286" eb="288">
      <t>ドア</t>
    </rPh>
    <rPh sb="290" eb="291">
      <t>チイ</t>
    </rPh>
    <rPh sb="296" eb="299">
      <t>シヨウリョウ</t>
    </rPh>
    <rPh sb="299" eb="301">
      <t>シュウニュウ</t>
    </rPh>
    <rPh sb="302" eb="304">
      <t>ゾウカ</t>
    </rPh>
    <rPh sb="305" eb="306">
      <t>トモナ</t>
    </rPh>
    <rPh sb="308" eb="310">
      <t>ブンリュウ</t>
    </rPh>
    <rPh sb="310" eb="311">
      <t>シキ</t>
    </rPh>
    <rPh sb="311" eb="314">
      <t>ゲスイドウ</t>
    </rPh>
    <rPh sb="315" eb="316">
      <t>ヨウ</t>
    </rPh>
    <rPh sb="318" eb="320">
      <t>イッパン</t>
    </rPh>
    <rPh sb="320" eb="322">
      <t>カイケイ</t>
    </rPh>
    <rPh sb="322" eb="324">
      <t>クリイレ</t>
    </rPh>
    <rPh sb="324" eb="325">
      <t>リツ</t>
    </rPh>
    <rPh sb="326" eb="329">
      <t>ショウライテキ</t>
    </rPh>
    <rPh sb="330" eb="332">
      <t>ゲンショウ</t>
    </rPh>
    <rPh sb="333" eb="335">
      <t>ミコ</t>
    </rPh>
    <rPh sb="339" eb="341">
      <t>キギョウ</t>
    </rPh>
    <rPh sb="341" eb="342">
      <t>サイ</t>
    </rPh>
    <rPh sb="342" eb="344">
      <t>ザンダカ</t>
    </rPh>
    <rPh sb="344" eb="345">
      <t>タイ</t>
    </rPh>
    <rPh sb="345" eb="347">
      <t>ジギョウ</t>
    </rPh>
    <rPh sb="347" eb="349">
      <t>キボ</t>
    </rPh>
    <rPh sb="349" eb="351">
      <t>ヒリツ</t>
    </rPh>
    <rPh sb="352" eb="353">
      <t>オオ</t>
    </rPh>
    <rPh sb="355" eb="357">
      <t>ゾウカ</t>
    </rPh>
    <rPh sb="364" eb="366">
      <t>シセツ</t>
    </rPh>
    <rPh sb="366" eb="369">
      <t>リヨウリツ</t>
    </rPh>
    <rPh sb="370" eb="372">
      <t>ゾウカ</t>
    </rPh>
    <rPh sb="372" eb="374">
      <t>ケイコウ</t>
    </rPh>
    <rPh sb="375" eb="376">
      <t>ツヅ</t>
    </rPh>
    <rPh sb="378" eb="379">
      <t>フタタ</t>
    </rPh>
    <rPh sb="384" eb="385">
      <t>コ</t>
    </rPh>
    <rPh sb="392" eb="394">
      <t>ヘイセイ</t>
    </rPh>
    <rPh sb="396" eb="398">
      <t>ネンド</t>
    </rPh>
    <rPh sb="399" eb="402">
      <t>ダイキボ</t>
    </rPh>
    <rPh sb="402" eb="405">
      <t>シヨウシャ</t>
    </rPh>
    <rPh sb="406" eb="408">
      <t>シンキ</t>
    </rPh>
    <rPh sb="408" eb="410">
      <t>セツゾク</t>
    </rPh>
    <rPh sb="413" eb="415">
      <t>エイキョウ</t>
    </rPh>
    <rPh sb="419" eb="420">
      <t>オモ</t>
    </rPh>
    <rPh sb="427" eb="430">
      <t>スイセンカ</t>
    </rPh>
    <rPh sb="430" eb="431">
      <t>リツ</t>
    </rPh>
    <rPh sb="432" eb="434">
      <t>ジュンチョウ</t>
    </rPh>
    <rPh sb="435" eb="437">
      <t>ゾウカ</t>
    </rPh>
    <rPh sb="438" eb="439">
      <t>ツヅ</t>
    </rPh>
    <rPh sb="445" eb="447">
      <t>ルイジ</t>
    </rPh>
    <rPh sb="447" eb="449">
      <t>ダンタイ</t>
    </rPh>
    <rPh sb="449" eb="451">
      <t>ヘイキン</t>
    </rPh>
    <rPh sb="452" eb="453">
      <t>セマ</t>
    </rPh>
    <rPh sb="459" eb="460">
      <t>キ</t>
    </rPh>
    <rPh sb="464" eb="465">
      <t>サラ</t>
    </rPh>
    <rPh sb="467" eb="469">
      <t>コウジョウ</t>
    </rPh>
    <rPh sb="470" eb="471">
      <t>ト</t>
    </rPh>
    <rPh sb="472" eb="473">
      <t>ク</t>
    </rPh>
    <phoneticPr fontId="4"/>
  </si>
  <si>
    <t>①有形固定資産減価償却率は、類似団体平均以下であるものの、20％を超えてきています。耐用年数が50年である管渠については、②管渠老朽化率や③管渠改善率が示すとおり、更新はまだ発生していませんが、機械設備を中心に耐用年数を経過するものが増え、実際に平成28年度は修繕費も大きく増えるなど影響が出始めています。
事業の初期において集中的な投資を行ったことで、厳しい経営状況となっていることから、今後見込まれる資産の更新は計画的に行う必要があります。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2">
      <t>イカ</t>
    </rPh>
    <rPh sb="33" eb="34">
      <t>コ</t>
    </rPh>
    <rPh sb="42" eb="44">
      <t>タイヨウ</t>
    </rPh>
    <rPh sb="44" eb="46">
      <t>ネンスウ</t>
    </rPh>
    <rPh sb="49" eb="50">
      <t>ネン</t>
    </rPh>
    <rPh sb="53" eb="55">
      <t>カンキョ</t>
    </rPh>
    <rPh sb="62" eb="64">
      <t>カンキョ</t>
    </rPh>
    <rPh sb="64" eb="67">
      <t>ロウキュウカ</t>
    </rPh>
    <rPh sb="67" eb="68">
      <t>リツ</t>
    </rPh>
    <rPh sb="70" eb="72">
      <t>カンキョ</t>
    </rPh>
    <rPh sb="72" eb="74">
      <t>カイゼン</t>
    </rPh>
    <rPh sb="74" eb="75">
      <t>リツ</t>
    </rPh>
    <rPh sb="76" eb="77">
      <t>シメ</t>
    </rPh>
    <rPh sb="82" eb="84">
      <t>コウシン</t>
    </rPh>
    <rPh sb="87" eb="89">
      <t>ハッセイ</t>
    </rPh>
    <rPh sb="97" eb="99">
      <t>キカイ</t>
    </rPh>
    <rPh sb="99" eb="101">
      <t>セツビ</t>
    </rPh>
    <rPh sb="102" eb="104">
      <t>チュウシン</t>
    </rPh>
    <rPh sb="105" eb="107">
      <t>タイヨウ</t>
    </rPh>
    <rPh sb="107" eb="109">
      <t>ネンスウ</t>
    </rPh>
    <rPh sb="110" eb="112">
      <t>ケイカ</t>
    </rPh>
    <rPh sb="117" eb="118">
      <t>フ</t>
    </rPh>
    <rPh sb="120" eb="122">
      <t>ジッサイ</t>
    </rPh>
    <rPh sb="123" eb="125">
      <t>ヘイセイ</t>
    </rPh>
    <rPh sb="127" eb="129">
      <t>ネンド</t>
    </rPh>
    <rPh sb="130" eb="133">
      <t>シュウゼンヒ</t>
    </rPh>
    <rPh sb="134" eb="135">
      <t>オオ</t>
    </rPh>
    <rPh sb="137" eb="138">
      <t>フ</t>
    </rPh>
    <rPh sb="142" eb="144">
      <t>エイキョウ</t>
    </rPh>
    <rPh sb="145" eb="147">
      <t>デハジ</t>
    </rPh>
    <rPh sb="154" eb="156">
      <t>ジギョウ</t>
    </rPh>
    <rPh sb="157" eb="159">
      <t>ショキ</t>
    </rPh>
    <rPh sb="163" eb="166">
      <t>シュウチュウテキ</t>
    </rPh>
    <rPh sb="167" eb="169">
      <t>トウシ</t>
    </rPh>
    <rPh sb="170" eb="171">
      <t>オコナ</t>
    </rPh>
    <rPh sb="177" eb="178">
      <t>キビ</t>
    </rPh>
    <rPh sb="180" eb="182">
      <t>ケイエイ</t>
    </rPh>
    <rPh sb="182" eb="184">
      <t>ジョウキョウ</t>
    </rPh>
    <rPh sb="195" eb="197">
      <t>コンゴ</t>
    </rPh>
    <rPh sb="197" eb="199">
      <t>ミコ</t>
    </rPh>
    <rPh sb="202" eb="204">
      <t>シサン</t>
    </rPh>
    <rPh sb="205" eb="207">
      <t>コウシン</t>
    </rPh>
    <rPh sb="208" eb="211">
      <t>ケイカクテキ</t>
    </rPh>
    <rPh sb="212" eb="213">
      <t>オコナ</t>
    </rPh>
    <rPh sb="214" eb="2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</si>
</sst>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A2-4AF3-BF2E-A9796D38C302}"/>
            </c:ext>
          </c:extLst>
        </c:ser>
        <c:dLbls>
          <c:showLegendKey val="0"/>
          <c:showVal val="0"/>
          <c:showCatName val="0"/>
          <c:showSerName val="0"/>
          <c:showPercent val="0"/>
          <c:showBubbleSize val="0"/>
        </c:dLbls>
        <c:gapWidth val="150"/>
        <c:axId val="100268672"/>
        <c:axId val="100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AEA2-4AF3-BF2E-A9796D38C302}"/>
            </c:ext>
          </c:extLst>
        </c:ser>
        <c:dLbls>
          <c:showLegendKey val="0"/>
          <c:showVal val="0"/>
          <c:showCatName val="0"/>
          <c:showSerName val="0"/>
          <c:showPercent val="0"/>
          <c:showBubbleSize val="0"/>
        </c:dLbls>
        <c:marker val="1"/>
        <c:smooth val="0"/>
        <c:axId val="100268672"/>
        <c:axId val="100279040"/>
      </c:lineChart>
      <c:dateAx>
        <c:axId val="100268672"/>
        <c:scaling>
          <c:orientation val="minMax"/>
        </c:scaling>
        <c:delete val="1"/>
        <c:axPos val="b"/>
        <c:numFmt formatCode="ge" sourceLinked="1"/>
        <c:majorTickMark val="none"/>
        <c:minorTickMark val="none"/>
        <c:tickLblPos val="none"/>
        <c:crossAx val="100279040"/>
        <c:crosses val="autoZero"/>
        <c:auto val="1"/>
        <c:lblOffset val="100"/>
        <c:baseTimeUnit val="years"/>
      </c:dateAx>
      <c:valAx>
        <c:axId val="100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51.99</c:v>
                </c:pt>
                <c:pt idx="1">
                  <c:v>45.23</c:v>
                </c:pt>
                <c:pt idx="2">
                  <c:v>46.44</c:v>
                </c:pt>
                <c:pt idx="3">
                  <c:v>47.77</c:v>
                </c:pt>
                <c:pt idx="4">
                  <c:v>50.86</c:v>
                </c:pt>
              </c:numCache>
            </c:numRef>
          </c:val>
          <c:extLst>
            <c:ext xmlns:c16="http://schemas.microsoft.com/office/drawing/2014/chart" uri="{C3380CC4-5D6E-409C-BE32-E72D297353CC}">
              <c16:uniqueId val="{00000000-6735-4F48-9042-B926FC578011}"/>
            </c:ext>
          </c:extLst>
        </c:ser>
        <c:dLbls>
          <c:showLegendKey val="0"/>
          <c:showVal val="0"/>
          <c:showCatName val="0"/>
          <c:showSerName val="0"/>
          <c:showPercent val="0"/>
          <c:showBubbleSize val="0"/>
        </c:dLbls>
        <c:gapWidth val="150"/>
        <c:axId val="140005376"/>
        <c:axId val="140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6735-4F48-9042-B926FC578011}"/>
            </c:ext>
          </c:extLst>
        </c:ser>
        <c:dLbls>
          <c:showLegendKey val="0"/>
          <c:showVal val="0"/>
          <c:showCatName val="0"/>
          <c:showSerName val="0"/>
          <c:showPercent val="0"/>
          <c:showBubbleSize val="0"/>
        </c:dLbls>
        <c:marker val="1"/>
        <c:smooth val="0"/>
        <c:axId val="140005376"/>
        <c:axId val="140007296"/>
      </c:lineChart>
      <c:dateAx>
        <c:axId val="140005376"/>
        <c:scaling>
          <c:orientation val="minMax"/>
        </c:scaling>
        <c:delete val="1"/>
        <c:axPos val="b"/>
        <c:numFmt formatCode="ge" sourceLinked="1"/>
        <c:majorTickMark val="none"/>
        <c:minorTickMark val="none"/>
        <c:tickLblPos val="none"/>
        <c:crossAx val="140007296"/>
        <c:crosses val="autoZero"/>
        <c:auto val="1"/>
        <c:lblOffset val="100"/>
        <c:baseTimeUnit val="years"/>
      </c:dateAx>
      <c:valAx>
        <c:axId val="140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75.34</c:v>
                </c:pt>
                <c:pt idx="1">
                  <c:v>76.989999999999995</c:v>
                </c:pt>
                <c:pt idx="2">
                  <c:v>78.42</c:v>
                </c:pt>
                <c:pt idx="3">
                  <c:v>82.05</c:v>
                </c:pt>
                <c:pt idx="4">
                  <c:v>83.25</c:v>
                </c:pt>
              </c:numCache>
            </c:numRef>
          </c:val>
          <c:extLst>
            <c:ext xmlns:c16="http://schemas.microsoft.com/office/drawing/2014/chart" uri="{C3380CC4-5D6E-409C-BE32-E72D297353CC}">
              <c16:uniqueId val="{00000000-3C79-4175-8482-ACF5E7F05857}"/>
            </c:ext>
          </c:extLst>
        </c:ser>
        <c:dLbls>
          <c:showLegendKey val="0"/>
          <c:showVal val="0"/>
          <c:showCatName val="0"/>
          <c:showSerName val="0"/>
          <c:showPercent val="0"/>
          <c:showBubbleSize val="0"/>
        </c:dLbls>
        <c:gapWidth val="150"/>
        <c:axId val="140021120"/>
        <c:axId val="140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3C79-4175-8482-ACF5E7F05857}"/>
            </c:ext>
          </c:extLst>
        </c:ser>
        <c:dLbls>
          <c:showLegendKey val="0"/>
          <c:showVal val="0"/>
          <c:showCatName val="0"/>
          <c:showSerName val="0"/>
          <c:showPercent val="0"/>
          <c:showBubbleSize val="0"/>
        </c:dLbls>
        <c:marker val="1"/>
        <c:smooth val="0"/>
        <c:axId val="140021120"/>
        <c:axId val="140039680"/>
      </c:lineChart>
      <c:dateAx>
        <c:axId val="140021120"/>
        <c:scaling>
          <c:orientation val="minMax"/>
        </c:scaling>
        <c:delete val="1"/>
        <c:axPos val="b"/>
        <c:numFmt formatCode="ge" sourceLinked="1"/>
        <c:majorTickMark val="none"/>
        <c:minorTickMark val="none"/>
        <c:tickLblPos val="none"/>
        <c:crossAx val="140039680"/>
        <c:crosses val="autoZero"/>
        <c:auto val="1"/>
        <c:lblOffset val="100"/>
        <c:baseTimeUnit val="years"/>
      </c:dateAx>
      <c:valAx>
        <c:axId val="1400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c:v>
                </c:pt>
                <c:pt idx="1">
                  <c:v>96.86</c:v>
                </c:pt>
                <c:pt idx="2">
                  <c:v>93.86</c:v>
                </c:pt>
                <c:pt idx="3">
                  <c:v>97.77</c:v>
                </c:pt>
                <c:pt idx="4">
                  <c:v>102.19</c:v>
                </c:pt>
              </c:numCache>
            </c:numRef>
          </c:val>
          <c:extLst>
            <c:ext xmlns:c16="http://schemas.microsoft.com/office/drawing/2014/chart" uri="{C3380CC4-5D6E-409C-BE32-E72D297353CC}">
              <c16:uniqueId val="{00000000-642D-410B-AEB6-AAB74A4B5955}"/>
            </c:ext>
          </c:extLst>
        </c:ser>
        <c:dLbls>
          <c:showLegendKey val="0"/>
          <c:showVal val="0"/>
          <c:showCatName val="0"/>
          <c:showSerName val="0"/>
          <c:showPercent val="0"/>
          <c:showBubbleSize val="0"/>
        </c:dLbls>
        <c:gapWidth val="150"/>
        <c:axId val="100313344"/>
        <c:axId val="100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642D-410B-AEB6-AAB74A4B5955}"/>
            </c:ext>
          </c:extLst>
        </c:ser>
        <c:dLbls>
          <c:showLegendKey val="0"/>
          <c:showVal val="0"/>
          <c:showCatName val="0"/>
          <c:showSerName val="0"/>
          <c:showPercent val="0"/>
          <c:showBubbleSize val="0"/>
        </c:dLbls>
        <c:marker val="1"/>
        <c:smooth val="0"/>
        <c:axId val="100313344"/>
        <c:axId val="100323712"/>
      </c:lineChart>
      <c:dateAx>
        <c:axId val="100313344"/>
        <c:scaling>
          <c:orientation val="minMax"/>
        </c:scaling>
        <c:delete val="1"/>
        <c:axPos val="b"/>
        <c:numFmt formatCode="ge" sourceLinked="1"/>
        <c:majorTickMark val="none"/>
        <c:minorTickMark val="none"/>
        <c:tickLblPos val="none"/>
        <c:crossAx val="100323712"/>
        <c:crosses val="autoZero"/>
        <c:auto val="1"/>
        <c:lblOffset val="100"/>
        <c:baseTimeUnit val="years"/>
      </c:dateAx>
      <c:valAx>
        <c:axId val="100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9.7100000000000009</c:v>
                </c:pt>
                <c:pt idx="1">
                  <c:v>11.08</c:v>
                </c:pt>
                <c:pt idx="2">
                  <c:v>16.91</c:v>
                </c:pt>
                <c:pt idx="3">
                  <c:v>18.73</c:v>
                </c:pt>
                <c:pt idx="4">
                  <c:v>20.37</c:v>
                </c:pt>
              </c:numCache>
            </c:numRef>
          </c:val>
          <c:extLst>
            <c:ext xmlns:c16="http://schemas.microsoft.com/office/drawing/2014/chart" uri="{C3380CC4-5D6E-409C-BE32-E72D297353CC}">
              <c16:uniqueId val="{00000000-9B32-4728-BB39-6EF987AD4BA6}"/>
            </c:ext>
          </c:extLst>
        </c:ser>
        <c:dLbls>
          <c:showLegendKey val="0"/>
          <c:showVal val="0"/>
          <c:showCatName val="0"/>
          <c:showSerName val="0"/>
          <c:showPercent val="0"/>
          <c:showBubbleSize val="0"/>
        </c:dLbls>
        <c:gapWidth val="150"/>
        <c:axId val="118896512"/>
        <c:axId val="1189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9B32-4728-BB39-6EF987AD4BA6}"/>
            </c:ext>
          </c:extLst>
        </c:ser>
        <c:dLbls>
          <c:showLegendKey val="0"/>
          <c:showVal val="0"/>
          <c:showCatName val="0"/>
          <c:showSerName val="0"/>
          <c:showPercent val="0"/>
          <c:showBubbleSize val="0"/>
        </c:dLbls>
        <c:marker val="1"/>
        <c:smooth val="0"/>
        <c:axId val="118896512"/>
        <c:axId val="118902784"/>
      </c:lineChart>
      <c:dateAx>
        <c:axId val="118896512"/>
        <c:scaling>
          <c:orientation val="minMax"/>
        </c:scaling>
        <c:delete val="1"/>
        <c:axPos val="b"/>
        <c:numFmt formatCode="ge" sourceLinked="1"/>
        <c:majorTickMark val="none"/>
        <c:minorTickMark val="none"/>
        <c:tickLblPos val="none"/>
        <c:crossAx val="118902784"/>
        <c:crosses val="autoZero"/>
        <c:auto val="1"/>
        <c:lblOffset val="100"/>
        <c:baseTimeUnit val="years"/>
      </c:dateAx>
      <c:valAx>
        <c:axId val="118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08-4D8C-A92F-42DA60302F5B}"/>
            </c:ext>
          </c:extLst>
        </c:ser>
        <c:dLbls>
          <c:showLegendKey val="0"/>
          <c:showVal val="0"/>
          <c:showCatName val="0"/>
          <c:showSerName val="0"/>
          <c:showPercent val="0"/>
          <c:showBubbleSize val="0"/>
        </c:dLbls>
        <c:gapWidth val="150"/>
        <c:axId val="118928896"/>
        <c:axId val="118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0208-4D8C-A92F-42DA60302F5B}"/>
            </c:ext>
          </c:extLst>
        </c:ser>
        <c:dLbls>
          <c:showLegendKey val="0"/>
          <c:showVal val="0"/>
          <c:showCatName val="0"/>
          <c:showSerName val="0"/>
          <c:showPercent val="0"/>
          <c:showBubbleSize val="0"/>
        </c:dLbls>
        <c:marker val="1"/>
        <c:smooth val="0"/>
        <c:axId val="118928896"/>
        <c:axId val="118930816"/>
      </c:lineChart>
      <c:dateAx>
        <c:axId val="118928896"/>
        <c:scaling>
          <c:orientation val="minMax"/>
        </c:scaling>
        <c:delete val="1"/>
        <c:axPos val="b"/>
        <c:numFmt formatCode="ge" sourceLinked="1"/>
        <c:majorTickMark val="none"/>
        <c:minorTickMark val="none"/>
        <c:tickLblPos val="none"/>
        <c:crossAx val="118930816"/>
        <c:crosses val="autoZero"/>
        <c:auto val="1"/>
        <c:lblOffset val="100"/>
        <c:baseTimeUnit val="years"/>
      </c:dateAx>
      <c:valAx>
        <c:axId val="118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237.46</c:v>
                </c:pt>
                <c:pt idx="1">
                  <c:v>237.05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50-442B-93CE-9A644C87E489}"/>
            </c:ext>
          </c:extLst>
        </c:ser>
        <c:dLbls>
          <c:showLegendKey val="0"/>
          <c:showVal val="0"/>
          <c:showCatName val="0"/>
          <c:showSerName val="0"/>
          <c:showPercent val="0"/>
          <c:showBubbleSize val="0"/>
        </c:dLbls>
        <c:gapWidth val="150"/>
        <c:axId val="119227904"/>
        <c:axId val="119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1F50-442B-93CE-9A644C87E489}"/>
            </c:ext>
          </c:extLst>
        </c:ser>
        <c:dLbls>
          <c:showLegendKey val="0"/>
          <c:showVal val="0"/>
          <c:showCatName val="0"/>
          <c:showSerName val="0"/>
          <c:showPercent val="0"/>
          <c:showBubbleSize val="0"/>
        </c:dLbls>
        <c:marker val="1"/>
        <c:smooth val="0"/>
        <c:axId val="119227904"/>
        <c:axId val="119229824"/>
      </c:lineChart>
      <c:dateAx>
        <c:axId val="119227904"/>
        <c:scaling>
          <c:orientation val="minMax"/>
        </c:scaling>
        <c:delete val="1"/>
        <c:axPos val="b"/>
        <c:numFmt formatCode="ge" sourceLinked="1"/>
        <c:majorTickMark val="none"/>
        <c:minorTickMark val="none"/>
        <c:tickLblPos val="none"/>
        <c:crossAx val="119229824"/>
        <c:crosses val="autoZero"/>
        <c:auto val="1"/>
        <c:lblOffset val="100"/>
        <c:baseTimeUnit val="years"/>
      </c:dateAx>
      <c:valAx>
        <c:axId val="119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257</c:v>
                </c:pt>
                <c:pt idx="1">
                  <c:v>235.5</c:v>
                </c:pt>
                <c:pt idx="2">
                  <c:v>33</c:v>
                </c:pt>
                <c:pt idx="3">
                  <c:v>31.46</c:v>
                </c:pt>
                <c:pt idx="4">
                  <c:v>19.920000000000002</c:v>
                </c:pt>
              </c:numCache>
            </c:numRef>
          </c:val>
          <c:extLst>
            <c:ext xmlns:c16="http://schemas.microsoft.com/office/drawing/2014/chart" uri="{C3380CC4-5D6E-409C-BE32-E72D297353CC}">
              <c16:uniqueId val="{00000000-1988-4B4C-9737-A97A82A9BC69}"/>
            </c:ext>
          </c:extLst>
        </c:ser>
        <c:dLbls>
          <c:showLegendKey val="0"/>
          <c:showVal val="0"/>
          <c:showCatName val="0"/>
          <c:showSerName val="0"/>
          <c:showPercent val="0"/>
          <c:showBubbleSize val="0"/>
        </c:dLbls>
        <c:gapWidth val="150"/>
        <c:axId val="119260288"/>
        <c:axId val="1192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1988-4B4C-9737-A97A82A9BC69}"/>
            </c:ext>
          </c:extLst>
        </c:ser>
        <c:dLbls>
          <c:showLegendKey val="0"/>
          <c:showVal val="0"/>
          <c:showCatName val="0"/>
          <c:showSerName val="0"/>
          <c:showPercent val="0"/>
          <c:showBubbleSize val="0"/>
        </c:dLbls>
        <c:marker val="1"/>
        <c:smooth val="0"/>
        <c:axId val="119260288"/>
        <c:axId val="119262208"/>
      </c:lineChart>
      <c:dateAx>
        <c:axId val="119260288"/>
        <c:scaling>
          <c:orientation val="minMax"/>
        </c:scaling>
        <c:delete val="1"/>
        <c:axPos val="b"/>
        <c:numFmt formatCode="ge" sourceLinked="1"/>
        <c:majorTickMark val="none"/>
        <c:minorTickMark val="none"/>
        <c:tickLblPos val="none"/>
        <c:crossAx val="119262208"/>
        <c:crosses val="autoZero"/>
        <c:auto val="1"/>
        <c:lblOffset val="100"/>
        <c:baseTimeUnit val="years"/>
      </c:dateAx>
      <c:valAx>
        <c:axId val="119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2625.39</c:v>
                </c:pt>
                <c:pt idx="1">
                  <c:v>2518.33</c:v>
                </c:pt>
                <c:pt idx="2">
                  <c:v>2431.4499999999998</c:v>
                </c:pt>
                <c:pt idx="3">
                  <c:v>2378.86</c:v>
                </c:pt>
                <c:pt idx="4">
                  <c:v>2756.17</c:v>
                </c:pt>
              </c:numCache>
            </c:numRef>
          </c:val>
          <c:extLst>
            <c:ext xmlns:c16="http://schemas.microsoft.com/office/drawing/2014/chart" uri="{C3380CC4-5D6E-409C-BE32-E72D297353CC}">
              <c16:uniqueId val="{00000000-39AB-452C-9BAA-E80044F45965}"/>
            </c:ext>
          </c:extLst>
        </c:ser>
        <c:dLbls>
          <c:showLegendKey val="0"/>
          <c:showVal val="0"/>
          <c:showCatName val="0"/>
          <c:showSerName val="0"/>
          <c:showPercent val="0"/>
          <c:showBubbleSize val="0"/>
        </c:dLbls>
        <c:gapWidth val="150"/>
        <c:axId val="127894272"/>
        <c:axId val="127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39AB-452C-9BAA-E80044F45965}"/>
            </c:ext>
          </c:extLst>
        </c:ser>
        <c:dLbls>
          <c:showLegendKey val="0"/>
          <c:showVal val="0"/>
          <c:showCatName val="0"/>
          <c:showSerName val="0"/>
          <c:showPercent val="0"/>
          <c:showBubbleSize val="0"/>
        </c:dLbls>
        <c:marker val="1"/>
        <c:smooth val="0"/>
        <c:axId val="127894272"/>
        <c:axId val="127896192"/>
      </c:lineChart>
      <c:dateAx>
        <c:axId val="127894272"/>
        <c:scaling>
          <c:orientation val="minMax"/>
        </c:scaling>
        <c:delete val="1"/>
        <c:axPos val="b"/>
        <c:numFmt formatCode="ge" sourceLinked="1"/>
        <c:majorTickMark val="none"/>
        <c:minorTickMark val="none"/>
        <c:tickLblPos val="none"/>
        <c:crossAx val="127896192"/>
        <c:crosses val="autoZero"/>
        <c:auto val="1"/>
        <c:lblOffset val="100"/>
        <c:baseTimeUnit val="years"/>
      </c:dateAx>
      <c:valAx>
        <c:axId val="127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101.1</c:v>
                </c:pt>
                <c:pt idx="1">
                  <c:v>102.17</c:v>
                </c:pt>
                <c:pt idx="2">
                  <c:v>102.4</c:v>
                </c:pt>
                <c:pt idx="3">
                  <c:v>102.12</c:v>
                </c:pt>
                <c:pt idx="4">
                  <c:v>101.45</c:v>
                </c:pt>
              </c:numCache>
            </c:numRef>
          </c:val>
          <c:extLst>
            <c:ext xmlns:c16="http://schemas.microsoft.com/office/drawing/2014/chart" uri="{C3380CC4-5D6E-409C-BE32-E72D297353CC}">
              <c16:uniqueId val="{00000000-67E3-4780-89F2-C5538EB50E37}"/>
            </c:ext>
          </c:extLst>
        </c:ser>
        <c:dLbls>
          <c:showLegendKey val="0"/>
          <c:showVal val="0"/>
          <c:showCatName val="0"/>
          <c:showSerName val="0"/>
          <c:showPercent val="0"/>
          <c:showBubbleSize val="0"/>
        </c:dLbls>
        <c:gapWidth val="150"/>
        <c:axId val="132026752"/>
        <c:axId val="1320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67E3-4780-89F2-C5538EB50E37}"/>
            </c:ext>
          </c:extLst>
        </c:ser>
        <c:dLbls>
          <c:showLegendKey val="0"/>
          <c:showVal val="0"/>
          <c:showCatName val="0"/>
          <c:showSerName val="0"/>
          <c:showPercent val="0"/>
          <c:showBubbleSize val="0"/>
        </c:dLbls>
        <c:marker val="1"/>
        <c:smooth val="0"/>
        <c:axId val="132026752"/>
        <c:axId val="132028672"/>
      </c:lineChart>
      <c:dateAx>
        <c:axId val="132026752"/>
        <c:scaling>
          <c:orientation val="minMax"/>
        </c:scaling>
        <c:delete val="1"/>
        <c:axPos val="b"/>
        <c:numFmt formatCode="ge" sourceLinked="1"/>
        <c:majorTickMark val="none"/>
        <c:minorTickMark val="none"/>
        <c:tickLblPos val="none"/>
        <c:crossAx val="132028672"/>
        <c:crosses val="autoZero"/>
        <c:auto val="1"/>
        <c:lblOffset val="100"/>
        <c:baseTimeUnit val="years"/>
      </c:dateAx>
      <c:valAx>
        <c:axId val="1320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210.43</c:v>
                </c:pt>
                <c:pt idx="1">
                  <c:v>208.14</c:v>
                </c:pt>
                <c:pt idx="2">
                  <c:v>207.67</c:v>
                </c:pt>
                <c:pt idx="3">
                  <c:v>206.78</c:v>
                </c:pt>
                <c:pt idx="4">
                  <c:v>209.96</c:v>
                </c:pt>
              </c:numCache>
            </c:numRef>
          </c:val>
          <c:extLst>
            <c:ext xmlns:c16="http://schemas.microsoft.com/office/drawing/2014/chart" uri="{C3380CC4-5D6E-409C-BE32-E72D297353CC}">
              <c16:uniqueId val="{00000000-A8D9-451B-97A5-03FCF2C7AC75}"/>
            </c:ext>
          </c:extLst>
        </c:ser>
        <c:dLbls>
          <c:showLegendKey val="0"/>
          <c:showVal val="0"/>
          <c:showCatName val="0"/>
          <c:showSerName val="0"/>
          <c:showPercent val="0"/>
          <c:showBubbleSize val="0"/>
        </c:dLbls>
        <c:gapWidth val="150"/>
        <c:axId val="132075520"/>
        <c:axId val="132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A8D9-451B-97A5-03FCF2C7AC75}"/>
            </c:ext>
          </c:extLst>
        </c:ser>
        <c:dLbls>
          <c:showLegendKey val="0"/>
          <c:showVal val="0"/>
          <c:showCatName val="0"/>
          <c:showSerName val="0"/>
          <c:showPercent val="0"/>
          <c:showBubbleSize val="0"/>
        </c:dLbls>
        <c:marker val="1"/>
        <c:smooth val="0"/>
        <c:axId val="132075520"/>
        <c:axId val="132077440"/>
      </c:lineChart>
      <c:dateAx>
        <c:axId val="132075520"/>
        <c:scaling>
          <c:orientation val="minMax"/>
        </c:scaling>
        <c:delete val="1"/>
        <c:axPos val="b"/>
        <c:numFmt formatCode="ge" sourceLinked="1"/>
        <c:majorTickMark val="none"/>
        <c:minorTickMark val="none"/>
        <c:tickLblPos val="none"/>
        <c:crossAx val="132077440"/>
        <c:crosses val="autoZero"/>
        <c:auto val="1"/>
        <c:lblOffset val="100"/>
        <c:baseTimeUnit val="years"/>
      </c:dateAx>
      <c:valAx>
        <c:axId val="132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28"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伊那市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69059</v>
      </c>
      <c r="AM8" s="68"/>
      <c r="AN8" s="68"/>
      <c r="AO8" s="68"/>
      <c r="AP8" s="68"/>
      <c r="AQ8" s="68"/>
      <c r="AR8" s="68"/>
      <c r="AS8" s="68"/>
      <c r="AT8" s="67">
        <f>データ!T6</f>
        <v>667.93</v>
      </c>
      <c r="AU8" s="67"/>
      <c r="AV8" s="67"/>
      <c r="AW8" s="67"/>
      <c r="AX8" s="67"/>
      <c r="AY8" s="67"/>
      <c r="AZ8" s="67"/>
      <c r="BA8" s="67"/>
      <c r="BB8" s="67">
        <f>データ!U6</f>
        <v>103.39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28.65</v>
      </c>
      <c r="J10" s="67"/>
      <c r="K10" s="67"/>
      <c r="L10" s="67"/>
      <c r="M10" s="67"/>
      <c r="N10" s="67"/>
      <c r="O10" s="67"/>
      <c r="P10" s="67">
        <f>データ!P6</f>
        <v>26.14</v>
      </c>
      <c r="Q10" s="67"/>
      <c r="R10" s="67"/>
      <c r="S10" s="67"/>
      <c r="T10" s="67"/>
      <c r="U10" s="67"/>
      <c r="V10" s="67"/>
      <c r="W10" s="67">
        <f>データ!Q6</f>
        <v>106.8</v>
      </c>
      <c r="X10" s="67"/>
      <c r="Y10" s="67"/>
      <c r="Z10" s="67"/>
      <c r="AA10" s="67"/>
      <c r="AB10" s="67"/>
      <c r="AC10" s="67"/>
      <c r="AD10" s="68">
        <f>データ!R6</f>
        <v>3834</v>
      </c>
      <c r="AE10" s="68"/>
      <c r="AF10" s="68"/>
      <c r="AG10" s="68"/>
      <c r="AH10" s="68"/>
      <c r="AI10" s="68"/>
      <c r="AJ10" s="68"/>
      <c r="AK10" s="2"/>
      <c r="AL10" s="68">
        <f>データ!V6</f>
        <v>17978</v>
      </c>
      <c r="AM10" s="68"/>
      <c r="AN10" s="68"/>
      <c r="AO10" s="68"/>
      <c r="AP10" s="68"/>
      <c r="AQ10" s="68"/>
      <c r="AR10" s="68"/>
      <c r="AS10" s="68"/>
      <c r="AT10" s="67">
        <f>データ!W6</f>
        <v>7.54</v>
      </c>
      <c r="AU10" s="67"/>
      <c r="AV10" s="67"/>
      <c r="AW10" s="67"/>
      <c r="AX10" s="67"/>
      <c r="AY10" s="67"/>
      <c r="AZ10" s="67"/>
      <c r="BA10" s="67"/>
      <c r="BB10" s="67">
        <f>データ!X6</f>
        <v>2384.35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202096</v>
      </c>
      <c r="D6" s="34">
        <f t="shared" si="3"/>
        <v>46</v>
      </c>
      <c r="E6" s="34">
        <f t="shared" si="3"/>
        <v>17</v>
      </c>
      <c r="F6" s="34">
        <f t="shared" si="3"/>
        <v>4</v>
      </c>
      <c r="G6" s="34">
        <f t="shared" si="3"/>
        <v>0</v>
      </c>
      <c r="H6" s="34" t="str">
        <f t="shared" si="3"/>
        <v>長野県　伊那市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28.65</v>
      </c>
      <c r="P6" s="35">
        <f t="shared" si="3"/>
        <v>26.14</v>
      </c>
      <c r="Q6" s="35">
        <f t="shared" si="3"/>
        <v>106.8</v>
      </c>
      <c r="R6" s="35">
        <f t="shared" si="3"/>
        <v>3834</v>
      </c>
      <c r="S6" s="35">
        <f t="shared" si="3"/>
        <v>69059</v>
      </c>
      <c r="T6" s="35">
        <f t="shared" si="3"/>
        <v>667.93</v>
      </c>
      <c r="U6" s="35">
        <f t="shared" si="3"/>
        <v>103.39</v>
      </c>
      <c r="V6" s="35">
        <f t="shared" si="3"/>
        <v>17978</v>
      </c>
      <c r="W6" s="35">
        <f t="shared" si="3"/>
        <v>7.54</v>
      </c>
      <c r="X6" s="35">
        <f t="shared" si="3"/>
        <v>2384.35</v>
      </c>
      <c r="Y6" s="36">
        <f>IF(Y7="",NA(),Y7)</f>
        <v>95.9</v>
      </c>
      <c r="Z6" s="36">
        <f t="shared" ref="Z6:AH6" si="4">IF(Z7="",NA(),Z7)</f>
        <v>96.86</v>
      </c>
      <c r="AA6" s="36">
        <f t="shared" si="4"/>
        <v>93.86</v>
      </c>
      <c r="AB6" s="36">
        <f t="shared" si="4"/>
        <v>97.77</v>
      </c>
      <c r="AC6" s="36">
        <f t="shared" si="4"/>
        <v>102.19</v>
      </c>
      <c r="AD6" s="36">
        <f t="shared" si="4"/>
        <v>94.73</v>
      </c>
      <c r="AE6" s="36">
        <f t="shared" si="4"/>
        <v>96.59</v>
      </c>
      <c r="AF6" s="36">
        <f t="shared" si="4"/>
        <v>101.24</v>
      </c>
      <c r="AG6" s="36">
        <f t="shared" si="4"/>
        <v>100.94</v>
      </c>
      <c r="AH6" s="36">
        <f t="shared" si="4"/>
        <v>100.85</v>
      </c>
      <c r="AI6" s="35" t="str">
        <f>IF(AI7="","",IF(AI7="-","【-】","【"&amp;SUBSTITUTE(TEXT(AI7,"#,##0.00"),"-","△")&amp;"】"))</f>
        <v>【100.66】</v>
      </c>
      <c r="AJ6" s="36">
        <f>IF(AJ7="",NA(),AJ7)</f>
        <v>237.46</v>
      </c>
      <c r="AK6" s="36">
        <f t="shared" ref="AK6:AS6" si="5">IF(AK7="",NA(),AK7)</f>
        <v>237.05</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257</v>
      </c>
      <c r="AV6" s="36">
        <f t="shared" ref="AV6:BD6" si="6">IF(AV7="",NA(),AV7)</f>
        <v>235.5</v>
      </c>
      <c r="AW6" s="36">
        <f t="shared" si="6"/>
        <v>33</v>
      </c>
      <c r="AX6" s="36">
        <f t="shared" si="6"/>
        <v>31.46</v>
      </c>
      <c r="AY6" s="36">
        <f t="shared" si="6"/>
        <v>19.920000000000002</v>
      </c>
      <c r="AZ6" s="36">
        <f t="shared" si="6"/>
        <v>243.58</v>
      </c>
      <c r="BA6" s="36">
        <f t="shared" si="6"/>
        <v>290.19</v>
      </c>
      <c r="BB6" s="36">
        <f t="shared" si="6"/>
        <v>63.22</v>
      </c>
      <c r="BC6" s="36">
        <f t="shared" si="6"/>
        <v>49.07</v>
      </c>
      <c r="BD6" s="36">
        <f t="shared" si="6"/>
        <v>46.78</v>
      </c>
      <c r="BE6" s="35" t="str">
        <f>IF(BE7="","",IF(BE7="-","【-】","【"&amp;SUBSTITUTE(TEXT(BE7,"#,##0.00"),"-","△")&amp;"】"))</f>
        <v>【54.12】</v>
      </c>
      <c r="BF6" s="36">
        <f>IF(BF7="",NA(),BF7)</f>
        <v>2625.39</v>
      </c>
      <c r="BG6" s="36">
        <f t="shared" ref="BG6:BO6" si="7">IF(BG7="",NA(),BG7)</f>
        <v>2518.33</v>
      </c>
      <c r="BH6" s="36">
        <f t="shared" si="7"/>
        <v>2431.4499999999998</v>
      </c>
      <c r="BI6" s="36">
        <f t="shared" si="7"/>
        <v>2378.86</v>
      </c>
      <c r="BJ6" s="36">
        <f t="shared" si="7"/>
        <v>2756.17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101.1</v>
      </c>
      <c r="BR6" s="36">
        <f t="shared" ref="BR6:BZ6" si="8">IF(BR7="",NA(),BR7)</f>
        <v>102.17</v>
      </c>
      <c r="BS6" s="36">
        <f t="shared" si="8"/>
        <v>102.4</v>
      </c>
      <c r="BT6" s="36">
        <f t="shared" si="8"/>
        <v>102.12</v>
      </c>
      <c r="BU6" s="36">
        <f t="shared" si="8"/>
        <v>101.45</v>
      </c>
      <c r="BV6" s="36">
        <f t="shared" si="8"/>
        <v>62.83</v>
      </c>
      <c r="BW6" s="36">
        <f t="shared" si="8"/>
        <v>64.63</v>
      </c>
      <c r="BX6" s="36">
        <f t="shared" si="8"/>
        <v>66.56</v>
      </c>
      <c r="BY6" s="36">
        <f t="shared" si="8"/>
        <v>66.22</v>
      </c>
      <c r="BZ6" s="36">
        <f t="shared" si="8"/>
        <v>69.87</v>
      </c>
      <c r="CA6" s="35" t="str">
        <f>IF(CA7="","",IF(CA7="-","【-】","【"&amp;SUBSTITUTE(TEXT(CA7,"#,##0.00"),"-","△")&amp;"】"))</f>
        <v>【69.80】</v>
      </c>
      <c r="CB6" s="36">
        <f>IF(CB7="",NA(),CB7)</f>
        <v>210.43</v>
      </c>
      <c r="CC6" s="36">
        <f t="shared" ref="CC6:CK6" si="9">IF(CC7="",NA(),CC7)</f>
        <v>208.14</v>
      </c>
      <c r="CD6" s="36">
        <f t="shared" si="9"/>
        <v>207.67</v>
      </c>
      <c r="CE6" s="36">
        <f t="shared" si="9"/>
        <v>206.78</v>
      </c>
      <c r="CF6" s="36">
        <f t="shared" si="9"/>
        <v>209.96</v>
      </c>
      <c r="CG6" s="36">
        <f t="shared" si="9"/>
        <v>250.43</v>
      </c>
      <c r="CH6" s="36">
        <f t="shared" si="9"/>
        <v>245.75</v>
      </c>
      <c r="CI6" s="36">
        <f t="shared" si="9"/>
        <v>244.29</v>
      </c>
      <c r="CJ6" s="36">
        <f t="shared" si="9"/>
        <v>246.72</v>
      </c>
      <c r="CK6" s="36">
        <f t="shared" si="9"/>
        <v>234.96</v>
      </c>
      <c r="CL6" s="35" t="str">
        <f>IF(CL7="","",IF(CL7="-","【-】","【"&amp;SUBSTITUTE(TEXT(CL7,"#,##0.00"),"-","△")&amp;"】"))</f>
        <v>【232.54】</v>
      </c>
      <c r="CM6" s="36">
        <f>IF(CM7="",NA(),CM7)</f>
        <v>51.99</v>
      </c>
      <c r="CN6" s="36">
        <f t="shared" ref="CN6:CV6" si="10">IF(CN7="",NA(),CN7)</f>
        <v>45.23</v>
      </c>
      <c r="CO6" s="36">
        <f t="shared" si="10"/>
        <v>46.44</v>
      </c>
      <c r="CP6" s="36">
        <f t="shared" si="10"/>
        <v>47.77</v>
      </c>
      <c r="CQ6" s="36">
        <f t="shared" si="10"/>
        <v>50.86</v>
      </c>
      <c r="CR6" s="36">
        <f t="shared" si="10"/>
        <v>42.31</v>
      </c>
      <c r="CS6" s="36">
        <f t="shared" si="10"/>
        <v>43.65</v>
      </c>
      <c r="CT6" s="36">
        <f t="shared" si="10"/>
        <v>43.58</v>
      </c>
      <c r="CU6" s="36">
        <f t="shared" si="10"/>
        <v>41.35</v>
      </c>
      <c r="CV6" s="36">
        <f t="shared" si="10"/>
        <v>42.9</v>
      </c>
      <c r="CW6" s="35" t="str">
        <f>IF(CW7="","",IF(CW7="-","【-】","【"&amp;SUBSTITUTE(TEXT(CW7,"#,##0.00"),"-","△")&amp;"】"))</f>
        <v>【42.17】</v>
      </c>
      <c r="CX6" s="36">
        <f>IF(CX7="",NA(),CX7)</f>
        <v>75.34</v>
      </c>
      <c r="CY6" s="36">
        <f t="shared" ref="CY6:DG6" si="11">IF(CY7="",NA(),CY7)</f>
        <v>76.989999999999995</v>
      </c>
      <c r="CZ6" s="36">
        <f t="shared" si="11"/>
        <v>78.42</v>
      </c>
      <c r="DA6" s="36">
        <f t="shared" si="11"/>
        <v>82.05</v>
      </c>
      <c r="DB6" s="36">
        <f t="shared" si="11"/>
        <v>83.25</v>
      </c>
      <c r="DC6" s="36">
        <f t="shared" si="11"/>
        <v>81.3</v>
      </c>
      <c r="DD6" s="36">
        <f t="shared" si="11"/>
        <v>82.2</v>
      </c>
      <c r="DE6" s="36">
        <f t="shared" si="11"/>
        <v>82.35</v>
      </c>
      <c r="DF6" s="36">
        <f t="shared" si="11"/>
        <v>82.9</v>
      </c>
      <c r="DG6" s="36">
        <f t="shared" si="11"/>
        <v>83.5</v>
      </c>
      <c r="DH6" s="35" t="str">
        <f>IF(DH7="","",IF(DH7="-","【-】","【"&amp;SUBSTITUTE(TEXT(DH7,"#,##0.00"),"-","△")&amp;"】"))</f>
        <v>【82.30】</v>
      </c>
      <c r="DI6" s="36">
        <f>IF(DI7="",NA(),DI7)</f>
        <v>9.7100000000000009</v>
      </c>
      <c r="DJ6" s="36">
        <f t="shared" ref="DJ6:DR6" si="12">IF(DJ7="",NA(),DJ7)</f>
        <v>11.08</v>
      </c>
      <c r="DK6" s="36">
        <f t="shared" si="12"/>
        <v>16.91</v>
      </c>
      <c r="DL6" s="36">
        <f t="shared" si="12"/>
        <v>18.73</v>
      </c>
      <c r="DM6" s="36">
        <f t="shared" si="12"/>
        <v>20.37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202096</v>
      </c>
      <c r="D7" s="38">
        <v>46</v>
      </c>
      <c r="E7" s="38">
        <v>17</v>
      </c>
      <c r="F7" s="38">
        <v>4</v>
      </c>
      <c r="G7" s="38">
        <v>0</v>
      </c>
      <c r="H7" s="38" t="s">
        <v>108</v>
      </c>
      <c r="I7" s="38" t="s">
        <v>109</v>
      </c>
      <c r="J7" s="38" t="s">
        <v>110</v>
      </c>
      <c r="K7" s="38" t="s">
        <v>111</v>
      </c>
      <c r="L7" s="38" t="s">
        <v>112</v>
      </c>
      <c r="M7" s="38"/>
      <c r="N7" s="39" t="s">
        <v>113</v>
      </c>
      <c r="O7" s="39">
        <v>28.65</v>
      </c>
      <c r="P7" s="39">
        <v>26.14</v>
      </c>
      <c r="Q7" s="39">
        <v>106.8</v>
      </c>
      <c r="R7" s="39">
        <v>3834</v>
      </c>
      <c r="S7" s="39">
        <v>69059</v>
      </c>
      <c r="T7" s="39">
        <v>667.93</v>
      </c>
      <c r="U7" s="39">
        <v>103.39</v>
      </c>
      <c r="V7" s="39">
        <v>17978</v>
      </c>
      <c r="W7" s="39">
        <v>7.54</v>
      </c>
      <c r="X7" s="39">
        <v>2384.35</v>
      </c>
      <c r="Y7" s="39">
        <v>95.9</v>
      </c>
      <c r="Z7" s="39">
        <v>96.86</v>
      </c>
      <c r="AA7" s="39">
        <v>93.86</v>
      </c>
      <c r="AB7" s="39">
        <v>97.77</v>
      </c>
      <c r="AC7" s="39">
        <v>102.19</v>
      </c>
      <c r="AD7" s="39">
        <v>94.73</v>
      </c>
      <c r="AE7" s="39">
        <v>96.59</v>
      </c>
      <c r="AF7" s="39">
        <v>101.24</v>
      </c>
      <c r="AG7" s="39">
        <v>100.94</v>
      </c>
      <c r="AH7" s="39">
        <v>100.85</v>
      </c>
      <c r="AI7" s="39">
        <v>100.66</v>
      </c>
      <c r="AJ7" s="39">
        <v>237.46</v>
      </c>
      <c r="AK7" s="39">
        <v>237.05</v>
      </c>
      <c r="AL7" s="39">
        <v>0</v>
      </c>
      <c r="AM7" s="39">
        <v>0</v>
      </c>
      <c r="AN7" s="39">
        <v>0</v>
      </c>
      <c r="AO7" s="39">
        <v>236.15</v>
      </c>
      <c r="AP7" s="39">
        <v>232.81</v>
      </c>
      <c r="AQ7" s="39">
        <v>184.13</v>
      </c>
      <c r="AR7" s="39">
        <v>101.85</v>
      </c>
      <c r="AS7" s="39">
        <v>110.77</v>
      </c>
      <c r="AT7" s="39">
        <v>105.22</v>
      </c>
      <c r="AU7" s="39">
        <v>257</v>
      </c>
      <c r="AV7" s="39">
        <v>235.5</v>
      </c>
      <c r="AW7" s="39">
        <v>33</v>
      </c>
      <c r="AX7" s="39">
        <v>31.46</v>
      </c>
      <c r="AY7" s="39">
        <v>19.920000000000002</v>
      </c>
      <c r="AZ7" s="39">
        <v>243.58</v>
      </c>
      <c r="BA7" s="39">
        <v>290.19</v>
      </c>
      <c r="BB7" s="39">
        <v>63.22</v>
      </c>
      <c r="BC7" s="39">
        <v>49.07</v>
      </c>
      <c r="BD7" s="39">
        <v>46.78</v>
      </c>
      <c r="BE7" s="39">
        <v>54.12</v>
      </c>
      <c r="BF7" s="39">
        <v>2625.39</v>
      </c>
      <c r="BG7" s="39">
        <v>2518.33</v>
      </c>
      <c r="BH7" s="39">
        <v>2431.4499999999998</v>
      </c>
      <c r="BI7" s="39">
        <v>2378.86</v>
      </c>
      <c r="BJ7" s="39">
        <v>2756.17</v>
      </c>
      <c r="BK7" s="39">
        <v>1622.51</v>
      </c>
      <c r="BL7" s="39">
        <v>1569.13</v>
      </c>
      <c r="BM7" s="39">
        <v>1436</v>
      </c>
      <c r="BN7" s="39">
        <v>1434.89</v>
      </c>
      <c r="BO7" s="39">
        <v>1298.9100000000001</v>
      </c>
      <c r="BP7" s="39">
        <v>1348.09</v>
      </c>
      <c r="BQ7" s="39">
        <v>101.1</v>
      </c>
      <c r="BR7" s="39">
        <v>102.17</v>
      </c>
      <c r="BS7" s="39">
        <v>102.4</v>
      </c>
      <c r="BT7" s="39">
        <v>102.12</v>
      </c>
      <c r="BU7" s="39">
        <v>101.45</v>
      </c>
      <c r="BV7" s="39">
        <v>62.83</v>
      </c>
      <c r="BW7" s="39">
        <v>64.63</v>
      </c>
      <c r="BX7" s="39">
        <v>66.56</v>
      </c>
      <c r="BY7" s="39">
        <v>66.22</v>
      </c>
      <c r="BZ7" s="39">
        <v>69.87</v>
      </c>
      <c r="CA7" s="39">
        <v>69.8</v>
      </c>
      <c r="CB7" s="39">
        <v>210.43</v>
      </c>
      <c r="CC7" s="39">
        <v>208.14</v>
      </c>
      <c r="CD7" s="39">
        <v>207.67</v>
      </c>
      <c r="CE7" s="39">
        <v>206.78</v>
      </c>
      <c r="CF7" s="39">
        <v>209.96</v>
      </c>
      <c r="CG7" s="39">
        <v>250.43</v>
      </c>
      <c r="CH7" s="39">
        <v>245.75</v>
      </c>
      <c r="CI7" s="39">
        <v>244.29</v>
      </c>
      <c r="CJ7" s="39">
        <v>246.72</v>
      </c>
      <c r="CK7" s="39">
        <v>234.96</v>
      </c>
      <c r="CL7" s="39">
        <v>232.54</v>
      </c>
      <c r="CM7" s="39">
        <v>51.99</v>
      </c>
      <c r="CN7" s="39">
        <v>45.23</v>
      </c>
      <c r="CO7" s="39">
        <v>46.44</v>
      </c>
      <c r="CP7" s="39">
        <v>47.77</v>
      </c>
      <c r="CQ7" s="39">
        <v>50.86</v>
      </c>
      <c r="CR7" s="39">
        <v>42.31</v>
      </c>
      <c r="CS7" s="39">
        <v>43.65</v>
      </c>
      <c r="CT7" s="39">
        <v>43.58</v>
      </c>
      <c r="CU7" s="39">
        <v>41.35</v>
      </c>
      <c r="CV7" s="39">
        <v>42.9</v>
      </c>
      <c r="CW7" s="39">
        <v>42.17</v>
      </c>
      <c r="CX7" s="39">
        <v>75.34</v>
      </c>
      <c r="CY7" s="39">
        <v>76.989999999999995</v>
      </c>
      <c r="CZ7" s="39">
        <v>78.42</v>
      </c>
      <c r="DA7" s="39">
        <v>82.05</v>
      </c>
      <c r="DB7" s="39">
        <v>83.25</v>
      </c>
      <c r="DC7" s="39">
        <v>81.3</v>
      </c>
      <c r="DD7" s="39">
        <v>82.2</v>
      </c>
      <c r="DE7" s="39">
        <v>82.35</v>
      </c>
      <c r="DF7" s="39">
        <v>82.9</v>
      </c>
      <c r="DG7" s="39">
        <v>83.5</v>
      </c>
      <c r="DH7" s="39">
        <v>82.3</v>
      </c>
      <c r="DI7" s="39">
        <v>9.7100000000000009</v>
      </c>
      <c r="DJ7" s="39">
        <v>11.08</v>
      </c>
      <c r="DK7" s="39">
        <v>16.91</v>
      </c>
      <c r="DL7" s="39">
        <v>18.73</v>
      </c>
      <c r="DM7" s="39">
        <v>20.37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18249</cp:lastModifiedBy>
  <cp:lastPrinted>2018-01-31T02:13:42Z</cp:lastPrinted>
  <dcterms:created xsi:type="dcterms:W3CDTF">2017-12-25T01:55:37Z</dcterms:created>
  <dcterms:modified xsi:type="dcterms:W3CDTF">2018-01-31T02:13:46Z</dcterms:modified>
  <cp:category/>
</cp:coreProperties>
</file>