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W8" i="4"/>
  <c r="I8" i="4"/>
  <c r="B8" i="4"/>
  <c r="B6" i="4"/>
  <c r="D10" i="5" l="1"/>
  <c r="C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<sst xmlns="http://schemas.openxmlformats.org/spreadsheetml/2006/main" count="232" uniqueCount="120">
  <si>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</si>
  <si>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</si>
  <si>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</si>
  <si>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</si>
  <si>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</si>
  <si>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</si>
  <si>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</si>
  <si>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</si>
  <si>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</si>
  <si>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</si>
  <si>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</si>
  <si>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</si>
  <si>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</si>
  <si>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</si>
  <si>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</si>
  <si>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</si>
  <si>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</si>
  <si>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</si>
  <si>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</si>
  <si>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</si>
  <si>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</si>
  <si>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</si>
  <si>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</si>
  <si>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</si>
  <si>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</si>
  <si>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</si>
  <si>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</si>
  <si>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</si>
  <si>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</si>
  <si>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</si>
  <si>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</si>
  <si>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</si>
  <si>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</si>
  <si>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</si>
  <si>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</si>
  <si>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</si>
  <si>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</si>
  <si>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</si>
  <si>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</si>
  <si>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</si>
  <si>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</si>
  <si>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</si>
  <si>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</si>
  <si>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</si>
  <si>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</si>
  <si>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</si>
  <si>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</si>
  <si>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</si>
  <si>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</si>
  <si>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</si>
  <si>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</si>
  <si>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</si>
  <si>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</si>
  <si>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</si>
  <si>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</si>
  <si>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</si>
  <si>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</si>
  <si>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</si>
  <si>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</si>
  <si>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</si>
  <si>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</si>
  <si>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</si>
  <si>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</si>
  <si>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</si>
  <si>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</si>
  <si>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</si>
  <si>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</si>
  <si>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</si>
  <si>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</si>
  <si>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</si>
  <si>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</si>
  <si>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</si>
  <si>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</si>
  <si>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</si>
  <si>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</si>
  <si>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</si>
  <si>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</si>
  <si>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</si>
  <si>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</si>
  <si>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</si>
  <si>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</si>
  <si>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</si>
  <si>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</si>
  <si>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</si>
  <si>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</si>
  <si>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</si>
  <si>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</si>
  <si>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</si>
  <si>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</si>
  <si>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</si>
  <si>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</si>
  <si>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</si>
  <si>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</si>
  <si>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</si>
  <si>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</si>
  <si>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</si>
  <si>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</si>
  <si>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</si>
  <si>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</si>
  <si>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</si>
  <si>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</si>
  <si>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</si>
  <si>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</si>
  <si>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</si>
  <si>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</si>
  <si>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飯田市</t>
  </si>
  <si>
    <t>法適用</t>
  </si>
  <si>
    <t>水道事業</t>
  </si>
  <si>
    <t>末端給水事業</t>
  </si>
  <si>
    <t>A3</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</si>
  <si>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</si>
  <si>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</si>
  <si>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</si>
  <si>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</si>
  <si>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</si>
  <si>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</si>
  <si>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</si>
  <si>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経常収支比率は平成28年度も100%を上回ることができたが、料金回収率が低いことなどから、類似団体平均よりも低い値となっている。
　企業債残高対給水収益比率は年々下がってきてはいるが、類似団体に比べると高い値となっており、依然として企業債に依存した経営状況である。</t>
    <rPh sb="1" eb="3">
      <t>ケイジョウ</t>
    </rPh>
    <rPh sb="3" eb="5">
      <t>シュウシ</t>
    </rPh>
    <rPh sb="5" eb="7">
      <t>ヒリツ</t>
    </rPh>
    <rPh sb="8" eb="10">
      <t>ヘイセイ</t>
    </rPh>
    <rPh sb="12" eb="13">
      <t>ネン</t>
    </rPh>
    <rPh sb="13" eb="14">
      <t>ド</t>
    </rPh>
    <rPh sb="20" eb="22">
      <t>ウワマワ</t>
    </rPh>
    <rPh sb="31" eb="33">
      <t>リョウキン</t>
    </rPh>
    <rPh sb="33" eb="35">
      <t>カイシュウ</t>
    </rPh>
    <rPh sb="35" eb="36">
      <t>リツ</t>
    </rPh>
    <rPh sb="37" eb="38">
      <t>ヒク</t>
    </rPh>
    <rPh sb="46" eb="48">
      <t>ルイジ</t>
    </rPh>
    <rPh sb="48" eb="50">
      <t>ダンタイ</t>
    </rPh>
    <rPh sb="50" eb="52">
      <t>ヘイキン</t>
    </rPh>
    <rPh sb="55" eb="56">
      <t>ヒク</t>
    </rPh>
    <rPh sb="57" eb="58">
      <t>アタイ</t>
    </rPh>
    <rPh sb="67" eb="69">
      <t>キギョウ</t>
    </rPh>
    <rPh sb="69" eb="70">
      <t>サイ</t>
    </rPh>
    <rPh sb="70" eb="72">
      <t>ザンダカ</t>
    </rPh>
    <rPh sb="72" eb="73">
      <t>タイ</t>
    </rPh>
    <rPh sb="73" eb="75">
      <t>キュウスイ</t>
    </rPh>
    <rPh sb="75" eb="77">
      <t>シュウエキ</t>
    </rPh>
    <rPh sb="77" eb="79">
      <t>ヒリツ</t>
    </rPh>
    <rPh sb="80" eb="82">
      <t>ネンネン</t>
    </rPh>
    <rPh sb="82" eb="83">
      <t>サ</t>
    </rPh>
    <rPh sb="93" eb="95">
      <t>ルイジ</t>
    </rPh>
    <rPh sb="95" eb="97">
      <t>ダンタイ</t>
    </rPh>
    <rPh sb="98" eb="99">
      <t>クラ</t>
    </rPh>
    <rPh sb="102" eb="103">
      <t>タカ</t>
    </rPh>
    <rPh sb="104" eb="105">
      <t>アタイ</t>
    </rPh>
    <rPh sb="112" eb="114">
      <t>イゼン</t>
    </rPh>
    <rPh sb="117" eb="119">
      <t>キギョウ</t>
    </rPh>
    <rPh sb="119" eb="120">
      <t>サイ</t>
    </rPh>
    <rPh sb="121" eb="123">
      <t>イゾン</t>
    </rPh>
    <rPh sb="125" eb="127">
      <t>ケイエイ</t>
    </rPh>
    <rPh sb="127" eb="129">
      <t>ジョウキョウ</t>
    </rPh>
    <phoneticPr fontId="4"/>
  </si>
  <si>
    <t>　有形固定資産減価償却率、管路経年化率ともに年々上昇しているが、管路更新率は類似団体に比べても低い値となっており、老朽化への対応が進んでいない状況である。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2" eb="24">
      <t>ネンネン</t>
    </rPh>
    <rPh sb="24" eb="26">
      <t>ジョウショウ</t>
    </rPh>
    <rPh sb="32" eb="34">
      <t>カンロ</t>
    </rPh>
    <rPh sb="34" eb="36">
      <t>コウシン</t>
    </rPh>
    <rPh sb="36" eb="37">
      <t>リツ</t>
    </rPh>
    <rPh sb="38" eb="40">
      <t>ルイジ</t>
    </rPh>
    <rPh sb="40" eb="42">
      <t>ダンタイ</t>
    </rPh>
    <rPh sb="43" eb="44">
      <t>クラ</t>
    </rPh>
    <rPh sb="47" eb="48">
      <t>ヒク</t>
    </rPh>
    <rPh sb="49" eb="50">
      <t>アタイ</t>
    </rPh>
    <rPh sb="57" eb="60">
      <t>ロウキュウカ</t>
    </rPh>
    <rPh sb="62" eb="64">
      <t>タイオウ</t>
    </rPh>
    <rPh sb="65" eb="66">
      <t>スス</t>
    </rPh>
    <rPh sb="71" eb="73">
      <t>ジョウキョウ</t>
    </rPh>
    <phoneticPr fontId="4"/>
  </si>
  <si>
    <t>　現在飯田市では、浄水場の老朽化に対応した大規模な更新整備事業を実施している。また、老朽管路の更新等により有収率の向上を図っていく必要もある。
　これらの事業には多額の財源が必要となるが、財源については長期的な経営見通しのもと企業債残高にも留意しつつ検討していく必要がある。</t>
    <rPh sb="1" eb="3">
      <t>ゲンザイ</t>
    </rPh>
    <rPh sb="3" eb="6">
      <t>イイダシ</t>
    </rPh>
    <rPh sb="9" eb="12">
      <t>ジョウスイジョウ</t>
    </rPh>
    <rPh sb="13" eb="16">
      <t>ロウキュウカ</t>
    </rPh>
    <rPh sb="17" eb="19">
      <t>タイオウ</t>
    </rPh>
    <rPh sb="21" eb="24">
      <t>ダイキボ</t>
    </rPh>
    <rPh sb="25" eb="27">
      <t>コウシン</t>
    </rPh>
    <rPh sb="27" eb="29">
      <t>セイビ</t>
    </rPh>
    <rPh sb="29" eb="31">
      <t>ジギョウ</t>
    </rPh>
    <rPh sb="32" eb="34">
      <t>ジッシ</t>
    </rPh>
    <rPh sb="42" eb="44">
      <t>ロウキュウ</t>
    </rPh>
    <rPh sb="44" eb="45">
      <t>カン</t>
    </rPh>
    <rPh sb="45" eb="46">
      <t>ロ</t>
    </rPh>
    <rPh sb="47" eb="49">
      <t>コウシン</t>
    </rPh>
    <rPh sb="49" eb="50">
      <t>トウ</t>
    </rPh>
    <rPh sb="53" eb="55">
      <t>ユウシュウ</t>
    </rPh>
    <rPh sb="55" eb="56">
      <t>リツ</t>
    </rPh>
    <rPh sb="57" eb="59">
      <t>コウジョウ</t>
    </rPh>
    <rPh sb="60" eb="61">
      <t>ハカ</t>
    </rPh>
    <rPh sb="65" eb="67">
      <t>ヒツヨウ</t>
    </rPh>
    <rPh sb="77" eb="79">
      <t>ジギョウ</t>
    </rPh>
    <rPh sb="81" eb="83">
      <t>タガク</t>
    </rPh>
    <rPh sb="84" eb="86">
      <t>ザイゲン</t>
    </rPh>
    <rPh sb="87" eb="89">
      <t>ヒツヨウ</t>
    </rPh>
    <rPh sb="94" eb="96">
      <t>ザイゲン</t>
    </rPh>
    <rPh sb="101" eb="104">
      <t>チョウキテキ</t>
    </rPh>
    <rPh sb="105" eb="107">
      <t>ケイエイ</t>
    </rPh>
    <rPh sb="107" eb="109">
      <t>ミトオ</t>
    </rPh>
    <rPh sb="113" eb="115">
      <t>キギョウ</t>
    </rPh>
    <rPh sb="115" eb="116">
      <t>サイ</t>
    </rPh>
    <rPh sb="116" eb="118">
      <t>ザンダカ</t>
    </rPh>
    <rPh sb="120" eb="122">
      <t>リュウイ</t>
    </rPh>
    <rPh sb="125" eb="127">
      <t>ケントウ</t>
    </rPh>
    <rPh sb="131" eb="13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</si>
</sst>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0.26</c:v>
                </c:pt>
                <c:pt idx="1">
                  <c:v>0.18</c:v>
                </c:pt>
                <c:pt idx="2">
                  <c:v>0.16</c:v>
                </c:pt>
                <c:pt idx="3">
                  <c:v>0.27</c:v>
                </c:pt>
                <c:pt idx="4">
                  <c:v>0.15</c:v>
                </c:pt>
              </c:numCache>
            </c:numRef>
          </c:val>
        </c:ser>
        <c:dLbls>
          <c:showLegendKey val="0"/>
          <c:showVal val="0"/>
          <c:showCatName val="0"/>
          <c:showSerName val="0"/>
          <c:showPercent val="0"/>
          <c:showBubbleSize val="0"/>
        </c:dLbls>
        <c:gapWidth val="150"/>
        <c:axId val="106301312"/>
        <c:axId val="10631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0.88</c:v>
                </c:pt>
                <c:pt idx="1">
                  <c:v>0.85</c:v>
                </c:pt>
                <c:pt idx="2">
                  <c:v>0.75</c:v>
                </c:pt>
                <c:pt idx="3">
                  <c:v>0.95</c:v>
                </c:pt>
                <c:pt idx="4">
                  <c:v>0.74</c:v>
                </c:pt>
              </c:numCache>
            </c:numRef>
          </c:val>
          <c:smooth val="0"/>
        </c:ser>
        <c:dLbls>
          <c:showLegendKey val="0"/>
          <c:showVal val="0"/>
          <c:showCatName val="0"/>
          <c:showSerName val="0"/>
          <c:showPercent val="0"/>
          <c:showBubbleSize val="0"/>
        </c:dLbls>
        <c:marker val="1"/>
        <c:smooth val="0"/>
        <c:axId val="106301312"/>
        <c:axId val="106311680"/>
      </c:lineChart>
      <c:dateAx>
        <c:axId val="106301312"/>
        <c:scaling>
          <c:orientation val="minMax"/>
        </c:scaling>
        <c:delete val="1"/>
        <c:axPos val="b"/>
        <c:numFmt formatCode="ge" sourceLinked="1"/>
        <c:majorTickMark val="none"/>
        <c:minorTickMark val="none"/>
        <c:tickLblPos val="none"/>
        <c:crossAx val="106311680"/>
        <c:crosses val="autoZero"/>
        <c:auto val="1"/>
        <c:lblOffset val="100"/>
        <c:baseTimeUnit val="years"/>
      </c:dateAx>
      <c:valAx>
        <c:axId val="10631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69.69</c:v>
                </c:pt>
                <c:pt idx="1">
                  <c:v>67.55</c:v>
                </c:pt>
                <c:pt idx="2">
                  <c:v>66.11</c:v>
                </c:pt>
                <c:pt idx="3">
                  <c:v>66.72</c:v>
                </c:pt>
                <c:pt idx="4">
                  <c:v>70.13</c:v>
                </c:pt>
              </c:numCache>
            </c:numRef>
          </c:val>
        </c:ser>
        <c:dLbls>
          <c:showLegendKey val="0"/>
          <c:showVal val="0"/>
          <c:showCatName val="0"/>
          <c:showSerName val="0"/>
          <c:showPercent val="0"/>
          <c:showBubbleSize val="0"/>
        </c:dLbls>
        <c:gapWidth val="150"/>
        <c:axId val="110569728"/>
        <c:axId val="11061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c:v>
                </c:pt>
                <c:pt idx="1">
                  <c:v>62.45</c:v>
                </c:pt>
                <c:pt idx="2">
                  <c:v>62.12</c:v>
                </c:pt>
                <c:pt idx="3">
                  <c:v>62.26</c:v>
                </c:pt>
                <c:pt idx="4">
                  <c:v>62.1</c:v>
                </c:pt>
              </c:numCache>
            </c:numRef>
          </c:val>
          <c:smooth val="0"/>
        </c:ser>
        <c:dLbls>
          <c:showLegendKey val="0"/>
          <c:showVal val="0"/>
          <c:showCatName val="0"/>
          <c:showSerName val="0"/>
          <c:showPercent val="0"/>
          <c:showBubbleSize val="0"/>
        </c:dLbls>
        <c:marker val="1"/>
        <c:smooth val="0"/>
        <c:axId val="110569728"/>
        <c:axId val="110616960"/>
      </c:lineChart>
      <c:dateAx>
        <c:axId val="110569728"/>
        <c:scaling>
          <c:orientation val="minMax"/>
        </c:scaling>
        <c:delete val="1"/>
        <c:axPos val="b"/>
        <c:numFmt formatCode="ge" sourceLinked="1"/>
        <c:majorTickMark val="none"/>
        <c:minorTickMark val="none"/>
        <c:tickLblPos val="none"/>
        <c:crossAx val="110616960"/>
        <c:crosses val="autoZero"/>
        <c:auto val="1"/>
        <c:lblOffset val="100"/>
        <c:baseTimeUnit val="years"/>
      </c:dateAx>
      <c:valAx>
        <c:axId val="11061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69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82.62</c:v>
                </c:pt>
                <c:pt idx="1">
                  <c:v>84.49</c:v>
                </c:pt>
                <c:pt idx="2">
                  <c:v>85.67</c:v>
                </c:pt>
                <c:pt idx="3">
                  <c:v>83.79</c:v>
                </c:pt>
                <c:pt idx="4">
                  <c:v>84.28</c:v>
                </c:pt>
              </c:numCache>
            </c:numRef>
          </c:val>
        </c:ser>
        <c:dLbls>
          <c:showLegendKey val="0"/>
          <c:showVal val="0"/>
          <c:showCatName val="0"/>
          <c:showSerName val="0"/>
          <c:showPercent val="0"/>
          <c:showBubbleSize val="0"/>
        </c:dLbls>
        <c:gapWidth val="150"/>
        <c:axId val="110708608"/>
        <c:axId val="11071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89.62</c:v>
                </c:pt>
                <c:pt idx="1">
                  <c:v>89.76</c:v>
                </c:pt>
                <c:pt idx="2">
                  <c:v>89.45</c:v>
                </c:pt>
                <c:pt idx="3">
                  <c:v>89.5</c:v>
                </c:pt>
                <c:pt idx="4">
                  <c:v>89.52</c:v>
                </c:pt>
              </c:numCache>
            </c:numRef>
          </c:val>
          <c:smooth val="0"/>
        </c:ser>
        <c:dLbls>
          <c:showLegendKey val="0"/>
          <c:showVal val="0"/>
          <c:showCatName val="0"/>
          <c:showSerName val="0"/>
          <c:showPercent val="0"/>
          <c:showBubbleSize val="0"/>
        </c:dLbls>
        <c:marker val="1"/>
        <c:smooth val="0"/>
        <c:axId val="110708608"/>
        <c:axId val="110710784"/>
      </c:lineChart>
      <c:dateAx>
        <c:axId val="110708608"/>
        <c:scaling>
          <c:orientation val="minMax"/>
        </c:scaling>
        <c:delete val="1"/>
        <c:axPos val="b"/>
        <c:numFmt formatCode="ge" sourceLinked="1"/>
        <c:majorTickMark val="none"/>
        <c:minorTickMark val="none"/>
        <c:tickLblPos val="none"/>
        <c:crossAx val="110710784"/>
        <c:crosses val="autoZero"/>
        <c:auto val="1"/>
        <c:lblOffset val="100"/>
        <c:baseTimeUnit val="years"/>
      </c:dateAx>
      <c:valAx>
        <c:axId val="11071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100.41</c:v>
                </c:pt>
                <c:pt idx="1">
                  <c:v>99.75</c:v>
                </c:pt>
                <c:pt idx="2">
                  <c:v>112.29</c:v>
                </c:pt>
                <c:pt idx="3">
                  <c:v>107.4</c:v>
                </c:pt>
                <c:pt idx="4">
                  <c:v>111.19</c:v>
                </c:pt>
              </c:numCache>
            </c:numRef>
          </c:val>
        </c:ser>
        <c:dLbls>
          <c:showLegendKey val="0"/>
          <c:showVal val="0"/>
          <c:showCatName val="0"/>
          <c:showSerName val="0"/>
          <c:showPercent val="0"/>
          <c:showBubbleSize val="0"/>
        </c:dLbls>
        <c:gapWidth val="150"/>
        <c:axId val="106358272"/>
        <c:axId val="106360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107.91</c:v>
                </c:pt>
                <c:pt idx="1">
                  <c:v>108.44</c:v>
                </c:pt>
                <c:pt idx="2">
                  <c:v>113.11</c:v>
                </c:pt>
                <c:pt idx="3">
                  <c:v>114</c:v>
                </c:pt>
                <c:pt idx="4">
                  <c:v>114</c:v>
                </c:pt>
              </c:numCache>
            </c:numRef>
          </c:val>
          <c:smooth val="0"/>
        </c:ser>
        <c:dLbls>
          <c:showLegendKey val="0"/>
          <c:showVal val="0"/>
          <c:showCatName val="0"/>
          <c:showSerName val="0"/>
          <c:showPercent val="0"/>
          <c:showBubbleSize val="0"/>
        </c:dLbls>
        <c:marker val="1"/>
        <c:smooth val="0"/>
        <c:axId val="106358272"/>
        <c:axId val="106360192"/>
      </c:lineChart>
      <c:dateAx>
        <c:axId val="106358272"/>
        <c:scaling>
          <c:orientation val="minMax"/>
        </c:scaling>
        <c:delete val="1"/>
        <c:axPos val="b"/>
        <c:numFmt formatCode="ge" sourceLinked="1"/>
        <c:majorTickMark val="none"/>
        <c:minorTickMark val="none"/>
        <c:tickLblPos val="none"/>
        <c:crossAx val="106360192"/>
        <c:crosses val="autoZero"/>
        <c:auto val="1"/>
        <c:lblOffset val="100"/>
        <c:baseTimeUnit val="years"/>
      </c:dateAx>
      <c:valAx>
        <c:axId val="106360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35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37.78</c:v>
                </c:pt>
                <c:pt idx="1">
                  <c:v>39.51</c:v>
                </c:pt>
                <c:pt idx="2">
                  <c:v>40.93</c:v>
                </c:pt>
                <c:pt idx="3">
                  <c:v>42.68</c:v>
                </c:pt>
                <c:pt idx="4">
                  <c:v>44.53</c:v>
                </c:pt>
              </c:numCache>
            </c:numRef>
          </c:val>
        </c:ser>
        <c:dLbls>
          <c:showLegendKey val="0"/>
          <c:showVal val="0"/>
          <c:showCatName val="0"/>
          <c:showSerName val="0"/>
          <c:showPercent val="0"/>
          <c:showBubbleSize val="0"/>
        </c:dLbls>
        <c:gapWidth val="150"/>
        <c:axId val="110257280"/>
        <c:axId val="11025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40.21</c:v>
                </c:pt>
                <c:pt idx="1">
                  <c:v>41.12</c:v>
                </c:pt>
                <c:pt idx="2">
                  <c:v>44.91</c:v>
                </c:pt>
                <c:pt idx="3">
                  <c:v>45.89</c:v>
                </c:pt>
                <c:pt idx="4">
                  <c:v>46.58</c:v>
                </c:pt>
              </c:numCache>
            </c:numRef>
          </c:val>
          <c:smooth val="0"/>
        </c:ser>
        <c:dLbls>
          <c:showLegendKey val="0"/>
          <c:showVal val="0"/>
          <c:showCatName val="0"/>
          <c:showSerName val="0"/>
          <c:showPercent val="0"/>
          <c:showBubbleSize val="0"/>
        </c:dLbls>
        <c:marker val="1"/>
        <c:smooth val="0"/>
        <c:axId val="110257280"/>
        <c:axId val="110259200"/>
      </c:lineChart>
      <c:dateAx>
        <c:axId val="110257280"/>
        <c:scaling>
          <c:orientation val="minMax"/>
        </c:scaling>
        <c:delete val="1"/>
        <c:axPos val="b"/>
        <c:numFmt formatCode="ge" sourceLinked="1"/>
        <c:majorTickMark val="none"/>
        <c:minorTickMark val="none"/>
        <c:tickLblPos val="none"/>
        <c:crossAx val="110259200"/>
        <c:crosses val="autoZero"/>
        <c:auto val="1"/>
        <c:lblOffset val="100"/>
        <c:baseTimeUnit val="years"/>
      </c:dateAx>
      <c:valAx>
        <c:axId val="11025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25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5.79</c:v>
                </c:pt>
                <c:pt idx="1">
                  <c:v>6.49</c:v>
                </c:pt>
                <c:pt idx="2">
                  <c:v>8.27</c:v>
                </c:pt>
                <c:pt idx="3">
                  <c:v>9.7899999999999991</c:v>
                </c:pt>
                <c:pt idx="4">
                  <c:v>12.7</c:v>
                </c:pt>
              </c:numCache>
            </c:numRef>
          </c:val>
        </c:ser>
        <c:dLbls>
          <c:showLegendKey val="0"/>
          <c:showVal val="0"/>
          <c:showCatName val="0"/>
          <c:showSerName val="0"/>
          <c:showPercent val="0"/>
          <c:showBubbleSize val="0"/>
        </c:dLbls>
        <c:gapWidth val="150"/>
        <c:axId val="110629632"/>
        <c:axId val="1106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10.19</c:v>
                </c:pt>
                <c:pt idx="1">
                  <c:v>10.9</c:v>
                </c:pt>
                <c:pt idx="2">
                  <c:v>12.03</c:v>
                </c:pt>
                <c:pt idx="3">
                  <c:v>13.14</c:v>
                </c:pt>
                <c:pt idx="4">
                  <c:v>14.45</c:v>
                </c:pt>
              </c:numCache>
            </c:numRef>
          </c:val>
          <c:smooth val="0"/>
        </c:ser>
        <c:dLbls>
          <c:showLegendKey val="0"/>
          <c:showVal val="0"/>
          <c:showCatName val="0"/>
          <c:showSerName val="0"/>
          <c:showPercent val="0"/>
          <c:showBubbleSize val="0"/>
        </c:dLbls>
        <c:marker val="1"/>
        <c:smooth val="0"/>
        <c:axId val="110629632"/>
        <c:axId val="110631552"/>
      </c:lineChart>
      <c:dateAx>
        <c:axId val="110629632"/>
        <c:scaling>
          <c:orientation val="minMax"/>
        </c:scaling>
        <c:delete val="1"/>
        <c:axPos val="b"/>
        <c:numFmt formatCode="ge" sourceLinked="1"/>
        <c:majorTickMark val="none"/>
        <c:minorTickMark val="none"/>
        <c:tickLblPos val="none"/>
        <c:crossAx val="110631552"/>
        <c:crosses val="autoZero"/>
        <c:auto val="1"/>
        <c:lblOffset val="100"/>
        <c:baseTimeUnit val="years"/>
      </c:dateAx>
      <c:valAx>
        <c:axId val="1106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62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660224"/>
        <c:axId val="1106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0.57999999999999996</c:v>
                </c:pt>
                <c:pt idx="1">
                  <c:v>0.81</c:v>
                </c:pt>
                <c:pt idx="2" formatCode="#,##0.00;&quot;△&quot;#,##0.00">
                  <c:v>0</c:v>
                </c:pt>
                <c:pt idx="3">
                  <c:v>0.03</c:v>
                </c:pt>
                <c:pt idx="4">
                  <c:v>0.23</c:v>
                </c:pt>
              </c:numCache>
            </c:numRef>
          </c:val>
          <c:smooth val="0"/>
        </c:ser>
        <c:dLbls>
          <c:showLegendKey val="0"/>
          <c:showVal val="0"/>
          <c:showCatName val="0"/>
          <c:showSerName val="0"/>
          <c:showPercent val="0"/>
          <c:showBubbleSize val="0"/>
        </c:dLbls>
        <c:marker val="1"/>
        <c:smooth val="0"/>
        <c:axId val="110660224"/>
        <c:axId val="110670592"/>
      </c:lineChart>
      <c:dateAx>
        <c:axId val="110660224"/>
        <c:scaling>
          <c:orientation val="minMax"/>
        </c:scaling>
        <c:delete val="1"/>
        <c:axPos val="b"/>
        <c:numFmt formatCode="ge" sourceLinked="1"/>
        <c:majorTickMark val="none"/>
        <c:minorTickMark val="none"/>
        <c:tickLblPos val="none"/>
        <c:crossAx val="110670592"/>
        <c:crosses val="autoZero"/>
        <c:auto val="1"/>
        <c:lblOffset val="100"/>
        <c:baseTimeUnit val="years"/>
      </c:dateAx>
      <c:valAx>
        <c:axId val="1106705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6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1305.1099999999999</c:v>
                </c:pt>
                <c:pt idx="1">
                  <c:v>1268.07</c:v>
                </c:pt>
                <c:pt idx="2">
                  <c:v>289.39999999999998</c:v>
                </c:pt>
                <c:pt idx="3">
                  <c:v>326.87</c:v>
                </c:pt>
                <c:pt idx="4">
                  <c:v>353.26</c:v>
                </c:pt>
              </c:numCache>
            </c:numRef>
          </c:val>
        </c:ser>
        <c:dLbls>
          <c:showLegendKey val="0"/>
          <c:showVal val="0"/>
          <c:showCatName val="0"/>
          <c:showSerName val="0"/>
          <c:showPercent val="0"/>
          <c:showBubbleSize val="0"/>
        </c:dLbls>
        <c:gapWidth val="150"/>
        <c:axId val="110385408"/>
        <c:axId val="110395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633.30999999999995</c:v>
                </c:pt>
                <c:pt idx="1">
                  <c:v>648.09</c:v>
                </c:pt>
                <c:pt idx="2">
                  <c:v>344.19</c:v>
                </c:pt>
                <c:pt idx="3">
                  <c:v>352.05</c:v>
                </c:pt>
                <c:pt idx="4">
                  <c:v>349.04</c:v>
                </c:pt>
              </c:numCache>
            </c:numRef>
          </c:val>
          <c:smooth val="0"/>
        </c:ser>
        <c:dLbls>
          <c:showLegendKey val="0"/>
          <c:showVal val="0"/>
          <c:showCatName val="0"/>
          <c:showSerName val="0"/>
          <c:showPercent val="0"/>
          <c:showBubbleSize val="0"/>
        </c:dLbls>
        <c:marker val="1"/>
        <c:smooth val="0"/>
        <c:axId val="110385408"/>
        <c:axId val="110395776"/>
      </c:lineChart>
      <c:dateAx>
        <c:axId val="110385408"/>
        <c:scaling>
          <c:orientation val="minMax"/>
        </c:scaling>
        <c:delete val="1"/>
        <c:axPos val="b"/>
        <c:numFmt formatCode="ge" sourceLinked="1"/>
        <c:majorTickMark val="none"/>
        <c:minorTickMark val="none"/>
        <c:tickLblPos val="none"/>
        <c:crossAx val="110395776"/>
        <c:crosses val="autoZero"/>
        <c:auto val="1"/>
        <c:lblOffset val="100"/>
        <c:baseTimeUnit val="years"/>
      </c:dateAx>
      <c:valAx>
        <c:axId val="110395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38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572.49</c:v>
                </c:pt>
                <c:pt idx="1">
                  <c:v>548.66</c:v>
                </c:pt>
                <c:pt idx="2">
                  <c:v>527.34</c:v>
                </c:pt>
                <c:pt idx="3">
                  <c:v>502.62</c:v>
                </c:pt>
                <c:pt idx="4">
                  <c:v>468.4</c:v>
                </c:pt>
              </c:numCache>
            </c:numRef>
          </c:val>
        </c:ser>
        <c:dLbls>
          <c:showLegendKey val="0"/>
          <c:showVal val="0"/>
          <c:showCatName val="0"/>
          <c:showSerName val="0"/>
          <c:showPercent val="0"/>
          <c:showBubbleSize val="0"/>
        </c:dLbls>
        <c:gapWidth val="150"/>
        <c:axId val="110412160"/>
        <c:axId val="11041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257.41000000000003</c:v>
                </c:pt>
                <c:pt idx="1">
                  <c:v>253.86</c:v>
                </c:pt>
                <c:pt idx="2">
                  <c:v>252.09</c:v>
                </c:pt>
                <c:pt idx="3">
                  <c:v>250.76</c:v>
                </c:pt>
                <c:pt idx="4">
                  <c:v>254.54</c:v>
                </c:pt>
              </c:numCache>
            </c:numRef>
          </c:val>
          <c:smooth val="0"/>
        </c:ser>
        <c:dLbls>
          <c:showLegendKey val="0"/>
          <c:showVal val="0"/>
          <c:showCatName val="0"/>
          <c:showSerName val="0"/>
          <c:showPercent val="0"/>
          <c:showBubbleSize val="0"/>
        </c:dLbls>
        <c:marker val="1"/>
        <c:smooth val="0"/>
        <c:axId val="110412160"/>
        <c:axId val="110414080"/>
      </c:lineChart>
      <c:dateAx>
        <c:axId val="110412160"/>
        <c:scaling>
          <c:orientation val="minMax"/>
        </c:scaling>
        <c:delete val="1"/>
        <c:axPos val="b"/>
        <c:numFmt formatCode="ge" sourceLinked="1"/>
        <c:majorTickMark val="none"/>
        <c:minorTickMark val="none"/>
        <c:tickLblPos val="none"/>
        <c:crossAx val="110414080"/>
        <c:crosses val="autoZero"/>
        <c:auto val="1"/>
        <c:lblOffset val="100"/>
        <c:baseTimeUnit val="years"/>
      </c:dateAx>
      <c:valAx>
        <c:axId val="110414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41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82.19</c:v>
                </c:pt>
                <c:pt idx="1">
                  <c:v>84.81</c:v>
                </c:pt>
                <c:pt idx="2">
                  <c:v>94.03</c:v>
                </c:pt>
                <c:pt idx="3">
                  <c:v>87.75</c:v>
                </c:pt>
                <c:pt idx="4">
                  <c:v>89.52</c:v>
                </c:pt>
              </c:numCache>
            </c:numRef>
          </c:val>
        </c:ser>
        <c:dLbls>
          <c:showLegendKey val="0"/>
          <c:showVal val="0"/>
          <c:showCatName val="0"/>
          <c:showSerName val="0"/>
          <c:showPercent val="0"/>
          <c:showBubbleSize val="0"/>
        </c:dLbls>
        <c:gapWidth val="150"/>
        <c:axId val="110501248"/>
        <c:axId val="11051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100.16</c:v>
                </c:pt>
                <c:pt idx="1">
                  <c:v>100.07</c:v>
                </c:pt>
                <c:pt idx="2">
                  <c:v>106.22</c:v>
                </c:pt>
                <c:pt idx="3">
                  <c:v>106.69</c:v>
                </c:pt>
                <c:pt idx="4">
                  <c:v>106.52</c:v>
                </c:pt>
              </c:numCache>
            </c:numRef>
          </c:val>
          <c:smooth val="0"/>
        </c:ser>
        <c:dLbls>
          <c:showLegendKey val="0"/>
          <c:showVal val="0"/>
          <c:showCatName val="0"/>
          <c:showSerName val="0"/>
          <c:showPercent val="0"/>
          <c:showBubbleSize val="0"/>
        </c:dLbls>
        <c:marker val="1"/>
        <c:smooth val="0"/>
        <c:axId val="110501248"/>
        <c:axId val="110519808"/>
      </c:lineChart>
      <c:dateAx>
        <c:axId val="110501248"/>
        <c:scaling>
          <c:orientation val="minMax"/>
        </c:scaling>
        <c:delete val="1"/>
        <c:axPos val="b"/>
        <c:numFmt formatCode="ge" sourceLinked="1"/>
        <c:majorTickMark val="none"/>
        <c:minorTickMark val="none"/>
        <c:tickLblPos val="none"/>
        <c:crossAx val="110519808"/>
        <c:crosses val="autoZero"/>
        <c:auto val="1"/>
        <c:lblOffset val="100"/>
        <c:baseTimeUnit val="years"/>
      </c:dateAx>
      <c:valAx>
        <c:axId val="11051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187.66</c:v>
                </c:pt>
                <c:pt idx="1">
                  <c:v>182.18</c:v>
                </c:pt>
                <c:pt idx="2">
                  <c:v>164.72</c:v>
                </c:pt>
                <c:pt idx="3">
                  <c:v>176.51</c:v>
                </c:pt>
                <c:pt idx="4">
                  <c:v>172.9</c:v>
                </c:pt>
              </c:numCache>
            </c:numRef>
          </c:val>
        </c:ser>
        <c:dLbls>
          <c:showLegendKey val="0"/>
          <c:showVal val="0"/>
          <c:showCatName val="0"/>
          <c:showSerName val="0"/>
          <c:showPercent val="0"/>
          <c:showBubbleSize val="0"/>
        </c:dLbls>
        <c:gapWidth val="150"/>
        <c:axId val="110549632"/>
        <c:axId val="11055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166.17</c:v>
                </c:pt>
                <c:pt idx="1">
                  <c:v>164.93</c:v>
                </c:pt>
                <c:pt idx="2">
                  <c:v>155.22999999999999</c:v>
                </c:pt>
                <c:pt idx="3">
                  <c:v>154.91999999999999</c:v>
                </c:pt>
                <c:pt idx="4">
                  <c:v>155.80000000000001</c:v>
                </c:pt>
              </c:numCache>
            </c:numRef>
          </c:val>
          <c:smooth val="0"/>
        </c:ser>
        <c:dLbls>
          <c:showLegendKey val="0"/>
          <c:showVal val="0"/>
          <c:showCatName val="0"/>
          <c:showSerName val="0"/>
          <c:showPercent val="0"/>
          <c:showBubbleSize val="0"/>
        </c:dLbls>
        <c:marker val="1"/>
        <c:smooth val="0"/>
        <c:axId val="110549632"/>
        <c:axId val="110555904"/>
      </c:lineChart>
      <c:dateAx>
        <c:axId val="110549632"/>
        <c:scaling>
          <c:orientation val="minMax"/>
        </c:scaling>
        <c:delete val="1"/>
        <c:axPos val="b"/>
        <c:numFmt formatCode="ge" sourceLinked="1"/>
        <c:majorTickMark val="none"/>
        <c:minorTickMark val="none"/>
        <c:tickLblPos val="none"/>
        <c:crossAx val="110555904"/>
        <c:crosses val="autoZero"/>
        <c:auto val="1"/>
        <c:lblOffset val="100"/>
        <c:baseTimeUnit val="years"/>
      </c:dateAx>
      <c:valAx>
        <c:axId val="11055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54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0" zoomScale="85" zoomScaleNormal="85" workbookViewId="0">
      <selection activeCell="CA66" sqref="CA6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x14ac:dyDescent="0.15">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x14ac:dyDescent="0.15">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86" t="str">
        <f>データ!H6</f>
        <v>長野県　飯田市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A3</v>
      </c>
      <c r="X8" s="83"/>
      <c r="Y8" s="83"/>
      <c r="Z8" s="83"/>
      <c r="AA8" s="83"/>
      <c r="AB8" s="83"/>
      <c r="AC8" s="83"/>
      <c r="AD8" s="84" t="s">
        <v>116</v>
      </c>
      <c r="AE8" s="84"/>
      <c r="AF8" s="84"/>
      <c r="AG8" s="84"/>
      <c r="AH8" s="84"/>
      <c r="AI8" s="84"/>
      <c r="AJ8" s="84"/>
      <c r="AK8" s="5"/>
      <c r="AL8" s="71">
        <f>データ!$R$6</f>
        <v>103507</v>
      </c>
      <c r="AM8" s="71"/>
      <c r="AN8" s="71"/>
      <c r="AO8" s="71"/>
      <c r="AP8" s="71"/>
      <c r="AQ8" s="71"/>
      <c r="AR8" s="71"/>
      <c r="AS8" s="71"/>
      <c r="AT8" s="67">
        <f>データ!$S$6</f>
        <v>658.66</v>
      </c>
      <c r="AU8" s="68"/>
      <c r="AV8" s="68"/>
      <c r="AW8" s="68"/>
      <c r="AX8" s="68"/>
      <c r="AY8" s="68"/>
      <c r="AZ8" s="68"/>
      <c r="BA8" s="68"/>
      <c r="BB8" s="70">
        <f>データ!$T$6</f>
        <v>157.15</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x14ac:dyDescent="0.15">
      <c r="A10" s="2"/>
      <c r="B10" s="67" t="str">
        <f>データ!$N$6</f>
        <v>-</v>
      </c>
      <c r="C10" s="68"/>
      <c r="D10" s="68"/>
      <c r="E10" s="68"/>
      <c r="F10" s="68"/>
      <c r="G10" s="68"/>
      <c r="H10" s="68"/>
      <c r="I10" s="67">
        <f>データ!$O$6</f>
        <v>69.959999999999994</v>
      </c>
      <c r="J10" s="68"/>
      <c r="K10" s="68"/>
      <c r="L10" s="68"/>
      <c r="M10" s="68"/>
      <c r="N10" s="68"/>
      <c r="O10" s="69"/>
      <c r="P10" s="70">
        <f>データ!$P$6</f>
        <v>98.15</v>
      </c>
      <c r="Q10" s="70"/>
      <c r="R10" s="70"/>
      <c r="S10" s="70"/>
      <c r="T10" s="70"/>
      <c r="U10" s="70"/>
      <c r="V10" s="70"/>
      <c r="W10" s="71">
        <f>データ!$Q$6</f>
        <v>2920</v>
      </c>
      <c r="X10" s="71"/>
      <c r="Y10" s="71"/>
      <c r="Z10" s="71"/>
      <c r="AA10" s="71"/>
      <c r="AB10" s="71"/>
      <c r="AC10" s="71"/>
      <c r="AD10" s="2"/>
      <c r="AE10" s="2"/>
      <c r="AF10" s="2"/>
      <c r="AG10" s="2"/>
      <c r="AH10" s="5"/>
      <c r="AI10" s="5"/>
      <c r="AJ10" s="5"/>
      <c r="AK10" s="5"/>
      <c r="AL10" s="71">
        <f>データ!$U$6</f>
        <v>101116</v>
      </c>
      <c r="AM10" s="71"/>
      <c r="AN10" s="71"/>
      <c r="AO10" s="71"/>
      <c r="AP10" s="71"/>
      <c r="AQ10" s="71"/>
      <c r="AR10" s="71"/>
      <c r="AS10" s="71"/>
      <c r="AT10" s="67">
        <f>データ!$V$6</f>
        <v>365.96</v>
      </c>
      <c r="AU10" s="68"/>
      <c r="AV10" s="68"/>
      <c r="AW10" s="68"/>
      <c r="AX10" s="68"/>
      <c r="AY10" s="68"/>
      <c r="AZ10" s="68"/>
      <c r="BA10" s="68"/>
      <c r="BB10" s="70">
        <f>データ!$W$6</f>
        <v>276.3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x14ac:dyDescent="0.15">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x14ac:dyDescent="0.15">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x14ac:dyDescent="0.15">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x14ac:dyDescent="0.15">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x14ac:dyDescent="0.15">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x14ac:dyDescent="0.15">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x14ac:dyDescent="0.15">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x14ac:dyDescent="0.15">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x14ac:dyDescent="0.15">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x14ac:dyDescent="0.15">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x14ac:dyDescent="0.15">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x14ac:dyDescent="0.15">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x14ac:dyDescent="0.15">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x14ac:dyDescent="0.15">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x14ac:dyDescent="0.15">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x14ac:dyDescent="0.15">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x14ac:dyDescent="0.15">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x14ac:dyDescent="0.15">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x14ac:dyDescent="0.15">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x14ac:dyDescent="0.15">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x14ac:dyDescent="0.15">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x14ac:dyDescent="0.15">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x14ac:dyDescent="0.15">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x14ac:dyDescent="0.15">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x14ac:dyDescent="0.15">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x14ac:dyDescent="0.15">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x14ac:dyDescent="0.15">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x14ac:dyDescent="0.15">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x14ac:dyDescent="0.15">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x14ac:dyDescent="0.15">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x14ac:dyDescent="0.15">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x14ac:dyDescent="0.15">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118</v>
      </c>
      <c r="BM47" s="51"/>
      <c r="BN47" s="51"/>
      <c r="BO47" s="51"/>
      <c r="BP47" s="51"/>
      <c r="BQ47" s="51"/>
      <c r="BR47" s="51"/>
      <c r="BS47" s="51"/>
      <c r="BT47" s="51"/>
      <c r="BU47" s="51"/>
      <c r="BV47" s="51"/>
      <c r="BW47" s="51"/>
      <c r="BX47" s="51"/>
      <c r="BY47" s="51"/>
      <c r="BZ47" s="52"/>
    </row>
    <row r="48" spans="1:78" ht="13.5" customHeight="1" x14ac:dyDescent="0.15">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x14ac:dyDescent="0.15">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x14ac:dyDescent="0.15">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x14ac:dyDescent="0.15">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x14ac:dyDescent="0.15">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x14ac:dyDescent="0.15">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x14ac:dyDescent="0.15">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x14ac:dyDescent="0.15">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x14ac:dyDescent="0.15">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x14ac:dyDescent="0.15">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x14ac:dyDescent="0.15">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x14ac:dyDescent="0.15">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x14ac:dyDescent="0.15">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x14ac:dyDescent="0.15">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x14ac:dyDescent="0.15">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x14ac:dyDescent="0.15">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x14ac:dyDescent="0.15">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x14ac:dyDescent="0.15">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x14ac:dyDescent="0.15">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x14ac:dyDescent="0.15">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x14ac:dyDescent="0.15">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x14ac:dyDescent="0.15">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x14ac:dyDescent="0.15">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x14ac:dyDescent="0.15">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x14ac:dyDescent="0.15">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x14ac:dyDescent="0.15">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x14ac:dyDescent="0.15">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x14ac:dyDescent="0.15">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x14ac:dyDescent="0.15">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x14ac:dyDescent="0.15">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x14ac:dyDescent="0.15">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x14ac:dyDescent="0.15"/>
  <cols>
    <col min="1" max="1" width="9" style="3"/>
    <col min="2" max="144" width="11.875" style="3" customWidth="1"/>
    <col min="145" max="16384" width="9" style="3"/>
  </cols>
  <sheetData>
    <row r="1" spans="1:144" x14ac:dyDescent="0.15">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x14ac:dyDescent="0.15">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x14ac:dyDescent="0.15">
      <c r="A6" s="29" t="s">
        <v>104</v>
      </c>
      <c r="B6" s="34">
        <f>B7</f>
        <v>2016</v>
      </c>
      <c r="C6" s="34">
        <f t="shared" ref="C6:W6" si="3">C7</f>
        <v>202053</v>
      </c>
      <c r="D6" s="34">
        <f t="shared" si="3"/>
        <v>46</v>
      </c>
      <c r="E6" s="34">
        <f t="shared" si="3"/>
        <v>1</v>
      </c>
      <c r="F6" s="34">
        <f t="shared" si="3"/>
        <v>0</v>
      </c>
      <c r="G6" s="34">
        <f t="shared" si="3"/>
        <v>1</v>
      </c>
      <c r="H6" s="34" t="str">
        <f t="shared" si="3"/>
        <v>長野県　飯田市</v>
      </c>
      <c r="I6" s="34" t="str">
        <f t="shared" si="3"/>
        <v>法適用</v>
      </c>
      <c r="J6" s="34" t="str">
        <f t="shared" si="3"/>
        <v>水道事業</v>
      </c>
      <c r="K6" s="34" t="str">
        <f t="shared" si="3"/>
        <v>末端給水事業</v>
      </c>
      <c r="L6" s="34" t="str">
        <f t="shared" si="3"/>
        <v>A3</v>
      </c>
      <c r="M6" s="34">
        <f t="shared" si="3"/>
        <v>0</v>
      </c>
      <c r="N6" s="35" t="str">
        <f t="shared" si="3"/>
        <v>-</v>
      </c>
      <c r="O6" s="35">
        <f t="shared" si="3"/>
        <v>69.959999999999994</v>
      </c>
      <c r="P6" s="35">
        <f t="shared" si="3"/>
        <v>98.15</v>
      </c>
      <c r="Q6" s="35">
        <f t="shared" si="3"/>
        <v>2920</v>
      </c>
      <c r="R6" s="35">
        <f t="shared" si="3"/>
        <v>103507</v>
      </c>
      <c r="S6" s="35">
        <f t="shared" si="3"/>
        <v>658.66</v>
      </c>
      <c r="T6" s="35">
        <f t="shared" si="3"/>
        <v>157.15</v>
      </c>
      <c r="U6" s="35">
        <f t="shared" si="3"/>
        <v>101116</v>
      </c>
      <c r="V6" s="35">
        <f t="shared" si="3"/>
        <v>365.96</v>
      </c>
      <c r="W6" s="35">
        <f t="shared" si="3"/>
        <v>276.3</v>
      </c>
      <c r="X6" s="36">
        <f>IF(X7="",NA(),X7)</f>
        <v>100.41</v>
      </c>
      <c r="Y6" s="36">
        <f t="shared" ref="Y6:AG6" si="4">IF(Y7="",NA(),Y7)</f>
        <v>99.75</v>
      </c>
      <c r="Z6" s="36">
        <f t="shared" si="4"/>
        <v>112.29</v>
      </c>
      <c r="AA6" s="36">
        <f t="shared" si="4"/>
        <v>107.4</v>
      </c>
      <c r="AB6" s="36">
        <f t="shared" si="4"/>
        <v>111.19</v>
      </c>
      <c r="AC6" s="36">
        <f t="shared" si="4"/>
        <v>107.91</v>
      </c>
      <c r="AD6" s="36">
        <f t="shared" si="4"/>
        <v>108.44</v>
      </c>
      <c r="AE6" s="36">
        <f t="shared" si="4"/>
        <v>113.11</v>
      </c>
      <c r="AF6" s="36">
        <f t="shared" si="4"/>
        <v>114</v>
      </c>
      <c r="AG6" s="36">
        <f t="shared" si="4"/>
        <v>114</v>
      </c>
      <c r="AH6" s="35" t="str">
        <f>IF(AH7="","",IF(AH7="-","【-】","【"&amp;SUBSTITUTE(TEXT(AH7,"#,##0.00"),"-","△")&amp;"】"))</f>
        <v>【114.35】</v>
      </c>
      <c r="AI6" s="35">
        <f>IF(AI7="",NA(),AI7)</f>
        <v>0</v>
      </c>
      <c r="AJ6" s="35">
        <f t="shared" ref="AJ6:AR6" si="5">IF(AJ7="",NA(),AJ7)</f>
        <v>0</v>
      </c>
      <c r="AK6" s="35">
        <f t="shared" si="5"/>
        <v>0</v>
      </c>
      <c r="AL6" s="35">
        <f t="shared" si="5"/>
        <v>0</v>
      </c>
      <c r="AM6" s="35">
        <f t="shared" si="5"/>
        <v>0</v>
      </c>
      <c r="AN6" s="36">
        <f t="shared" si="5"/>
        <v>0.57999999999999996</v>
      </c>
      <c r="AO6" s="36">
        <f t="shared" si="5"/>
        <v>0.81</v>
      </c>
      <c r="AP6" s="35">
        <f t="shared" si="5"/>
        <v>0</v>
      </c>
      <c r="AQ6" s="36">
        <f t="shared" si="5"/>
        <v>0.03</v>
      </c>
      <c r="AR6" s="36">
        <f t="shared" si="5"/>
        <v>0.23</v>
      </c>
      <c r="AS6" s="35" t="str">
        <f>IF(AS7="","",IF(AS7="-","【-】","【"&amp;SUBSTITUTE(TEXT(AS7,"#,##0.00"),"-","△")&amp;"】"))</f>
        <v>【0.79】</v>
      </c>
      <c r="AT6" s="36">
        <f>IF(AT7="",NA(),AT7)</f>
        <v>1305.1099999999999</v>
      </c>
      <c r="AU6" s="36">
        <f t="shared" ref="AU6:BC6" si="6">IF(AU7="",NA(),AU7)</f>
        <v>1268.07</v>
      </c>
      <c r="AV6" s="36">
        <f t="shared" si="6"/>
        <v>289.39999999999998</v>
      </c>
      <c r="AW6" s="36">
        <f t="shared" si="6"/>
        <v>326.87</v>
      </c>
      <c r="AX6" s="36">
        <f t="shared" si="6"/>
        <v>353.26</v>
      </c>
      <c r="AY6" s="36">
        <f t="shared" si="6"/>
        <v>633.30999999999995</v>
      </c>
      <c r="AZ6" s="36">
        <f t="shared" si="6"/>
        <v>648.09</v>
      </c>
      <c r="BA6" s="36">
        <f t="shared" si="6"/>
        <v>344.19</v>
      </c>
      <c r="BB6" s="36">
        <f t="shared" si="6"/>
        <v>352.05</v>
      </c>
      <c r="BC6" s="36">
        <f t="shared" si="6"/>
        <v>349.04</v>
      </c>
      <c r="BD6" s="35" t="str">
        <f>IF(BD7="","",IF(BD7="-","【-】","【"&amp;SUBSTITUTE(TEXT(BD7,"#,##0.00"),"-","△")&amp;"】"))</f>
        <v>【262.87】</v>
      </c>
      <c r="BE6" s="36">
        <f>IF(BE7="",NA(),BE7)</f>
        <v>572.49</v>
      </c>
      <c r="BF6" s="36">
        <f t="shared" ref="BF6:BN6" si="7">IF(BF7="",NA(),BF7)</f>
        <v>548.66</v>
      </c>
      <c r="BG6" s="36">
        <f t="shared" si="7"/>
        <v>527.34</v>
      </c>
      <c r="BH6" s="36">
        <f t="shared" si="7"/>
        <v>502.62</v>
      </c>
      <c r="BI6" s="36">
        <f t="shared" si="7"/>
        <v>468.4</v>
      </c>
      <c r="BJ6" s="36">
        <f t="shared" si="7"/>
        <v>257.41000000000003</v>
      </c>
      <c r="BK6" s="36">
        <f t="shared" si="7"/>
        <v>253.86</v>
      </c>
      <c r="BL6" s="36">
        <f t="shared" si="7"/>
        <v>252.09</v>
      </c>
      <c r="BM6" s="36">
        <f t="shared" si="7"/>
        <v>250.76</v>
      </c>
      <c r="BN6" s="36">
        <f t="shared" si="7"/>
        <v>254.54</v>
      </c>
      <c r="BO6" s="35" t="str">
        <f>IF(BO7="","",IF(BO7="-","【-】","【"&amp;SUBSTITUTE(TEXT(BO7,"#,##0.00"),"-","△")&amp;"】"))</f>
        <v>【270.87】</v>
      </c>
      <c r="BP6" s="36">
        <f>IF(BP7="",NA(),BP7)</f>
        <v>82.19</v>
      </c>
      <c r="BQ6" s="36">
        <f t="shared" ref="BQ6:BY6" si="8">IF(BQ7="",NA(),BQ7)</f>
        <v>84.81</v>
      </c>
      <c r="BR6" s="36">
        <f t="shared" si="8"/>
        <v>94.03</v>
      </c>
      <c r="BS6" s="36">
        <f t="shared" si="8"/>
        <v>87.75</v>
      </c>
      <c r="BT6" s="36">
        <f t="shared" si="8"/>
        <v>89.52</v>
      </c>
      <c r="BU6" s="36">
        <f t="shared" si="8"/>
        <v>100.16</v>
      </c>
      <c r="BV6" s="36">
        <f t="shared" si="8"/>
        <v>100.07</v>
      </c>
      <c r="BW6" s="36">
        <f t="shared" si="8"/>
        <v>106.22</v>
      </c>
      <c r="BX6" s="36">
        <f t="shared" si="8"/>
        <v>106.69</v>
      </c>
      <c r="BY6" s="36">
        <f t="shared" si="8"/>
        <v>106.52</v>
      </c>
      <c r="BZ6" s="35" t="str">
        <f>IF(BZ7="","",IF(BZ7="-","【-】","【"&amp;SUBSTITUTE(TEXT(BZ7,"#,##0.00"),"-","△")&amp;"】"))</f>
        <v>【105.59】</v>
      </c>
      <c r="CA6" s="36">
        <f>IF(CA7="",NA(),CA7)</f>
        <v>187.66</v>
      </c>
      <c r="CB6" s="36">
        <f t="shared" ref="CB6:CJ6" si="9">IF(CB7="",NA(),CB7)</f>
        <v>182.18</v>
      </c>
      <c r="CC6" s="36">
        <f t="shared" si="9"/>
        <v>164.72</v>
      </c>
      <c r="CD6" s="36">
        <f t="shared" si="9"/>
        <v>176.51</v>
      </c>
      <c r="CE6" s="36">
        <f t="shared" si="9"/>
        <v>172.9</v>
      </c>
      <c r="CF6" s="36">
        <f t="shared" si="9"/>
        <v>166.17</v>
      </c>
      <c r="CG6" s="36">
        <f t="shared" si="9"/>
        <v>164.93</v>
      </c>
      <c r="CH6" s="36">
        <f t="shared" si="9"/>
        <v>155.22999999999999</v>
      </c>
      <c r="CI6" s="36">
        <f t="shared" si="9"/>
        <v>154.91999999999999</v>
      </c>
      <c r="CJ6" s="36">
        <f t="shared" si="9"/>
        <v>155.80000000000001</v>
      </c>
      <c r="CK6" s="35" t="str">
        <f>IF(CK7="","",IF(CK7="-","【-】","【"&amp;SUBSTITUTE(TEXT(CK7,"#,##0.00"),"-","△")&amp;"】"))</f>
        <v>【163.27】</v>
      </c>
      <c r="CL6" s="36">
        <f>IF(CL7="",NA(),CL7)</f>
        <v>69.69</v>
      </c>
      <c r="CM6" s="36">
        <f t="shared" ref="CM6:CU6" si="10">IF(CM7="",NA(),CM7)</f>
        <v>67.55</v>
      </c>
      <c r="CN6" s="36">
        <f t="shared" si="10"/>
        <v>66.11</v>
      </c>
      <c r="CO6" s="36">
        <f t="shared" si="10"/>
        <v>66.72</v>
      </c>
      <c r="CP6" s="36">
        <f t="shared" si="10"/>
        <v>70.13</v>
      </c>
      <c r="CQ6" s="36">
        <f t="shared" si="10"/>
        <v>62.5</v>
      </c>
      <c r="CR6" s="36">
        <f t="shared" si="10"/>
        <v>62.45</v>
      </c>
      <c r="CS6" s="36">
        <f t="shared" si="10"/>
        <v>62.12</v>
      </c>
      <c r="CT6" s="36">
        <f t="shared" si="10"/>
        <v>62.26</v>
      </c>
      <c r="CU6" s="36">
        <f t="shared" si="10"/>
        <v>62.1</v>
      </c>
      <c r="CV6" s="35" t="str">
        <f>IF(CV7="","",IF(CV7="-","【-】","【"&amp;SUBSTITUTE(TEXT(CV7,"#,##0.00"),"-","△")&amp;"】"))</f>
        <v>【59.94】</v>
      </c>
      <c r="CW6" s="36">
        <f>IF(CW7="",NA(),CW7)</f>
        <v>82.62</v>
      </c>
      <c r="CX6" s="36">
        <f t="shared" ref="CX6:DF6" si="11">IF(CX7="",NA(),CX7)</f>
        <v>84.49</v>
      </c>
      <c r="CY6" s="36">
        <f t="shared" si="11"/>
        <v>85.67</v>
      </c>
      <c r="CZ6" s="36">
        <f t="shared" si="11"/>
        <v>83.79</v>
      </c>
      <c r="DA6" s="36">
        <f t="shared" si="11"/>
        <v>84.28</v>
      </c>
      <c r="DB6" s="36">
        <f t="shared" si="11"/>
        <v>89.62</v>
      </c>
      <c r="DC6" s="36">
        <f t="shared" si="11"/>
        <v>89.76</v>
      </c>
      <c r="DD6" s="36">
        <f t="shared" si="11"/>
        <v>89.45</v>
      </c>
      <c r="DE6" s="36">
        <f t="shared" si="11"/>
        <v>89.5</v>
      </c>
      <c r="DF6" s="36">
        <f t="shared" si="11"/>
        <v>89.52</v>
      </c>
      <c r="DG6" s="35" t="str">
        <f>IF(DG7="","",IF(DG7="-","【-】","【"&amp;SUBSTITUTE(TEXT(DG7,"#,##0.00"),"-","△")&amp;"】"))</f>
        <v>【90.22】</v>
      </c>
      <c r="DH6" s="36">
        <f>IF(DH7="",NA(),DH7)</f>
        <v>37.78</v>
      </c>
      <c r="DI6" s="36">
        <f t="shared" ref="DI6:DQ6" si="12">IF(DI7="",NA(),DI7)</f>
        <v>39.51</v>
      </c>
      <c r="DJ6" s="36">
        <f t="shared" si="12"/>
        <v>40.93</v>
      </c>
      <c r="DK6" s="36">
        <f t="shared" si="12"/>
        <v>42.68</v>
      </c>
      <c r="DL6" s="36">
        <f t="shared" si="12"/>
        <v>44.53</v>
      </c>
      <c r="DM6" s="36">
        <f t="shared" si="12"/>
        <v>40.21</v>
      </c>
      <c r="DN6" s="36">
        <f t="shared" si="12"/>
        <v>41.12</v>
      </c>
      <c r="DO6" s="36">
        <f t="shared" si="12"/>
        <v>44.91</v>
      </c>
      <c r="DP6" s="36">
        <f t="shared" si="12"/>
        <v>45.89</v>
      </c>
      <c r="DQ6" s="36">
        <f t="shared" si="12"/>
        <v>46.58</v>
      </c>
      <c r="DR6" s="35" t="str">
        <f>IF(DR7="","",IF(DR7="-","【-】","【"&amp;SUBSTITUTE(TEXT(DR7,"#,##0.00"),"-","△")&amp;"】"))</f>
        <v>【47.91】</v>
      </c>
      <c r="DS6" s="36">
        <f>IF(DS7="",NA(),DS7)</f>
        <v>5.79</v>
      </c>
      <c r="DT6" s="36">
        <f t="shared" ref="DT6:EB6" si="13">IF(DT7="",NA(),DT7)</f>
        <v>6.49</v>
      </c>
      <c r="DU6" s="36">
        <f t="shared" si="13"/>
        <v>8.27</v>
      </c>
      <c r="DV6" s="36">
        <f t="shared" si="13"/>
        <v>9.7899999999999991</v>
      </c>
      <c r="DW6" s="36">
        <f t="shared" si="13"/>
        <v>12.7</v>
      </c>
      <c r="DX6" s="36">
        <f t="shared" si="13"/>
        <v>10.19</v>
      </c>
      <c r="DY6" s="36">
        <f t="shared" si="13"/>
        <v>10.9</v>
      </c>
      <c r="DZ6" s="36">
        <f t="shared" si="13"/>
        <v>12.03</v>
      </c>
      <c r="EA6" s="36">
        <f t="shared" si="13"/>
        <v>13.14</v>
      </c>
      <c r="EB6" s="36">
        <f t="shared" si="13"/>
        <v>14.45</v>
      </c>
      <c r="EC6" s="35" t="str">
        <f>IF(EC7="","",IF(EC7="-","【-】","【"&amp;SUBSTITUTE(TEXT(EC7,"#,##0.00"),"-","△")&amp;"】"))</f>
        <v>【15.00】</v>
      </c>
      <c r="ED6" s="36">
        <f>IF(ED7="",NA(),ED7)</f>
        <v>0.26</v>
      </c>
      <c r="EE6" s="36">
        <f t="shared" ref="EE6:EM6" si="14">IF(EE7="",NA(),EE7)</f>
        <v>0.18</v>
      </c>
      <c r="EF6" s="36">
        <f t="shared" si="14"/>
        <v>0.16</v>
      </c>
      <c r="EG6" s="36">
        <f t="shared" si="14"/>
        <v>0.27</v>
      </c>
      <c r="EH6" s="36">
        <f t="shared" si="14"/>
        <v>0.15</v>
      </c>
      <c r="EI6" s="36">
        <f t="shared" si="14"/>
        <v>0.88</v>
      </c>
      <c r="EJ6" s="36">
        <f t="shared" si="14"/>
        <v>0.85</v>
      </c>
      <c r="EK6" s="36">
        <f t="shared" si="14"/>
        <v>0.75</v>
      </c>
      <c r="EL6" s="36">
        <f t="shared" si="14"/>
        <v>0.95</v>
      </c>
      <c r="EM6" s="36">
        <f t="shared" si="14"/>
        <v>0.74</v>
      </c>
      <c r="EN6" s="35" t="str">
        <f>IF(EN7="","",IF(EN7="-","【-】","【"&amp;SUBSTITUTE(TEXT(EN7,"#,##0.00"),"-","△")&amp;"】"))</f>
        <v>【0.76】</v>
      </c>
    </row>
    <row r="7" spans="1:144" s="37" customFormat="1" x14ac:dyDescent="0.15">
      <c r="A7" s="29"/>
      <c r="B7" s="38">
        <v>2016</v>
      </c>
      <c r="C7" s="38">
        <v>202053</v>
      </c>
      <c r="D7" s="38">
        <v>46</v>
      </c>
      <c r="E7" s="38">
        <v>1</v>
      </c>
      <c r="F7" s="38">
        <v>0</v>
      </c>
      <c r="G7" s="38">
        <v>1</v>
      </c>
      <c r="H7" s="38" t="s">
        <v>105</v>
      </c>
      <c r="I7" s="38" t="s">
        <v>106</v>
      </c>
      <c r="J7" s="38" t="s">
        <v>107</v>
      </c>
      <c r="K7" s="38" t="s">
        <v>108</v>
      </c>
      <c r="L7" s="38" t="s">
        <v>109</v>
      </c>
      <c r="M7" s="38"/>
      <c r="N7" s="39" t="s">
        <v>110</v>
      </c>
      <c r="O7" s="39">
        <v>69.959999999999994</v>
      </c>
      <c r="P7" s="39">
        <v>98.15</v>
      </c>
      <c r="Q7" s="39">
        <v>2920</v>
      </c>
      <c r="R7" s="39">
        <v>103507</v>
      </c>
      <c r="S7" s="39">
        <v>658.66</v>
      </c>
      <c r="T7" s="39">
        <v>157.15</v>
      </c>
      <c r="U7" s="39">
        <v>101116</v>
      </c>
      <c r="V7" s="39">
        <v>365.96</v>
      </c>
      <c r="W7" s="39">
        <v>276.3</v>
      </c>
      <c r="X7" s="39">
        <v>100.41</v>
      </c>
      <c r="Y7" s="39">
        <v>99.75</v>
      </c>
      <c r="Z7" s="39">
        <v>112.29</v>
      </c>
      <c r="AA7" s="39">
        <v>107.4</v>
      </c>
      <c r="AB7" s="39">
        <v>111.19</v>
      </c>
      <c r="AC7" s="39">
        <v>107.91</v>
      </c>
      <c r="AD7" s="39">
        <v>108.44</v>
      </c>
      <c r="AE7" s="39">
        <v>113.11</v>
      </c>
      <c r="AF7" s="39">
        <v>114</v>
      </c>
      <c r="AG7" s="39">
        <v>114</v>
      </c>
      <c r="AH7" s="39">
        <v>114.35</v>
      </c>
      <c r="AI7" s="39">
        <v>0</v>
      </c>
      <c r="AJ7" s="39">
        <v>0</v>
      </c>
      <c r="AK7" s="39">
        <v>0</v>
      </c>
      <c r="AL7" s="39">
        <v>0</v>
      </c>
      <c r="AM7" s="39">
        <v>0</v>
      </c>
      <c r="AN7" s="39">
        <v>0.57999999999999996</v>
      </c>
      <c r="AO7" s="39">
        <v>0.81</v>
      </c>
      <c r="AP7" s="39">
        <v>0</v>
      </c>
      <c r="AQ7" s="39">
        <v>0.03</v>
      </c>
      <c r="AR7" s="39">
        <v>0.23</v>
      </c>
      <c r="AS7" s="39">
        <v>0.79</v>
      </c>
      <c r="AT7" s="39">
        <v>1305.1099999999999</v>
      </c>
      <c r="AU7" s="39">
        <v>1268.07</v>
      </c>
      <c r="AV7" s="39">
        <v>289.39999999999998</v>
      </c>
      <c r="AW7" s="39">
        <v>326.87</v>
      </c>
      <c r="AX7" s="39">
        <v>353.26</v>
      </c>
      <c r="AY7" s="39">
        <v>633.30999999999995</v>
      </c>
      <c r="AZ7" s="39">
        <v>648.09</v>
      </c>
      <c r="BA7" s="39">
        <v>344.19</v>
      </c>
      <c r="BB7" s="39">
        <v>352.05</v>
      </c>
      <c r="BC7" s="39">
        <v>349.04</v>
      </c>
      <c r="BD7" s="39">
        <v>262.87</v>
      </c>
      <c r="BE7" s="39">
        <v>572.49</v>
      </c>
      <c r="BF7" s="39">
        <v>548.66</v>
      </c>
      <c r="BG7" s="39">
        <v>527.34</v>
      </c>
      <c r="BH7" s="39">
        <v>502.62</v>
      </c>
      <c r="BI7" s="39">
        <v>468.4</v>
      </c>
      <c r="BJ7" s="39">
        <v>257.41000000000003</v>
      </c>
      <c r="BK7" s="39">
        <v>253.86</v>
      </c>
      <c r="BL7" s="39">
        <v>252.09</v>
      </c>
      <c r="BM7" s="39">
        <v>250.76</v>
      </c>
      <c r="BN7" s="39">
        <v>254.54</v>
      </c>
      <c r="BO7" s="39">
        <v>270.87</v>
      </c>
      <c r="BP7" s="39">
        <v>82.19</v>
      </c>
      <c r="BQ7" s="39">
        <v>84.81</v>
      </c>
      <c r="BR7" s="39">
        <v>94.03</v>
      </c>
      <c r="BS7" s="39">
        <v>87.75</v>
      </c>
      <c r="BT7" s="39">
        <v>89.52</v>
      </c>
      <c r="BU7" s="39">
        <v>100.16</v>
      </c>
      <c r="BV7" s="39">
        <v>100.07</v>
      </c>
      <c r="BW7" s="39">
        <v>106.22</v>
      </c>
      <c r="BX7" s="39">
        <v>106.69</v>
      </c>
      <c r="BY7" s="39">
        <v>106.52</v>
      </c>
      <c r="BZ7" s="39">
        <v>105.59</v>
      </c>
      <c r="CA7" s="39">
        <v>187.66</v>
      </c>
      <c r="CB7" s="39">
        <v>182.18</v>
      </c>
      <c r="CC7" s="39">
        <v>164.72</v>
      </c>
      <c r="CD7" s="39">
        <v>176.51</v>
      </c>
      <c r="CE7" s="39">
        <v>172.9</v>
      </c>
      <c r="CF7" s="39">
        <v>166.17</v>
      </c>
      <c r="CG7" s="39">
        <v>164.93</v>
      </c>
      <c r="CH7" s="39">
        <v>155.22999999999999</v>
      </c>
      <c r="CI7" s="39">
        <v>154.91999999999999</v>
      </c>
      <c r="CJ7" s="39">
        <v>155.80000000000001</v>
      </c>
      <c r="CK7" s="39">
        <v>163.27000000000001</v>
      </c>
      <c r="CL7" s="39">
        <v>69.69</v>
      </c>
      <c r="CM7" s="39">
        <v>67.55</v>
      </c>
      <c r="CN7" s="39">
        <v>66.11</v>
      </c>
      <c r="CO7" s="39">
        <v>66.72</v>
      </c>
      <c r="CP7" s="39">
        <v>70.13</v>
      </c>
      <c r="CQ7" s="39">
        <v>62.5</v>
      </c>
      <c r="CR7" s="39">
        <v>62.45</v>
      </c>
      <c r="CS7" s="39">
        <v>62.12</v>
      </c>
      <c r="CT7" s="39">
        <v>62.26</v>
      </c>
      <c r="CU7" s="39">
        <v>62.1</v>
      </c>
      <c r="CV7" s="39">
        <v>59.94</v>
      </c>
      <c r="CW7" s="39">
        <v>82.62</v>
      </c>
      <c r="CX7" s="39">
        <v>84.49</v>
      </c>
      <c r="CY7" s="39">
        <v>85.67</v>
      </c>
      <c r="CZ7" s="39">
        <v>83.79</v>
      </c>
      <c r="DA7" s="39">
        <v>84.28</v>
      </c>
      <c r="DB7" s="39">
        <v>89.62</v>
      </c>
      <c r="DC7" s="39">
        <v>89.76</v>
      </c>
      <c r="DD7" s="39">
        <v>89.45</v>
      </c>
      <c r="DE7" s="39">
        <v>89.5</v>
      </c>
      <c r="DF7" s="39">
        <v>89.52</v>
      </c>
      <c r="DG7" s="39">
        <v>90.22</v>
      </c>
      <c r="DH7" s="39">
        <v>37.78</v>
      </c>
      <c r="DI7" s="39">
        <v>39.51</v>
      </c>
      <c r="DJ7" s="39">
        <v>40.93</v>
      </c>
      <c r="DK7" s="39">
        <v>42.68</v>
      </c>
      <c r="DL7" s="39">
        <v>44.53</v>
      </c>
      <c r="DM7" s="39">
        <v>40.21</v>
      </c>
      <c r="DN7" s="39">
        <v>41.12</v>
      </c>
      <c r="DO7" s="39">
        <v>44.91</v>
      </c>
      <c r="DP7" s="39">
        <v>45.89</v>
      </c>
      <c r="DQ7" s="39">
        <v>46.58</v>
      </c>
      <c r="DR7" s="39">
        <v>47.91</v>
      </c>
      <c r="DS7" s="39">
        <v>5.79</v>
      </c>
      <c r="DT7" s="39">
        <v>6.49</v>
      </c>
      <c r="DU7" s="39">
        <v>8.27</v>
      </c>
      <c r="DV7" s="39">
        <v>9.7899999999999991</v>
      </c>
      <c r="DW7" s="39">
        <v>12.7</v>
      </c>
      <c r="DX7" s="39">
        <v>10.19</v>
      </c>
      <c r="DY7" s="39">
        <v>10.9</v>
      </c>
      <c r="DZ7" s="39">
        <v>12.03</v>
      </c>
      <c r="EA7" s="39">
        <v>13.14</v>
      </c>
      <c r="EB7" s="39">
        <v>14.45</v>
      </c>
      <c r="EC7" s="39">
        <v>15</v>
      </c>
      <c r="ED7" s="39">
        <v>0.26</v>
      </c>
      <c r="EE7" s="39">
        <v>0.18</v>
      </c>
      <c r="EF7" s="39">
        <v>0.16</v>
      </c>
      <c r="EG7" s="39">
        <v>0.27</v>
      </c>
      <c r="EH7" s="39">
        <v>0.15</v>
      </c>
      <c r="EI7" s="39">
        <v>0.88</v>
      </c>
      <c r="EJ7" s="39">
        <v>0.85</v>
      </c>
      <c r="EK7" s="39">
        <v>0.75</v>
      </c>
      <c r="EL7" s="39">
        <v>0.95</v>
      </c>
      <c r="EM7" s="39">
        <v>0.74</v>
      </c>
      <c r="EN7" s="39">
        <v>0.76</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cp:lastPrinted>2018-01-31T05:00:18Z</cp:lastPrinted>
  <dcterms:created xsi:type="dcterms:W3CDTF">2017-12-25T01:28:09Z</dcterms:created>
  <dcterms:modified xsi:type="dcterms:W3CDTF">2018-02-01T00:04:17Z</dcterms:modified>
  <cp:category/>
</cp:coreProperties>
</file>