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0905" yWindow="-15" windowWidth="10710" windowHeight="1023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BB8" i="4" s="1"/>
  <c r="T6" i="5"/>
  <c r="S6" i="5"/>
  <c r="AL8" i="4" s="1"/>
  <c r="R6" i="5"/>
  <c r="Q6" i="5"/>
  <c r="P6" i="5"/>
  <c r="O6" i="5"/>
  <c r="I10" i="4" s="1"/>
  <c r="N6" i="5"/>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H86" i="4"/>
  <c r="BB10" i="4"/>
  <c r="AD10" i="4"/>
  <c r="W10" i="4"/>
  <c r="P10" i="4"/>
  <c r="B10" i="4"/>
  <c r="AT8" i="4"/>
  <c r="W8" i="4"/>
  <c r="I8" i="4"/>
  <c r="B6" i="4"/>
  <c r="C10" i="5" l="1"/>
  <c r="D10" i="5"/>
  <c r="E10" i="5"/>
  <c r="B10" i="5"/>
</calcChain>
</file>

<file path=xl/sharedStrings.xml><?xml version="1.0" encoding="utf-8"?>
<sst xmlns="http://schemas.openxmlformats.org/spreadsheetml/2006/main" count="235" uniqueCount="122">
  <si>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</si>
  <si>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</si>
  <si>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</si>
  <si>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</si>
  <si>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</si>
  <si>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</si>
  <si>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</si>
  <si>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</si>
  <si>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</si>
  <si>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</si>
  <si>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</si>
  <si>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</si>
  <si>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</si>
  <si>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</si>
  <si>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</si>
  <si>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</si>
  <si>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</si>
  <si>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</si>
  <si>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</si>
  <si>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</si>
  <si>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</si>
  <si>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</si>
  <si>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</si>
  <si>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</si>
  <si>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</si>
  <si>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</si>
  <si>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</si>
  <si>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</si>
  <si>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</si>
  <si>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</si>
  <si>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</si>
  <si>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</si>
  <si>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</si>
  <si>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</si>
  <si>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</si>
  <si>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</si>
  <si>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</si>
  <si>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</si>
  <si>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</si>
  <si>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</si>
  <si>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</si>
  <si>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</si>
  <si>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</si>
  <si>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</si>
  <si>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</si>
  <si>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</si>
  <si>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</si>
  <si>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</si>
  <si>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</si>
  <si>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</si>
  <si>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</si>
  <si>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</si>
  <si>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</si>
  <si>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</si>
  <si>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</si>
  <si>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</si>
  <si>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</si>
  <si>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</si>
  <si>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</si>
  <si>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</si>
  <si>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</si>
  <si>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</si>
  <si>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</si>
  <si>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</si>
  <si>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</si>
  <si>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</si>
  <si>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</si>
  <si>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</si>
  <si>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</si>
  <si>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</si>
  <si>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</si>
  <si>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</si>
  <si>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</si>
  <si>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</si>
  <si>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</si>
  <si>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</si>
  <si>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</si>
  <si>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</si>
  <si>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</si>
  <si>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</si>
  <si>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</si>
  <si>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</si>
  <si>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</si>
  <si>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</si>
  <si>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</si>
  <si>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</si>
  <si>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</si>
  <si>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</si>
  <si>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</si>
  <si>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</si>
  <si>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</si>
  <si>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</si>
  <si>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</si>
  <si>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</si>
  <si>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</si>
  <si>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</si>
  <si>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</si>
  <si>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</si>
  <si>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</si>
  <si>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</si>
  <si>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</si>
  <si>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</si>
  <si>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</si>
  <si>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</si>
  <si>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</si>
  <si>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</si>
  <si>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</si>
  <si>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上田市</t>
  </si>
  <si>
    <t>法適用</t>
  </si>
  <si>
    <t>下水道事業</t>
  </si>
  <si>
    <t>特定環境保全公共下水道</t>
  </si>
  <si>
    <t>D1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</si>
  <si>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</si>
  <si>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</si>
  <si>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</si>
  <si>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</si>
  <si>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</si>
  <si>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</si>
  <si>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</si>
  <si>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有形固定資産減価償却率は、みなし償却制度廃止に伴い、平成26年度から大幅な増加となった。管渠と処理場別に平成28年度の有形固定資産減価償却率を見ると、管渠は約20％、処理場は約50％で、処理場の機械設備の方が管渠より法定耐用年数が短い分、老朽化が進んでいる。
　法定耐用年数に達した管渠は無いため、管渠老朽化率は0％。管渠改善率0.02％も他工事に伴う布設替えによるものである。</t>
    <rPh sb="53" eb="55">
      <t>ヘイセイ</t>
    </rPh>
    <rPh sb="57" eb="58">
      <t>ネン</t>
    </rPh>
    <rPh sb="58" eb="59">
      <t>ド</t>
    </rPh>
    <rPh sb="118" eb="119">
      <t>ブン</t>
    </rPh>
    <rPh sb="142" eb="144">
      <t>カンキョ</t>
    </rPh>
    <rPh sb="145" eb="146">
      <t>ナ</t>
    </rPh>
    <phoneticPr fontId="4"/>
  </si>
  <si>
    <t xml:space="preserve">　経常収支比率が100％を超え、累積欠損金比率が0％であること、加えて経費回収率が100％を超えていることから経営の健全性は保たれていると考えられる。
　流動比率は、平成26年度の会計基準見直しによる借入資本金制度の廃止に伴い、１年以内に償還する企業債が流動負債へ計上されたことで極端に減少したものの、平成26年度以降は短期支払能力の目安である100％を大きく上回っている。
　企業債残高対事業規模比率は、類似団体平均値を大きく下回り、企業債償還が順調であることが窺える。今後は必要な更新を行いつつ、適正な使用料収入を維持する必要がある。　
　汚水処理原価は、減価償却費と支払利息の減により減少傾向にあるが、施設の老朽化が進む中、平成28年度は維持管理費の増加により上昇しており、今後も更新による汚水処理原価の上昇が考えられる。
　施設利用率は、人口減少や節水機器の普及等社会情勢の変化により、人口や処理水量について計画値と現状にかい離が発生し、30％台を推移しており、処理能力に余剰が生じている。
　水洗化率は、毎年度、類似団体平均値を上回り、堅調に続伸している。
</t>
    <rPh sb="13" eb="14">
      <t>コ</t>
    </rPh>
    <rPh sb="143" eb="145">
      <t>ゲンショウ</t>
    </rPh>
    <rPh sb="157" eb="159">
      <t>イコウ</t>
    </rPh>
    <rPh sb="167" eb="169">
      <t>メヤス</t>
    </rPh>
    <rPh sb="177" eb="178">
      <t>オオ</t>
    </rPh>
    <rPh sb="180" eb="182">
      <t>ウワマワ</t>
    </rPh>
    <rPh sb="203" eb="205">
      <t>ルイジ</t>
    </rPh>
    <rPh sb="205" eb="207">
      <t>ダンタイ</t>
    </rPh>
    <rPh sb="207" eb="210">
      <t>ヘイキンチ</t>
    </rPh>
    <rPh sb="211" eb="212">
      <t>オオ</t>
    </rPh>
    <rPh sb="214" eb="216">
      <t>シタマワ</t>
    </rPh>
    <rPh sb="236" eb="238">
      <t>コンゴ</t>
    </rPh>
    <rPh sb="239" eb="241">
      <t>ヒツヨウ</t>
    </rPh>
    <rPh sb="242" eb="244">
      <t>コウシン</t>
    </rPh>
    <rPh sb="245" eb="246">
      <t>オコナ</t>
    </rPh>
    <rPh sb="250" eb="252">
      <t>テキセイ</t>
    </rPh>
    <rPh sb="253" eb="256">
      <t>シヨウリョウ</t>
    </rPh>
    <rPh sb="256" eb="258">
      <t>シュウニュウ</t>
    </rPh>
    <rPh sb="259" eb="261">
      <t>イジ</t>
    </rPh>
    <rPh sb="263" eb="265">
      <t>ヒツヨウ</t>
    </rPh>
    <rPh sb="280" eb="282">
      <t>ゲンカ</t>
    </rPh>
    <rPh sb="282" eb="284">
      <t>ショウキャク</t>
    </rPh>
    <rPh sb="284" eb="285">
      <t>ヒ</t>
    </rPh>
    <rPh sb="286" eb="288">
      <t>シハライ</t>
    </rPh>
    <rPh sb="288" eb="290">
      <t>リソク</t>
    </rPh>
    <rPh sb="291" eb="292">
      <t>ゲン</t>
    </rPh>
    <rPh sb="295" eb="297">
      <t>ゲンショウ</t>
    </rPh>
    <rPh sb="297" eb="299">
      <t>ケイコウ</t>
    </rPh>
    <rPh sb="304" eb="306">
      <t>シセツ</t>
    </rPh>
    <rPh sb="307" eb="310">
      <t>ロウキュウカ</t>
    </rPh>
    <rPh sb="311" eb="312">
      <t>スス</t>
    </rPh>
    <rPh sb="313" eb="314">
      <t>ナカ</t>
    </rPh>
    <rPh sb="315" eb="317">
      <t>ヘイセイ</t>
    </rPh>
    <rPh sb="319" eb="320">
      <t>ネン</t>
    </rPh>
    <rPh sb="320" eb="321">
      <t>ド</t>
    </rPh>
    <rPh sb="322" eb="324">
      <t>イジ</t>
    </rPh>
    <rPh sb="324" eb="327">
      <t>カンリヒ</t>
    </rPh>
    <rPh sb="328" eb="330">
      <t>ゾウカ</t>
    </rPh>
    <rPh sb="333" eb="335">
      <t>ジョウショウ</t>
    </rPh>
    <rPh sb="340" eb="342">
      <t>コンゴ</t>
    </rPh>
    <rPh sb="343" eb="345">
      <t>コウシン</t>
    </rPh>
    <rPh sb="348" eb="350">
      <t>オスイ</t>
    </rPh>
    <rPh sb="350" eb="352">
      <t>ショリ</t>
    </rPh>
    <rPh sb="352" eb="354">
      <t>ゲンカ</t>
    </rPh>
    <rPh sb="355" eb="357">
      <t>ジョウショウ</t>
    </rPh>
    <rPh sb="358" eb="359">
      <t>カンガ</t>
    </rPh>
    <rPh sb="410" eb="411">
      <t>チ</t>
    </rPh>
    <phoneticPr fontId="4"/>
  </si>
  <si>
    <t xml:space="preserve">　現状は総じて健全経営を維持しているが、今後、人口減少による使用料収入の減少、老朽化の進んだ施設の更新費用、修繕費用の増加が見込まれる。
　限りある財源の下、老朽化施設は長寿命化計画及び策定中のストックマネジメント計画に基づき、計画的に更新を行う。
　処理能力に余剰が生じている施設は農業集落排水事業と一体とした施設の統廃合を検討し、施設運営の効率化を図り、一層の費用圧縮を図る。
</t>
    <rPh sb="59" eb="61">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</si>
</sst>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0.13</c:v>
                </c:pt>
                <c:pt idx="4" formatCode="#,##0.00;&quot;△&quot;#,##0.00;&quot;-&quot;">
                  <c:v>0.02</c:v>
                </c:pt>
              </c:numCache>
            </c:numRef>
          </c:val>
        </c:ser>
        <c:dLbls>
          <c:showLegendKey val="0"/>
          <c:showVal val="0"/>
          <c:showCatName val="0"/>
          <c:showSerName val="0"/>
          <c:showPercent val="0"/>
          <c:showBubbleSize val="0"/>
        </c:dLbls>
        <c:gapWidth val="150"/>
        <c:axId val="98113792"/>
        <c:axId val="9812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0.08</c:v>
                </c:pt>
                <c:pt idx="4">
                  <c:v>0.04</c:v>
                </c:pt>
              </c:numCache>
            </c:numRef>
          </c:val>
          <c:smooth val="0"/>
        </c:ser>
        <c:dLbls>
          <c:showLegendKey val="0"/>
          <c:showVal val="0"/>
          <c:showCatName val="0"/>
          <c:showSerName val="0"/>
          <c:showPercent val="0"/>
          <c:showBubbleSize val="0"/>
        </c:dLbls>
        <c:marker val="1"/>
        <c:smooth val="0"/>
        <c:axId val="98113792"/>
        <c:axId val="98128256"/>
      </c:lineChart>
      <c:dateAx>
        <c:axId val="98113792"/>
        <c:scaling>
          <c:orientation val="minMax"/>
        </c:scaling>
        <c:delete val="1"/>
        <c:axPos val="b"/>
        <c:numFmt formatCode="ge" sourceLinked="1"/>
        <c:majorTickMark val="none"/>
        <c:minorTickMark val="none"/>
        <c:tickLblPos val="none"/>
        <c:crossAx val="98128256"/>
        <c:crosses val="autoZero"/>
        <c:auto val="1"/>
        <c:lblOffset val="100"/>
        <c:baseTimeUnit val="years"/>
      </c:dateAx>
      <c:valAx>
        <c:axId val="9812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1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39.270000000000003</c:v>
                </c:pt>
                <c:pt idx="1">
                  <c:v>38.81</c:v>
                </c:pt>
                <c:pt idx="2">
                  <c:v>38.479999999999997</c:v>
                </c:pt>
                <c:pt idx="3">
                  <c:v>39.58</c:v>
                </c:pt>
                <c:pt idx="4">
                  <c:v>39.19</c:v>
                </c:pt>
              </c:numCache>
            </c:numRef>
          </c:val>
        </c:ser>
        <c:dLbls>
          <c:showLegendKey val="0"/>
          <c:showVal val="0"/>
          <c:showCatName val="0"/>
          <c:showSerName val="0"/>
          <c:showPercent val="0"/>
          <c:showBubbleSize val="0"/>
        </c:dLbls>
        <c:gapWidth val="150"/>
        <c:axId val="98851456"/>
        <c:axId val="9886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39.25</c:v>
                </c:pt>
                <c:pt idx="4">
                  <c:v>43.18</c:v>
                </c:pt>
              </c:numCache>
            </c:numRef>
          </c:val>
          <c:smooth val="0"/>
        </c:ser>
        <c:dLbls>
          <c:showLegendKey val="0"/>
          <c:showVal val="0"/>
          <c:showCatName val="0"/>
          <c:showSerName val="0"/>
          <c:showPercent val="0"/>
          <c:showBubbleSize val="0"/>
        </c:dLbls>
        <c:marker val="1"/>
        <c:smooth val="0"/>
        <c:axId val="98851456"/>
        <c:axId val="98865920"/>
      </c:lineChart>
      <c:dateAx>
        <c:axId val="98851456"/>
        <c:scaling>
          <c:orientation val="minMax"/>
        </c:scaling>
        <c:delete val="1"/>
        <c:axPos val="b"/>
        <c:numFmt formatCode="ge" sourceLinked="1"/>
        <c:majorTickMark val="none"/>
        <c:minorTickMark val="none"/>
        <c:tickLblPos val="none"/>
        <c:crossAx val="98865920"/>
        <c:crosses val="autoZero"/>
        <c:auto val="1"/>
        <c:lblOffset val="100"/>
        <c:baseTimeUnit val="years"/>
      </c:dateAx>
      <c:valAx>
        <c:axId val="9886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5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84.57</c:v>
                </c:pt>
                <c:pt idx="1">
                  <c:v>85.48</c:v>
                </c:pt>
                <c:pt idx="2">
                  <c:v>86.56</c:v>
                </c:pt>
                <c:pt idx="3">
                  <c:v>87.35</c:v>
                </c:pt>
                <c:pt idx="4">
                  <c:v>88.04</c:v>
                </c:pt>
              </c:numCache>
            </c:numRef>
          </c:val>
        </c:ser>
        <c:dLbls>
          <c:showLegendKey val="0"/>
          <c:showVal val="0"/>
          <c:showCatName val="0"/>
          <c:showSerName val="0"/>
          <c:showPercent val="0"/>
          <c:showBubbleSize val="0"/>
        </c:dLbls>
        <c:gapWidth val="150"/>
        <c:axId val="99186944"/>
        <c:axId val="9918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86.43</c:v>
                </c:pt>
                <c:pt idx="4">
                  <c:v>86.43</c:v>
                </c:pt>
              </c:numCache>
            </c:numRef>
          </c:val>
          <c:smooth val="0"/>
        </c:ser>
        <c:dLbls>
          <c:showLegendKey val="0"/>
          <c:showVal val="0"/>
          <c:showCatName val="0"/>
          <c:showSerName val="0"/>
          <c:showPercent val="0"/>
          <c:showBubbleSize val="0"/>
        </c:dLbls>
        <c:marker val="1"/>
        <c:smooth val="0"/>
        <c:axId val="99186944"/>
        <c:axId val="99189120"/>
      </c:lineChart>
      <c:dateAx>
        <c:axId val="99186944"/>
        <c:scaling>
          <c:orientation val="minMax"/>
        </c:scaling>
        <c:delete val="1"/>
        <c:axPos val="b"/>
        <c:numFmt formatCode="ge" sourceLinked="1"/>
        <c:majorTickMark val="none"/>
        <c:minorTickMark val="none"/>
        <c:tickLblPos val="none"/>
        <c:crossAx val="99189120"/>
        <c:crosses val="autoZero"/>
        <c:auto val="1"/>
        <c:lblOffset val="100"/>
        <c:baseTimeUnit val="years"/>
      </c:dateAx>
      <c:valAx>
        <c:axId val="9918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8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112.1</c:v>
                </c:pt>
                <c:pt idx="1">
                  <c:v>111.36</c:v>
                </c:pt>
                <c:pt idx="2">
                  <c:v>119.41</c:v>
                </c:pt>
                <c:pt idx="3">
                  <c:v>115.42</c:v>
                </c:pt>
                <c:pt idx="4">
                  <c:v>118.18</c:v>
                </c:pt>
              </c:numCache>
            </c:numRef>
          </c:val>
        </c:ser>
        <c:dLbls>
          <c:showLegendKey val="0"/>
          <c:showVal val="0"/>
          <c:showCatName val="0"/>
          <c:showSerName val="0"/>
          <c:showPercent val="0"/>
          <c:showBubbleSize val="0"/>
        </c:dLbls>
        <c:gapWidth val="150"/>
        <c:axId val="98154368"/>
        <c:axId val="9816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94.73</c:v>
                </c:pt>
                <c:pt idx="1">
                  <c:v>96.59</c:v>
                </c:pt>
                <c:pt idx="2">
                  <c:v>101.24</c:v>
                </c:pt>
                <c:pt idx="3">
                  <c:v>99.07</c:v>
                </c:pt>
                <c:pt idx="4">
                  <c:v>101.17</c:v>
                </c:pt>
              </c:numCache>
            </c:numRef>
          </c:val>
          <c:smooth val="0"/>
        </c:ser>
        <c:dLbls>
          <c:showLegendKey val="0"/>
          <c:showVal val="0"/>
          <c:showCatName val="0"/>
          <c:showSerName val="0"/>
          <c:showPercent val="0"/>
          <c:showBubbleSize val="0"/>
        </c:dLbls>
        <c:marker val="1"/>
        <c:smooth val="0"/>
        <c:axId val="98154368"/>
        <c:axId val="98164736"/>
      </c:lineChart>
      <c:dateAx>
        <c:axId val="98154368"/>
        <c:scaling>
          <c:orientation val="minMax"/>
        </c:scaling>
        <c:delete val="1"/>
        <c:axPos val="b"/>
        <c:numFmt formatCode="ge" sourceLinked="1"/>
        <c:majorTickMark val="none"/>
        <c:minorTickMark val="none"/>
        <c:tickLblPos val="none"/>
        <c:crossAx val="98164736"/>
        <c:crosses val="autoZero"/>
        <c:auto val="1"/>
        <c:lblOffset val="100"/>
        <c:baseTimeUnit val="years"/>
      </c:dateAx>
      <c:valAx>
        <c:axId val="9816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5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12.97</c:v>
                </c:pt>
                <c:pt idx="1">
                  <c:v>14.84</c:v>
                </c:pt>
                <c:pt idx="2">
                  <c:v>24.5</c:v>
                </c:pt>
                <c:pt idx="3">
                  <c:v>26.89</c:v>
                </c:pt>
                <c:pt idx="4">
                  <c:v>29.12</c:v>
                </c:pt>
              </c:numCache>
            </c:numRef>
          </c:val>
        </c:ser>
        <c:dLbls>
          <c:showLegendKey val="0"/>
          <c:showVal val="0"/>
          <c:showCatName val="0"/>
          <c:showSerName val="0"/>
          <c:showPercent val="0"/>
          <c:showBubbleSize val="0"/>
        </c:dLbls>
        <c:gapWidth val="150"/>
        <c:axId val="98407936"/>
        <c:axId val="9840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12.99</c:v>
                </c:pt>
                <c:pt idx="1">
                  <c:v>13.6</c:v>
                </c:pt>
                <c:pt idx="2">
                  <c:v>22.34</c:v>
                </c:pt>
                <c:pt idx="3">
                  <c:v>25.07</c:v>
                </c:pt>
                <c:pt idx="4">
                  <c:v>28.48</c:v>
                </c:pt>
              </c:numCache>
            </c:numRef>
          </c:val>
          <c:smooth val="0"/>
        </c:ser>
        <c:dLbls>
          <c:showLegendKey val="0"/>
          <c:showVal val="0"/>
          <c:showCatName val="0"/>
          <c:showSerName val="0"/>
          <c:showPercent val="0"/>
          <c:showBubbleSize val="0"/>
        </c:dLbls>
        <c:marker val="1"/>
        <c:smooth val="0"/>
        <c:axId val="98407936"/>
        <c:axId val="98409856"/>
      </c:lineChart>
      <c:dateAx>
        <c:axId val="98407936"/>
        <c:scaling>
          <c:orientation val="minMax"/>
        </c:scaling>
        <c:delete val="1"/>
        <c:axPos val="b"/>
        <c:numFmt formatCode="ge" sourceLinked="1"/>
        <c:majorTickMark val="none"/>
        <c:minorTickMark val="none"/>
        <c:tickLblPos val="none"/>
        <c:crossAx val="98409856"/>
        <c:crosses val="autoZero"/>
        <c:auto val="1"/>
        <c:lblOffset val="100"/>
        <c:baseTimeUnit val="years"/>
      </c:dateAx>
      <c:valAx>
        <c:axId val="9840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505856"/>
        <c:axId val="9850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8505856"/>
        <c:axId val="98507776"/>
      </c:lineChart>
      <c:dateAx>
        <c:axId val="98505856"/>
        <c:scaling>
          <c:orientation val="minMax"/>
        </c:scaling>
        <c:delete val="1"/>
        <c:axPos val="b"/>
        <c:numFmt formatCode="ge" sourceLinked="1"/>
        <c:majorTickMark val="none"/>
        <c:minorTickMark val="none"/>
        <c:tickLblPos val="none"/>
        <c:crossAx val="98507776"/>
        <c:crosses val="autoZero"/>
        <c:auto val="1"/>
        <c:lblOffset val="100"/>
        <c:baseTimeUnit val="years"/>
      </c:dateAx>
      <c:valAx>
        <c:axId val="9850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0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552832"/>
        <c:axId val="9855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236.15</c:v>
                </c:pt>
                <c:pt idx="1">
                  <c:v>232.81</c:v>
                </c:pt>
                <c:pt idx="2">
                  <c:v>184.13</c:v>
                </c:pt>
                <c:pt idx="3">
                  <c:v>64.760000000000005</c:v>
                </c:pt>
                <c:pt idx="4">
                  <c:v>68.930000000000007</c:v>
                </c:pt>
              </c:numCache>
            </c:numRef>
          </c:val>
          <c:smooth val="0"/>
        </c:ser>
        <c:dLbls>
          <c:showLegendKey val="0"/>
          <c:showVal val="0"/>
          <c:showCatName val="0"/>
          <c:showSerName val="0"/>
          <c:showPercent val="0"/>
          <c:showBubbleSize val="0"/>
        </c:dLbls>
        <c:marker val="1"/>
        <c:smooth val="0"/>
        <c:axId val="98552832"/>
        <c:axId val="98555008"/>
      </c:lineChart>
      <c:dateAx>
        <c:axId val="98552832"/>
        <c:scaling>
          <c:orientation val="minMax"/>
        </c:scaling>
        <c:delete val="1"/>
        <c:axPos val="b"/>
        <c:numFmt formatCode="ge" sourceLinked="1"/>
        <c:majorTickMark val="none"/>
        <c:minorTickMark val="none"/>
        <c:tickLblPos val="none"/>
        <c:crossAx val="98555008"/>
        <c:crosses val="autoZero"/>
        <c:auto val="1"/>
        <c:lblOffset val="100"/>
        <c:baseTimeUnit val="years"/>
      </c:dateAx>
      <c:valAx>
        <c:axId val="9855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5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11952.5</c:v>
                </c:pt>
                <c:pt idx="1">
                  <c:v>39914.58</c:v>
                </c:pt>
                <c:pt idx="2">
                  <c:v>454.25</c:v>
                </c:pt>
                <c:pt idx="3">
                  <c:v>420.58</c:v>
                </c:pt>
                <c:pt idx="4">
                  <c:v>412.22</c:v>
                </c:pt>
              </c:numCache>
            </c:numRef>
          </c:val>
        </c:ser>
        <c:dLbls>
          <c:showLegendKey val="0"/>
          <c:showVal val="0"/>
          <c:showCatName val="0"/>
          <c:showSerName val="0"/>
          <c:showPercent val="0"/>
          <c:showBubbleSize val="0"/>
        </c:dLbls>
        <c:gapWidth val="150"/>
        <c:axId val="98587776"/>
        <c:axId val="9858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243.58</c:v>
                </c:pt>
                <c:pt idx="1">
                  <c:v>290.19</c:v>
                </c:pt>
                <c:pt idx="2">
                  <c:v>63.22</c:v>
                </c:pt>
                <c:pt idx="3">
                  <c:v>88.18</c:v>
                </c:pt>
                <c:pt idx="4">
                  <c:v>70.42</c:v>
                </c:pt>
              </c:numCache>
            </c:numRef>
          </c:val>
          <c:smooth val="0"/>
        </c:ser>
        <c:dLbls>
          <c:showLegendKey val="0"/>
          <c:showVal val="0"/>
          <c:showCatName val="0"/>
          <c:showSerName val="0"/>
          <c:showPercent val="0"/>
          <c:showBubbleSize val="0"/>
        </c:dLbls>
        <c:marker val="1"/>
        <c:smooth val="0"/>
        <c:axId val="98587776"/>
        <c:axId val="98589696"/>
      </c:lineChart>
      <c:dateAx>
        <c:axId val="98587776"/>
        <c:scaling>
          <c:orientation val="minMax"/>
        </c:scaling>
        <c:delete val="1"/>
        <c:axPos val="b"/>
        <c:numFmt formatCode="ge" sourceLinked="1"/>
        <c:majorTickMark val="none"/>
        <c:minorTickMark val="none"/>
        <c:tickLblPos val="none"/>
        <c:crossAx val="98589696"/>
        <c:crosses val="autoZero"/>
        <c:auto val="1"/>
        <c:lblOffset val="100"/>
        <c:baseTimeUnit val="years"/>
      </c:dateAx>
      <c:valAx>
        <c:axId val="9858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8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1101.73</c:v>
                </c:pt>
                <c:pt idx="1">
                  <c:v>1022.24</c:v>
                </c:pt>
                <c:pt idx="2">
                  <c:v>930.65</c:v>
                </c:pt>
                <c:pt idx="3">
                  <c:v>593.78</c:v>
                </c:pt>
                <c:pt idx="4">
                  <c:v>598.59</c:v>
                </c:pt>
              </c:numCache>
            </c:numRef>
          </c:val>
        </c:ser>
        <c:dLbls>
          <c:showLegendKey val="0"/>
          <c:showVal val="0"/>
          <c:showCatName val="0"/>
          <c:showSerName val="0"/>
          <c:showPercent val="0"/>
          <c:showBubbleSize val="0"/>
        </c:dLbls>
        <c:gapWidth val="150"/>
        <c:axId val="98624256"/>
        <c:axId val="9862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1390.86</c:v>
                </c:pt>
                <c:pt idx="4">
                  <c:v>1467.94</c:v>
                </c:pt>
              </c:numCache>
            </c:numRef>
          </c:val>
          <c:smooth val="0"/>
        </c:ser>
        <c:dLbls>
          <c:showLegendKey val="0"/>
          <c:showVal val="0"/>
          <c:showCatName val="0"/>
          <c:showSerName val="0"/>
          <c:showPercent val="0"/>
          <c:showBubbleSize val="0"/>
        </c:dLbls>
        <c:marker val="1"/>
        <c:smooth val="0"/>
        <c:axId val="98624256"/>
        <c:axId val="98626176"/>
      </c:lineChart>
      <c:dateAx>
        <c:axId val="98624256"/>
        <c:scaling>
          <c:orientation val="minMax"/>
        </c:scaling>
        <c:delete val="1"/>
        <c:axPos val="b"/>
        <c:numFmt formatCode="ge" sourceLinked="1"/>
        <c:majorTickMark val="none"/>
        <c:minorTickMark val="none"/>
        <c:tickLblPos val="none"/>
        <c:crossAx val="98626176"/>
        <c:crosses val="autoZero"/>
        <c:auto val="1"/>
        <c:lblOffset val="100"/>
        <c:baseTimeUnit val="years"/>
      </c:dateAx>
      <c:valAx>
        <c:axId val="9862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2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126.66</c:v>
                </c:pt>
                <c:pt idx="1">
                  <c:v>146.34</c:v>
                </c:pt>
                <c:pt idx="2">
                  <c:v>165.48</c:v>
                </c:pt>
                <c:pt idx="3">
                  <c:v>168.18</c:v>
                </c:pt>
                <c:pt idx="4">
                  <c:v>164.58</c:v>
                </c:pt>
              </c:numCache>
            </c:numRef>
          </c:val>
        </c:ser>
        <c:dLbls>
          <c:showLegendKey val="0"/>
          <c:showVal val="0"/>
          <c:showCatName val="0"/>
          <c:showSerName val="0"/>
          <c:showPercent val="0"/>
          <c:showBubbleSize val="0"/>
        </c:dLbls>
        <c:gapWidth val="150"/>
        <c:axId val="98660352"/>
        <c:axId val="9866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76.849999999999994</c:v>
                </c:pt>
                <c:pt idx="4">
                  <c:v>83.3</c:v>
                </c:pt>
              </c:numCache>
            </c:numRef>
          </c:val>
          <c:smooth val="0"/>
        </c:ser>
        <c:dLbls>
          <c:showLegendKey val="0"/>
          <c:showVal val="0"/>
          <c:showCatName val="0"/>
          <c:showSerName val="0"/>
          <c:showPercent val="0"/>
          <c:showBubbleSize val="0"/>
        </c:dLbls>
        <c:marker val="1"/>
        <c:smooth val="0"/>
        <c:axId val="98660352"/>
        <c:axId val="98662272"/>
      </c:lineChart>
      <c:dateAx>
        <c:axId val="98660352"/>
        <c:scaling>
          <c:orientation val="minMax"/>
        </c:scaling>
        <c:delete val="1"/>
        <c:axPos val="b"/>
        <c:numFmt formatCode="ge" sourceLinked="1"/>
        <c:majorTickMark val="none"/>
        <c:minorTickMark val="none"/>
        <c:tickLblPos val="none"/>
        <c:crossAx val="98662272"/>
        <c:crosses val="autoZero"/>
        <c:auto val="1"/>
        <c:lblOffset val="100"/>
        <c:baseTimeUnit val="years"/>
      </c:dateAx>
      <c:valAx>
        <c:axId val="9866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6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145.47</c:v>
                </c:pt>
                <c:pt idx="1">
                  <c:v>126.46</c:v>
                </c:pt>
                <c:pt idx="2">
                  <c:v>112.01</c:v>
                </c:pt>
                <c:pt idx="3">
                  <c:v>110.31</c:v>
                </c:pt>
                <c:pt idx="4">
                  <c:v>112.88</c:v>
                </c:pt>
              </c:numCache>
            </c:numRef>
          </c:val>
        </c:ser>
        <c:dLbls>
          <c:showLegendKey val="0"/>
          <c:showVal val="0"/>
          <c:showCatName val="0"/>
          <c:showSerName val="0"/>
          <c:showPercent val="0"/>
          <c:showBubbleSize val="0"/>
        </c:dLbls>
        <c:gapWidth val="150"/>
        <c:axId val="98696192"/>
        <c:axId val="9883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198.4</c:v>
                </c:pt>
                <c:pt idx="4">
                  <c:v>184.56</c:v>
                </c:pt>
              </c:numCache>
            </c:numRef>
          </c:val>
          <c:smooth val="0"/>
        </c:ser>
        <c:dLbls>
          <c:showLegendKey val="0"/>
          <c:showVal val="0"/>
          <c:showCatName val="0"/>
          <c:showSerName val="0"/>
          <c:showPercent val="0"/>
          <c:showBubbleSize val="0"/>
        </c:dLbls>
        <c:marker val="1"/>
        <c:smooth val="0"/>
        <c:axId val="98696192"/>
        <c:axId val="98833536"/>
      </c:lineChart>
      <c:dateAx>
        <c:axId val="98696192"/>
        <c:scaling>
          <c:orientation val="minMax"/>
        </c:scaling>
        <c:delete val="1"/>
        <c:axPos val="b"/>
        <c:numFmt formatCode="ge" sourceLinked="1"/>
        <c:majorTickMark val="none"/>
        <c:minorTickMark val="none"/>
        <c:tickLblPos val="none"/>
        <c:crossAx val="98833536"/>
        <c:crosses val="autoZero"/>
        <c:auto val="1"/>
        <c:lblOffset val="100"/>
        <c:baseTimeUnit val="years"/>
      </c:dateAx>
      <c:valAx>
        <c:axId val="9883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9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55" zoomScaleNormal="100" workbookViewId="0">
      <selection activeCell="CB61" sqref="CB61"/>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長野県　上田市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D1</v>
      </c>
      <c r="X8" s="49"/>
      <c r="Y8" s="49"/>
      <c r="Z8" s="49"/>
      <c r="AA8" s="49"/>
      <c r="AB8" s="49"/>
      <c r="AC8" s="49"/>
      <c r="AD8" s="50" t="s">
        <v>118</v>
      </c>
      <c r="AE8" s="50"/>
      <c r="AF8" s="50"/>
      <c r="AG8" s="50"/>
      <c r="AH8" s="50"/>
      <c r="AI8" s="50"/>
      <c r="AJ8" s="50"/>
      <c r="AK8" s="4"/>
      <c r="AL8" s="51">
        <f>データ!S6</f>
        <v>159271</v>
      </c>
      <c r="AM8" s="51"/>
      <c r="AN8" s="51"/>
      <c r="AO8" s="51"/>
      <c r="AP8" s="51"/>
      <c r="AQ8" s="51"/>
      <c r="AR8" s="51"/>
      <c r="AS8" s="51"/>
      <c r="AT8" s="46">
        <f>データ!T6</f>
        <v>552.04</v>
      </c>
      <c r="AU8" s="46"/>
      <c r="AV8" s="46"/>
      <c r="AW8" s="46"/>
      <c r="AX8" s="46"/>
      <c r="AY8" s="46"/>
      <c r="AZ8" s="46"/>
      <c r="BA8" s="46"/>
      <c r="BB8" s="46">
        <f>データ!U6</f>
        <v>288.51</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51.75</v>
      </c>
      <c r="J10" s="46"/>
      <c r="K10" s="46"/>
      <c r="L10" s="46"/>
      <c r="M10" s="46"/>
      <c r="N10" s="46"/>
      <c r="O10" s="46"/>
      <c r="P10" s="46">
        <f>データ!P6</f>
        <v>20.170000000000002</v>
      </c>
      <c r="Q10" s="46"/>
      <c r="R10" s="46"/>
      <c r="S10" s="46"/>
      <c r="T10" s="46"/>
      <c r="U10" s="46"/>
      <c r="V10" s="46"/>
      <c r="W10" s="46">
        <f>データ!Q6</f>
        <v>79.849999999999994</v>
      </c>
      <c r="X10" s="46"/>
      <c r="Y10" s="46"/>
      <c r="Z10" s="46"/>
      <c r="AA10" s="46"/>
      <c r="AB10" s="46"/>
      <c r="AC10" s="46"/>
      <c r="AD10" s="51">
        <f>データ!R6</f>
        <v>3754</v>
      </c>
      <c r="AE10" s="51"/>
      <c r="AF10" s="51"/>
      <c r="AG10" s="51"/>
      <c r="AH10" s="51"/>
      <c r="AI10" s="51"/>
      <c r="AJ10" s="51"/>
      <c r="AK10" s="2"/>
      <c r="AL10" s="51">
        <f>データ!V6</f>
        <v>32041</v>
      </c>
      <c r="AM10" s="51"/>
      <c r="AN10" s="51"/>
      <c r="AO10" s="51"/>
      <c r="AP10" s="51"/>
      <c r="AQ10" s="51"/>
      <c r="AR10" s="51"/>
      <c r="AS10" s="51"/>
      <c r="AT10" s="46">
        <f>データ!W6</f>
        <v>12.47</v>
      </c>
      <c r="AU10" s="46"/>
      <c r="AV10" s="46"/>
      <c r="AW10" s="46"/>
      <c r="AX10" s="46"/>
      <c r="AY10" s="46"/>
      <c r="AZ10" s="46"/>
      <c r="BA10" s="46"/>
      <c r="BB10" s="46">
        <f>データ!X6</f>
        <v>2569.4499999999998</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36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66</v>
      </c>
      <c r="B4" s="31"/>
      <c r="C4" s="31"/>
      <c r="D4" s="31"/>
      <c r="E4" s="31"/>
      <c r="F4" s="31"/>
      <c r="G4" s="31"/>
      <c r="H4" s="81"/>
      <c r="I4" s="82"/>
      <c r="J4" s="82"/>
      <c r="K4" s="82"/>
      <c r="L4" s="82"/>
      <c r="M4" s="82"/>
      <c r="N4" s="82"/>
      <c r="O4" s="82"/>
      <c r="P4" s="82"/>
      <c r="Q4" s="82"/>
      <c r="R4" s="82"/>
      <c r="S4" s="82"/>
      <c r="T4" s="82"/>
      <c r="U4" s="82"/>
      <c r="V4" s="82"/>
      <c r="W4" s="82"/>
      <c r="X4" s="83"/>
      <c r="Y4" s="77" t="s">
        <v>67</v>
      </c>
      <c r="Z4" s="77"/>
      <c r="AA4" s="77"/>
      <c r="AB4" s="77"/>
      <c r="AC4" s="77"/>
      <c r="AD4" s="77"/>
      <c r="AE4" s="77"/>
      <c r="AF4" s="77"/>
      <c r="AG4" s="77"/>
      <c r="AH4" s="77"/>
      <c r="AI4" s="77"/>
      <c r="AJ4" s="77" t="s">
        <v>68</v>
      </c>
      <c r="AK4" s="77"/>
      <c r="AL4" s="77"/>
      <c r="AM4" s="77"/>
      <c r="AN4" s="77"/>
      <c r="AO4" s="77"/>
      <c r="AP4" s="77"/>
      <c r="AQ4" s="77"/>
      <c r="AR4" s="77"/>
      <c r="AS4" s="77"/>
      <c r="AT4" s="77"/>
      <c r="AU4" s="77" t="s">
        <v>69</v>
      </c>
      <c r="AV4" s="77"/>
      <c r="AW4" s="77"/>
      <c r="AX4" s="77"/>
      <c r="AY4" s="77"/>
      <c r="AZ4" s="77"/>
      <c r="BA4" s="77"/>
      <c r="BB4" s="77"/>
      <c r="BC4" s="77"/>
      <c r="BD4" s="77"/>
      <c r="BE4" s="77"/>
      <c r="BF4" s="77" t="s">
        <v>70</v>
      </c>
      <c r="BG4" s="77"/>
      <c r="BH4" s="77"/>
      <c r="BI4" s="77"/>
      <c r="BJ4" s="77"/>
      <c r="BK4" s="77"/>
      <c r="BL4" s="77"/>
      <c r="BM4" s="77"/>
      <c r="BN4" s="77"/>
      <c r="BO4" s="77"/>
      <c r="BP4" s="77"/>
      <c r="BQ4" s="77" t="s">
        <v>71</v>
      </c>
      <c r="BR4" s="77"/>
      <c r="BS4" s="77"/>
      <c r="BT4" s="77"/>
      <c r="BU4" s="77"/>
      <c r="BV4" s="77"/>
      <c r="BW4" s="77"/>
      <c r="BX4" s="77"/>
      <c r="BY4" s="77"/>
      <c r="BZ4" s="77"/>
      <c r="CA4" s="77"/>
      <c r="CB4" s="77" t="s">
        <v>72</v>
      </c>
      <c r="CC4" s="77"/>
      <c r="CD4" s="77"/>
      <c r="CE4" s="77"/>
      <c r="CF4" s="77"/>
      <c r="CG4" s="77"/>
      <c r="CH4" s="77"/>
      <c r="CI4" s="77"/>
      <c r="CJ4" s="77"/>
      <c r="CK4" s="77"/>
      <c r="CL4" s="77"/>
      <c r="CM4" s="77" t="s">
        <v>73</v>
      </c>
      <c r="CN4" s="77"/>
      <c r="CO4" s="77"/>
      <c r="CP4" s="77"/>
      <c r="CQ4" s="77"/>
      <c r="CR4" s="77"/>
      <c r="CS4" s="77"/>
      <c r="CT4" s="77"/>
      <c r="CU4" s="77"/>
      <c r="CV4" s="77"/>
      <c r="CW4" s="77"/>
      <c r="CX4" s="77" t="s">
        <v>74</v>
      </c>
      <c r="CY4" s="77"/>
      <c r="CZ4" s="77"/>
      <c r="DA4" s="77"/>
      <c r="DB4" s="77"/>
      <c r="DC4" s="77"/>
      <c r="DD4" s="77"/>
      <c r="DE4" s="77"/>
      <c r="DF4" s="77"/>
      <c r="DG4" s="77"/>
      <c r="DH4" s="77"/>
      <c r="DI4" s="77" t="s">
        <v>75</v>
      </c>
      <c r="DJ4" s="77"/>
      <c r="DK4" s="77"/>
      <c r="DL4" s="77"/>
      <c r="DM4" s="77"/>
      <c r="DN4" s="77"/>
      <c r="DO4" s="77"/>
      <c r="DP4" s="77"/>
      <c r="DQ4" s="77"/>
      <c r="DR4" s="77"/>
      <c r="DS4" s="77"/>
      <c r="DT4" s="77" t="s">
        <v>76</v>
      </c>
      <c r="DU4" s="77"/>
      <c r="DV4" s="77"/>
      <c r="DW4" s="77"/>
      <c r="DX4" s="77"/>
      <c r="DY4" s="77"/>
      <c r="DZ4" s="77"/>
      <c r="EA4" s="77"/>
      <c r="EB4" s="77"/>
      <c r="EC4" s="77"/>
      <c r="ED4" s="77"/>
      <c r="EE4" s="77" t="s">
        <v>77</v>
      </c>
      <c r="EF4" s="77"/>
      <c r="EG4" s="77"/>
      <c r="EH4" s="77"/>
      <c r="EI4" s="77"/>
      <c r="EJ4" s="77"/>
      <c r="EK4" s="77"/>
      <c r="EL4" s="77"/>
      <c r="EM4" s="77"/>
      <c r="EN4" s="77"/>
      <c r="EO4" s="77"/>
    </row>
    <row r="5" spans="1:148">
      <c r="A5" s="29" t="s">
        <v>78</v>
      </c>
      <c r="B5" s="32"/>
      <c r="C5" s="32"/>
      <c r="D5" s="32"/>
      <c r="E5" s="32"/>
      <c r="F5" s="32"/>
      <c r="G5" s="32"/>
      <c r="H5" s="33" t="s">
        <v>79</v>
      </c>
      <c r="I5" s="33" t="s">
        <v>80</v>
      </c>
      <c r="J5" s="33" t="s">
        <v>81</v>
      </c>
      <c r="K5" s="33" t="s">
        <v>82</v>
      </c>
      <c r="L5" s="33" t="s">
        <v>83</v>
      </c>
      <c r="M5" s="33" t="s">
        <v>5</v>
      </c>
      <c r="N5" s="33" t="s">
        <v>84</v>
      </c>
      <c r="O5" s="33" t="s">
        <v>85</v>
      </c>
      <c r="P5" s="33" t="s">
        <v>86</v>
      </c>
      <c r="Q5" s="33" t="s">
        <v>87</v>
      </c>
      <c r="R5" s="33" t="s">
        <v>88</v>
      </c>
      <c r="S5" s="33" t="s">
        <v>89</v>
      </c>
      <c r="T5" s="33" t="s">
        <v>90</v>
      </c>
      <c r="U5" s="33" t="s">
        <v>91</v>
      </c>
      <c r="V5" s="33" t="s">
        <v>92</v>
      </c>
      <c r="W5" s="33" t="s">
        <v>93</v>
      </c>
      <c r="X5" s="33" t="s">
        <v>94</v>
      </c>
      <c r="Y5" s="33" t="s">
        <v>95</v>
      </c>
      <c r="Z5" s="33" t="s">
        <v>96</v>
      </c>
      <c r="AA5" s="33" t="s">
        <v>97</v>
      </c>
      <c r="AB5" s="33" t="s">
        <v>98</v>
      </c>
      <c r="AC5" s="33" t="s">
        <v>99</v>
      </c>
      <c r="AD5" s="33" t="s">
        <v>100</v>
      </c>
      <c r="AE5" s="33" t="s">
        <v>101</v>
      </c>
      <c r="AF5" s="33" t="s">
        <v>102</v>
      </c>
      <c r="AG5" s="33" t="s">
        <v>103</v>
      </c>
      <c r="AH5" s="33" t="s">
        <v>104</v>
      </c>
      <c r="AI5" s="33" t="s">
        <v>43</v>
      </c>
      <c r="AJ5" s="33" t="s">
        <v>95</v>
      </c>
      <c r="AK5" s="33" t="s">
        <v>96</v>
      </c>
      <c r="AL5" s="33" t="s">
        <v>97</v>
      </c>
      <c r="AM5" s="33" t="s">
        <v>98</v>
      </c>
      <c r="AN5" s="33" t="s">
        <v>99</v>
      </c>
      <c r="AO5" s="33" t="s">
        <v>100</v>
      </c>
      <c r="AP5" s="33" t="s">
        <v>101</v>
      </c>
      <c r="AQ5" s="33" t="s">
        <v>102</v>
      </c>
      <c r="AR5" s="33" t="s">
        <v>103</v>
      </c>
      <c r="AS5" s="33" t="s">
        <v>104</v>
      </c>
      <c r="AT5" s="33" t="s">
        <v>105</v>
      </c>
      <c r="AU5" s="33" t="s">
        <v>95</v>
      </c>
      <c r="AV5" s="33" t="s">
        <v>96</v>
      </c>
      <c r="AW5" s="33" t="s">
        <v>97</v>
      </c>
      <c r="AX5" s="33" t="s">
        <v>98</v>
      </c>
      <c r="AY5" s="33" t="s">
        <v>99</v>
      </c>
      <c r="AZ5" s="33" t="s">
        <v>100</v>
      </c>
      <c r="BA5" s="33" t="s">
        <v>101</v>
      </c>
      <c r="BB5" s="33" t="s">
        <v>102</v>
      </c>
      <c r="BC5" s="33" t="s">
        <v>103</v>
      </c>
      <c r="BD5" s="33" t="s">
        <v>104</v>
      </c>
      <c r="BE5" s="33" t="s">
        <v>105</v>
      </c>
      <c r="BF5" s="33" t="s">
        <v>95</v>
      </c>
      <c r="BG5" s="33" t="s">
        <v>96</v>
      </c>
      <c r="BH5" s="33" t="s">
        <v>97</v>
      </c>
      <c r="BI5" s="33" t="s">
        <v>98</v>
      </c>
      <c r="BJ5" s="33" t="s">
        <v>99</v>
      </c>
      <c r="BK5" s="33" t="s">
        <v>100</v>
      </c>
      <c r="BL5" s="33" t="s">
        <v>101</v>
      </c>
      <c r="BM5" s="33" t="s">
        <v>102</v>
      </c>
      <c r="BN5" s="33" t="s">
        <v>103</v>
      </c>
      <c r="BO5" s="33" t="s">
        <v>104</v>
      </c>
      <c r="BP5" s="33" t="s">
        <v>105</v>
      </c>
      <c r="BQ5" s="33" t="s">
        <v>95</v>
      </c>
      <c r="BR5" s="33" t="s">
        <v>96</v>
      </c>
      <c r="BS5" s="33" t="s">
        <v>97</v>
      </c>
      <c r="BT5" s="33" t="s">
        <v>98</v>
      </c>
      <c r="BU5" s="33" t="s">
        <v>99</v>
      </c>
      <c r="BV5" s="33" t="s">
        <v>100</v>
      </c>
      <c r="BW5" s="33" t="s">
        <v>101</v>
      </c>
      <c r="BX5" s="33" t="s">
        <v>102</v>
      </c>
      <c r="BY5" s="33" t="s">
        <v>103</v>
      </c>
      <c r="BZ5" s="33" t="s">
        <v>104</v>
      </c>
      <c r="CA5" s="33" t="s">
        <v>105</v>
      </c>
      <c r="CB5" s="33" t="s">
        <v>95</v>
      </c>
      <c r="CC5" s="33" t="s">
        <v>96</v>
      </c>
      <c r="CD5" s="33" t="s">
        <v>97</v>
      </c>
      <c r="CE5" s="33" t="s">
        <v>98</v>
      </c>
      <c r="CF5" s="33" t="s">
        <v>99</v>
      </c>
      <c r="CG5" s="33" t="s">
        <v>100</v>
      </c>
      <c r="CH5" s="33" t="s">
        <v>101</v>
      </c>
      <c r="CI5" s="33" t="s">
        <v>102</v>
      </c>
      <c r="CJ5" s="33" t="s">
        <v>103</v>
      </c>
      <c r="CK5" s="33" t="s">
        <v>104</v>
      </c>
      <c r="CL5" s="33" t="s">
        <v>105</v>
      </c>
      <c r="CM5" s="33" t="s">
        <v>95</v>
      </c>
      <c r="CN5" s="33" t="s">
        <v>96</v>
      </c>
      <c r="CO5" s="33" t="s">
        <v>97</v>
      </c>
      <c r="CP5" s="33" t="s">
        <v>98</v>
      </c>
      <c r="CQ5" s="33" t="s">
        <v>99</v>
      </c>
      <c r="CR5" s="33" t="s">
        <v>100</v>
      </c>
      <c r="CS5" s="33" t="s">
        <v>101</v>
      </c>
      <c r="CT5" s="33" t="s">
        <v>102</v>
      </c>
      <c r="CU5" s="33" t="s">
        <v>103</v>
      </c>
      <c r="CV5" s="33" t="s">
        <v>104</v>
      </c>
      <c r="CW5" s="33" t="s">
        <v>105</v>
      </c>
      <c r="CX5" s="33" t="s">
        <v>95</v>
      </c>
      <c r="CY5" s="33" t="s">
        <v>96</v>
      </c>
      <c r="CZ5" s="33" t="s">
        <v>97</v>
      </c>
      <c r="DA5" s="33" t="s">
        <v>98</v>
      </c>
      <c r="DB5" s="33" t="s">
        <v>99</v>
      </c>
      <c r="DC5" s="33" t="s">
        <v>100</v>
      </c>
      <c r="DD5" s="33" t="s">
        <v>101</v>
      </c>
      <c r="DE5" s="33" t="s">
        <v>102</v>
      </c>
      <c r="DF5" s="33" t="s">
        <v>103</v>
      </c>
      <c r="DG5" s="33" t="s">
        <v>104</v>
      </c>
      <c r="DH5" s="33" t="s">
        <v>105</v>
      </c>
      <c r="DI5" s="33" t="s">
        <v>95</v>
      </c>
      <c r="DJ5" s="33" t="s">
        <v>96</v>
      </c>
      <c r="DK5" s="33" t="s">
        <v>97</v>
      </c>
      <c r="DL5" s="33" t="s">
        <v>98</v>
      </c>
      <c r="DM5" s="33" t="s">
        <v>99</v>
      </c>
      <c r="DN5" s="33" t="s">
        <v>100</v>
      </c>
      <c r="DO5" s="33" t="s">
        <v>101</v>
      </c>
      <c r="DP5" s="33" t="s">
        <v>102</v>
      </c>
      <c r="DQ5" s="33" t="s">
        <v>103</v>
      </c>
      <c r="DR5" s="33" t="s">
        <v>104</v>
      </c>
      <c r="DS5" s="33" t="s">
        <v>105</v>
      </c>
      <c r="DT5" s="33" t="s">
        <v>95</v>
      </c>
      <c r="DU5" s="33" t="s">
        <v>96</v>
      </c>
      <c r="DV5" s="33" t="s">
        <v>97</v>
      </c>
      <c r="DW5" s="33" t="s">
        <v>98</v>
      </c>
      <c r="DX5" s="33" t="s">
        <v>99</v>
      </c>
      <c r="DY5" s="33" t="s">
        <v>100</v>
      </c>
      <c r="DZ5" s="33" t="s">
        <v>101</v>
      </c>
      <c r="EA5" s="33" t="s">
        <v>102</v>
      </c>
      <c r="EB5" s="33" t="s">
        <v>103</v>
      </c>
      <c r="EC5" s="33" t="s">
        <v>104</v>
      </c>
      <c r="ED5" s="33" t="s">
        <v>105</v>
      </c>
      <c r="EE5" s="33" t="s">
        <v>95</v>
      </c>
      <c r="EF5" s="33" t="s">
        <v>96</v>
      </c>
      <c r="EG5" s="33" t="s">
        <v>97</v>
      </c>
      <c r="EH5" s="33" t="s">
        <v>98</v>
      </c>
      <c r="EI5" s="33" t="s">
        <v>99</v>
      </c>
      <c r="EJ5" s="33" t="s">
        <v>100</v>
      </c>
      <c r="EK5" s="33" t="s">
        <v>101</v>
      </c>
      <c r="EL5" s="33" t="s">
        <v>102</v>
      </c>
      <c r="EM5" s="33" t="s">
        <v>103</v>
      </c>
      <c r="EN5" s="33" t="s">
        <v>104</v>
      </c>
      <c r="EO5" s="33" t="s">
        <v>105</v>
      </c>
    </row>
    <row r="6" spans="1:148" s="37" customFormat="1">
      <c r="A6" s="29" t="s">
        <v>106</v>
      </c>
      <c r="B6" s="34">
        <f>B7</f>
        <v>2016</v>
      </c>
      <c r="C6" s="34">
        <f t="shared" ref="C6:X6" si="3">C7</f>
        <v>202037</v>
      </c>
      <c r="D6" s="34">
        <f t="shared" si="3"/>
        <v>46</v>
      </c>
      <c r="E6" s="34">
        <f t="shared" si="3"/>
        <v>17</v>
      </c>
      <c r="F6" s="34">
        <f t="shared" si="3"/>
        <v>4</v>
      </c>
      <c r="G6" s="34">
        <f t="shared" si="3"/>
        <v>0</v>
      </c>
      <c r="H6" s="34" t="str">
        <f t="shared" si="3"/>
        <v>長野県　上田市</v>
      </c>
      <c r="I6" s="34" t="str">
        <f t="shared" si="3"/>
        <v>法適用</v>
      </c>
      <c r="J6" s="34" t="str">
        <f t="shared" si="3"/>
        <v>下水道事業</v>
      </c>
      <c r="K6" s="34" t="str">
        <f t="shared" si="3"/>
        <v>特定環境保全公共下水道</v>
      </c>
      <c r="L6" s="34" t="str">
        <f t="shared" si="3"/>
        <v>D1</v>
      </c>
      <c r="M6" s="34">
        <f t="shared" si="3"/>
        <v>0</v>
      </c>
      <c r="N6" s="35" t="str">
        <f t="shared" si="3"/>
        <v>-</v>
      </c>
      <c r="O6" s="35">
        <f t="shared" si="3"/>
        <v>51.75</v>
      </c>
      <c r="P6" s="35">
        <f t="shared" si="3"/>
        <v>20.170000000000002</v>
      </c>
      <c r="Q6" s="35">
        <f t="shared" si="3"/>
        <v>79.849999999999994</v>
      </c>
      <c r="R6" s="35">
        <f t="shared" si="3"/>
        <v>3754</v>
      </c>
      <c r="S6" s="35">
        <f t="shared" si="3"/>
        <v>159271</v>
      </c>
      <c r="T6" s="35">
        <f t="shared" si="3"/>
        <v>552.04</v>
      </c>
      <c r="U6" s="35">
        <f t="shared" si="3"/>
        <v>288.51</v>
      </c>
      <c r="V6" s="35">
        <f t="shared" si="3"/>
        <v>32041</v>
      </c>
      <c r="W6" s="35">
        <f t="shared" si="3"/>
        <v>12.47</v>
      </c>
      <c r="X6" s="35">
        <f t="shared" si="3"/>
        <v>2569.4499999999998</v>
      </c>
      <c r="Y6" s="36">
        <f>IF(Y7="",NA(),Y7)</f>
        <v>112.1</v>
      </c>
      <c r="Z6" s="36">
        <f t="shared" ref="Z6:AH6" si="4">IF(Z7="",NA(),Z7)</f>
        <v>111.36</v>
      </c>
      <c r="AA6" s="36">
        <f t="shared" si="4"/>
        <v>119.41</v>
      </c>
      <c r="AB6" s="36">
        <f t="shared" si="4"/>
        <v>115.42</v>
      </c>
      <c r="AC6" s="36">
        <f t="shared" si="4"/>
        <v>118.18</v>
      </c>
      <c r="AD6" s="36">
        <f t="shared" si="4"/>
        <v>94.73</v>
      </c>
      <c r="AE6" s="36">
        <f t="shared" si="4"/>
        <v>96.59</v>
      </c>
      <c r="AF6" s="36">
        <f t="shared" si="4"/>
        <v>101.24</v>
      </c>
      <c r="AG6" s="36">
        <f t="shared" si="4"/>
        <v>99.07</v>
      </c>
      <c r="AH6" s="36">
        <f t="shared" si="4"/>
        <v>101.17</v>
      </c>
      <c r="AI6" s="35" t="str">
        <f>IF(AI7="","",IF(AI7="-","【-】","【"&amp;SUBSTITUTE(TEXT(AI7,"#,##0.00"),"-","△")&amp;"】"))</f>
        <v>【100.66】</v>
      </c>
      <c r="AJ6" s="35">
        <f>IF(AJ7="",NA(),AJ7)</f>
        <v>0</v>
      </c>
      <c r="AK6" s="35">
        <f t="shared" ref="AK6:AS6" si="5">IF(AK7="",NA(),AK7)</f>
        <v>0</v>
      </c>
      <c r="AL6" s="35">
        <f t="shared" si="5"/>
        <v>0</v>
      </c>
      <c r="AM6" s="35">
        <f t="shared" si="5"/>
        <v>0</v>
      </c>
      <c r="AN6" s="35">
        <f t="shared" si="5"/>
        <v>0</v>
      </c>
      <c r="AO6" s="36">
        <f t="shared" si="5"/>
        <v>236.15</v>
      </c>
      <c r="AP6" s="36">
        <f t="shared" si="5"/>
        <v>232.81</v>
      </c>
      <c r="AQ6" s="36">
        <f t="shared" si="5"/>
        <v>184.13</v>
      </c>
      <c r="AR6" s="36">
        <f t="shared" si="5"/>
        <v>64.760000000000005</v>
      </c>
      <c r="AS6" s="36">
        <f t="shared" si="5"/>
        <v>68.930000000000007</v>
      </c>
      <c r="AT6" s="35" t="str">
        <f>IF(AT7="","",IF(AT7="-","【-】","【"&amp;SUBSTITUTE(TEXT(AT7,"#,##0.00"),"-","△")&amp;"】"))</f>
        <v>【105.22】</v>
      </c>
      <c r="AU6" s="36">
        <f>IF(AU7="",NA(),AU7)</f>
        <v>11952.5</v>
      </c>
      <c r="AV6" s="36">
        <f t="shared" ref="AV6:BD6" si="6">IF(AV7="",NA(),AV7)</f>
        <v>39914.58</v>
      </c>
      <c r="AW6" s="36">
        <f t="shared" si="6"/>
        <v>454.25</v>
      </c>
      <c r="AX6" s="36">
        <f t="shared" si="6"/>
        <v>420.58</v>
      </c>
      <c r="AY6" s="36">
        <f t="shared" si="6"/>
        <v>412.22</v>
      </c>
      <c r="AZ6" s="36">
        <f t="shared" si="6"/>
        <v>243.58</v>
      </c>
      <c r="BA6" s="36">
        <f t="shared" si="6"/>
        <v>290.19</v>
      </c>
      <c r="BB6" s="36">
        <f t="shared" si="6"/>
        <v>63.22</v>
      </c>
      <c r="BC6" s="36">
        <f t="shared" si="6"/>
        <v>88.18</v>
      </c>
      <c r="BD6" s="36">
        <f t="shared" si="6"/>
        <v>70.42</v>
      </c>
      <c r="BE6" s="35" t="str">
        <f>IF(BE7="","",IF(BE7="-","【-】","【"&amp;SUBSTITUTE(TEXT(BE7,"#,##0.00"),"-","△")&amp;"】"))</f>
        <v>【54.12】</v>
      </c>
      <c r="BF6" s="36">
        <f>IF(BF7="",NA(),BF7)</f>
        <v>1101.73</v>
      </c>
      <c r="BG6" s="36">
        <f t="shared" ref="BG6:BO6" si="7">IF(BG7="",NA(),BG7)</f>
        <v>1022.24</v>
      </c>
      <c r="BH6" s="36">
        <f t="shared" si="7"/>
        <v>930.65</v>
      </c>
      <c r="BI6" s="36">
        <f t="shared" si="7"/>
        <v>593.78</v>
      </c>
      <c r="BJ6" s="36">
        <f t="shared" si="7"/>
        <v>598.59</v>
      </c>
      <c r="BK6" s="36">
        <f t="shared" si="7"/>
        <v>1622.51</v>
      </c>
      <c r="BL6" s="36">
        <f t="shared" si="7"/>
        <v>1569.13</v>
      </c>
      <c r="BM6" s="36">
        <f t="shared" si="7"/>
        <v>1436</v>
      </c>
      <c r="BN6" s="36">
        <f t="shared" si="7"/>
        <v>1390.86</v>
      </c>
      <c r="BO6" s="36">
        <f t="shared" si="7"/>
        <v>1467.94</v>
      </c>
      <c r="BP6" s="35" t="str">
        <f>IF(BP7="","",IF(BP7="-","【-】","【"&amp;SUBSTITUTE(TEXT(BP7,"#,##0.00"),"-","△")&amp;"】"))</f>
        <v>【1,348.09】</v>
      </c>
      <c r="BQ6" s="36">
        <f>IF(BQ7="",NA(),BQ7)</f>
        <v>126.66</v>
      </c>
      <c r="BR6" s="36">
        <f t="shared" ref="BR6:BZ6" si="8">IF(BR7="",NA(),BR7)</f>
        <v>146.34</v>
      </c>
      <c r="BS6" s="36">
        <f t="shared" si="8"/>
        <v>165.48</v>
      </c>
      <c r="BT6" s="36">
        <f t="shared" si="8"/>
        <v>168.18</v>
      </c>
      <c r="BU6" s="36">
        <f t="shared" si="8"/>
        <v>164.58</v>
      </c>
      <c r="BV6" s="36">
        <f t="shared" si="8"/>
        <v>62.83</v>
      </c>
      <c r="BW6" s="36">
        <f t="shared" si="8"/>
        <v>64.63</v>
      </c>
      <c r="BX6" s="36">
        <f t="shared" si="8"/>
        <v>66.56</v>
      </c>
      <c r="BY6" s="36">
        <f t="shared" si="8"/>
        <v>76.849999999999994</v>
      </c>
      <c r="BZ6" s="36">
        <f t="shared" si="8"/>
        <v>83.3</v>
      </c>
      <c r="CA6" s="35" t="str">
        <f>IF(CA7="","",IF(CA7="-","【-】","【"&amp;SUBSTITUTE(TEXT(CA7,"#,##0.00"),"-","△")&amp;"】"))</f>
        <v>【69.80】</v>
      </c>
      <c r="CB6" s="36">
        <f>IF(CB7="",NA(),CB7)</f>
        <v>145.47</v>
      </c>
      <c r="CC6" s="36">
        <f t="shared" ref="CC6:CK6" si="9">IF(CC7="",NA(),CC7)</f>
        <v>126.46</v>
      </c>
      <c r="CD6" s="36">
        <f t="shared" si="9"/>
        <v>112.01</v>
      </c>
      <c r="CE6" s="36">
        <f t="shared" si="9"/>
        <v>110.31</v>
      </c>
      <c r="CF6" s="36">
        <f t="shared" si="9"/>
        <v>112.88</v>
      </c>
      <c r="CG6" s="36">
        <f t="shared" si="9"/>
        <v>250.43</v>
      </c>
      <c r="CH6" s="36">
        <f t="shared" si="9"/>
        <v>245.75</v>
      </c>
      <c r="CI6" s="36">
        <f t="shared" si="9"/>
        <v>244.29</v>
      </c>
      <c r="CJ6" s="36">
        <f t="shared" si="9"/>
        <v>198.4</v>
      </c>
      <c r="CK6" s="36">
        <f t="shared" si="9"/>
        <v>184.56</v>
      </c>
      <c r="CL6" s="35" t="str">
        <f>IF(CL7="","",IF(CL7="-","【-】","【"&amp;SUBSTITUTE(TEXT(CL7,"#,##0.00"),"-","△")&amp;"】"))</f>
        <v>【232.54】</v>
      </c>
      <c r="CM6" s="36">
        <f>IF(CM7="",NA(),CM7)</f>
        <v>39.270000000000003</v>
      </c>
      <c r="CN6" s="36">
        <f t="shared" ref="CN6:CV6" si="10">IF(CN7="",NA(),CN7)</f>
        <v>38.81</v>
      </c>
      <c r="CO6" s="36">
        <f t="shared" si="10"/>
        <v>38.479999999999997</v>
      </c>
      <c r="CP6" s="36">
        <f t="shared" si="10"/>
        <v>39.58</v>
      </c>
      <c r="CQ6" s="36">
        <f t="shared" si="10"/>
        <v>39.19</v>
      </c>
      <c r="CR6" s="36">
        <f t="shared" si="10"/>
        <v>42.31</v>
      </c>
      <c r="CS6" s="36">
        <f t="shared" si="10"/>
        <v>43.65</v>
      </c>
      <c r="CT6" s="36">
        <f t="shared" si="10"/>
        <v>43.58</v>
      </c>
      <c r="CU6" s="36">
        <f t="shared" si="10"/>
        <v>39.25</v>
      </c>
      <c r="CV6" s="36">
        <f t="shared" si="10"/>
        <v>43.18</v>
      </c>
      <c r="CW6" s="35" t="str">
        <f>IF(CW7="","",IF(CW7="-","【-】","【"&amp;SUBSTITUTE(TEXT(CW7,"#,##0.00"),"-","△")&amp;"】"))</f>
        <v>【42.17】</v>
      </c>
      <c r="CX6" s="36">
        <f>IF(CX7="",NA(),CX7)</f>
        <v>84.57</v>
      </c>
      <c r="CY6" s="36">
        <f t="shared" ref="CY6:DG6" si="11">IF(CY7="",NA(),CY7)</f>
        <v>85.48</v>
      </c>
      <c r="CZ6" s="36">
        <f t="shared" si="11"/>
        <v>86.56</v>
      </c>
      <c r="DA6" s="36">
        <f t="shared" si="11"/>
        <v>87.35</v>
      </c>
      <c r="DB6" s="36">
        <f t="shared" si="11"/>
        <v>88.04</v>
      </c>
      <c r="DC6" s="36">
        <f t="shared" si="11"/>
        <v>81.3</v>
      </c>
      <c r="DD6" s="36">
        <f t="shared" si="11"/>
        <v>82.2</v>
      </c>
      <c r="DE6" s="36">
        <f t="shared" si="11"/>
        <v>82.35</v>
      </c>
      <c r="DF6" s="36">
        <f t="shared" si="11"/>
        <v>86.43</v>
      </c>
      <c r="DG6" s="36">
        <f t="shared" si="11"/>
        <v>86.43</v>
      </c>
      <c r="DH6" s="35" t="str">
        <f>IF(DH7="","",IF(DH7="-","【-】","【"&amp;SUBSTITUTE(TEXT(DH7,"#,##0.00"),"-","△")&amp;"】"))</f>
        <v>【82.30】</v>
      </c>
      <c r="DI6" s="36">
        <f>IF(DI7="",NA(),DI7)</f>
        <v>12.97</v>
      </c>
      <c r="DJ6" s="36">
        <f t="shared" ref="DJ6:DR6" si="12">IF(DJ7="",NA(),DJ7)</f>
        <v>14.84</v>
      </c>
      <c r="DK6" s="36">
        <f t="shared" si="12"/>
        <v>24.5</v>
      </c>
      <c r="DL6" s="36">
        <f t="shared" si="12"/>
        <v>26.89</v>
      </c>
      <c r="DM6" s="36">
        <f t="shared" si="12"/>
        <v>29.12</v>
      </c>
      <c r="DN6" s="36">
        <f t="shared" si="12"/>
        <v>12.99</v>
      </c>
      <c r="DO6" s="36">
        <f t="shared" si="12"/>
        <v>13.6</v>
      </c>
      <c r="DP6" s="36">
        <f t="shared" si="12"/>
        <v>22.34</v>
      </c>
      <c r="DQ6" s="36">
        <f t="shared" si="12"/>
        <v>25.07</v>
      </c>
      <c r="DR6" s="36">
        <f t="shared" si="12"/>
        <v>28.48</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【0.00】</v>
      </c>
      <c r="EE6" s="35">
        <f>IF(EE7="",NA(),EE7)</f>
        <v>0</v>
      </c>
      <c r="EF6" s="35">
        <f t="shared" ref="EF6:EN6" si="14">IF(EF7="",NA(),EF7)</f>
        <v>0</v>
      </c>
      <c r="EG6" s="35">
        <f t="shared" si="14"/>
        <v>0</v>
      </c>
      <c r="EH6" s="36">
        <f t="shared" si="14"/>
        <v>0.13</v>
      </c>
      <c r="EI6" s="36">
        <f t="shared" si="14"/>
        <v>0.02</v>
      </c>
      <c r="EJ6" s="36">
        <f t="shared" si="14"/>
        <v>0.11</v>
      </c>
      <c r="EK6" s="36">
        <f t="shared" si="14"/>
        <v>0.05</v>
      </c>
      <c r="EL6" s="36">
        <f t="shared" si="14"/>
        <v>0.04</v>
      </c>
      <c r="EM6" s="36">
        <f t="shared" si="14"/>
        <v>0.08</v>
      </c>
      <c r="EN6" s="36">
        <f t="shared" si="14"/>
        <v>0.04</v>
      </c>
      <c r="EO6" s="35" t="str">
        <f>IF(EO7="","",IF(EO7="-","【-】","【"&amp;SUBSTITUTE(TEXT(EO7,"#,##0.00"),"-","△")&amp;"】"))</f>
        <v>【0.09】</v>
      </c>
    </row>
    <row r="7" spans="1:148" s="37" customFormat="1">
      <c r="A7" s="29"/>
      <c r="B7" s="38">
        <v>2016</v>
      </c>
      <c r="C7" s="38">
        <v>202037</v>
      </c>
      <c r="D7" s="38">
        <v>46</v>
      </c>
      <c r="E7" s="38">
        <v>17</v>
      </c>
      <c r="F7" s="38">
        <v>4</v>
      </c>
      <c r="G7" s="38">
        <v>0</v>
      </c>
      <c r="H7" s="38" t="s">
        <v>107</v>
      </c>
      <c r="I7" s="38" t="s">
        <v>108</v>
      </c>
      <c r="J7" s="38" t="s">
        <v>109</v>
      </c>
      <c r="K7" s="38" t="s">
        <v>110</v>
      </c>
      <c r="L7" s="38" t="s">
        <v>111</v>
      </c>
      <c r="M7" s="38"/>
      <c r="N7" s="39" t="s">
        <v>112</v>
      </c>
      <c r="O7" s="39">
        <v>51.75</v>
      </c>
      <c r="P7" s="39">
        <v>20.170000000000002</v>
      </c>
      <c r="Q7" s="39">
        <v>79.849999999999994</v>
      </c>
      <c r="R7" s="39">
        <v>3754</v>
      </c>
      <c r="S7" s="39">
        <v>159271</v>
      </c>
      <c r="T7" s="39">
        <v>552.04</v>
      </c>
      <c r="U7" s="39">
        <v>288.51</v>
      </c>
      <c r="V7" s="39">
        <v>32041</v>
      </c>
      <c r="W7" s="39">
        <v>12.47</v>
      </c>
      <c r="X7" s="39">
        <v>2569.4499999999998</v>
      </c>
      <c r="Y7" s="39">
        <v>112.1</v>
      </c>
      <c r="Z7" s="39">
        <v>111.36</v>
      </c>
      <c r="AA7" s="39">
        <v>119.41</v>
      </c>
      <c r="AB7" s="39">
        <v>115.42</v>
      </c>
      <c r="AC7" s="39">
        <v>118.18</v>
      </c>
      <c r="AD7" s="39">
        <v>94.73</v>
      </c>
      <c r="AE7" s="39">
        <v>96.59</v>
      </c>
      <c r="AF7" s="39">
        <v>101.24</v>
      </c>
      <c r="AG7" s="39">
        <v>99.07</v>
      </c>
      <c r="AH7" s="39">
        <v>101.17</v>
      </c>
      <c r="AI7" s="39">
        <v>100.66</v>
      </c>
      <c r="AJ7" s="39">
        <v>0</v>
      </c>
      <c r="AK7" s="39">
        <v>0</v>
      </c>
      <c r="AL7" s="39">
        <v>0</v>
      </c>
      <c r="AM7" s="39">
        <v>0</v>
      </c>
      <c r="AN7" s="39">
        <v>0</v>
      </c>
      <c r="AO7" s="39">
        <v>236.15</v>
      </c>
      <c r="AP7" s="39">
        <v>232.81</v>
      </c>
      <c r="AQ7" s="39">
        <v>184.13</v>
      </c>
      <c r="AR7" s="39">
        <v>64.760000000000005</v>
      </c>
      <c r="AS7" s="39">
        <v>68.930000000000007</v>
      </c>
      <c r="AT7" s="39">
        <v>105.22</v>
      </c>
      <c r="AU7" s="39">
        <v>11952.5</v>
      </c>
      <c r="AV7" s="39">
        <v>39914.58</v>
      </c>
      <c r="AW7" s="39">
        <v>454.25</v>
      </c>
      <c r="AX7" s="39">
        <v>420.58</v>
      </c>
      <c r="AY7" s="39">
        <v>412.22</v>
      </c>
      <c r="AZ7" s="39">
        <v>243.58</v>
      </c>
      <c r="BA7" s="39">
        <v>290.19</v>
      </c>
      <c r="BB7" s="39">
        <v>63.22</v>
      </c>
      <c r="BC7" s="39">
        <v>88.18</v>
      </c>
      <c r="BD7" s="39">
        <v>70.42</v>
      </c>
      <c r="BE7" s="39">
        <v>54.12</v>
      </c>
      <c r="BF7" s="39">
        <v>1101.73</v>
      </c>
      <c r="BG7" s="39">
        <v>1022.24</v>
      </c>
      <c r="BH7" s="39">
        <v>930.65</v>
      </c>
      <c r="BI7" s="39">
        <v>593.78</v>
      </c>
      <c r="BJ7" s="39">
        <v>598.59</v>
      </c>
      <c r="BK7" s="39">
        <v>1622.51</v>
      </c>
      <c r="BL7" s="39">
        <v>1569.13</v>
      </c>
      <c r="BM7" s="39">
        <v>1436</v>
      </c>
      <c r="BN7" s="39">
        <v>1390.86</v>
      </c>
      <c r="BO7" s="39">
        <v>1467.94</v>
      </c>
      <c r="BP7" s="39">
        <v>1348.09</v>
      </c>
      <c r="BQ7" s="39">
        <v>126.66</v>
      </c>
      <c r="BR7" s="39">
        <v>146.34</v>
      </c>
      <c r="BS7" s="39">
        <v>165.48</v>
      </c>
      <c r="BT7" s="39">
        <v>168.18</v>
      </c>
      <c r="BU7" s="39">
        <v>164.58</v>
      </c>
      <c r="BV7" s="39">
        <v>62.83</v>
      </c>
      <c r="BW7" s="39">
        <v>64.63</v>
      </c>
      <c r="BX7" s="39">
        <v>66.56</v>
      </c>
      <c r="BY7" s="39">
        <v>76.849999999999994</v>
      </c>
      <c r="BZ7" s="39">
        <v>83.3</v>
      </c>
      <c r="CA7" s="39">
        <v>69.8</v>
      </c>
      <c r="CB7" s="39">
        <v>145.47</v>
      </c>
      <c r="CC7" s="39">
        <v>126.46</v>
      </c>
      <c r="CD7" s="39">
        <v>112.01</v>
      </c>
      <c r="CE7" s="39">
        <v>110.31</v>
      </c>
      <c r="CF7" s="39">
        <v>112.88</v>
      </c>
      <c r="CG7" s="39">
        <v>250.43</v>
      </c>
      <c r="CH7" s="39">
        <v>245.75</v>
      </c>
      <c r="CI7" s="39">
        <v>244.29</v>
      </c>
      <c r="CJ7" s="39">
        <v>198.4</v>
      </c>
      <c r="CK7" s="39">
        <v>184.56</v>
      </c>
      <c r="CL7" s="39">
        <v>232.54</v>
      </c>
      <c r="CM7" s="39">
        <v>39.270000000000003</v>
      </c>
      <c r="CN7" s="39">
        <v>38.81</v>
      </c>
      <c r="CO7" s="39">
        <v>38.479999999999997</v>
      </c>
      <c r="CP7" s="39">
        <v>39.58</v>
      </c>
      <c r="CQ7" s="39">
        <v>39.19</v>
      </c>
      <c r="CR7" s="39">
        <v>42.31</v>
      </c>
      <c r="CS7" s="39">
        <v>43.65</v>
      </c>
      <c r="CT7" s="39">
        <v>43.58</v>
      </c>
      <c r="CU7" s="39">
        <v>39.25</v>
      </c>
      <c r="CV7" s="39">
        <v>43.18</v>
      </c>
      <c r="CW7" s="39">
        <v>42.17</v>
      </c>
      <c r="CX7" s="39">
        <v>84.57</v>
      </c>
      <c r="CY7" s="39">
        <v>85.48</v>
      </c>
      <c r="CZ7" s="39">
        <v>86.56</v>
      </c>
      <c r="DA7" s="39">
        <v>87.35</v>
      </c>
      <c r="DB7" s="39">
        <v>88.04</v>
      </c>
      <c r="DC7" s="39">
        <v>81.3</v>
      </c>
      <c r="DD7" s="39">
        <v>82.2</v>
      </c>
      <c r="DE7" s="39">
        <v>82.35</v>
      </c>
      <c r="DF7" s="39">
        <v>86.43</v>
      </c>
      <c r="DG7" s="39">
        <v>86.43</v>
      </c>
      <c r="DH7" s="39">
        <v>82.3</v>
      </c>
      <c r="DI7" s="39">
        <v>12.97</v>
      </c>
      <c r="DJ7" s="39">
        <v>14.84</v>
      </c>
      <c r="DK7" s="39">
        <v>24.5</v>
      </c>
      <c r="DL7" s="39">
        <v>26.89</v>
      </c>
      <c r="DM7" s="39">
        <v>29.12</v>
      </c>
      <c r="DN7" s="39">
        <v>12.99</v>
      </c>
      <c r="DO7" s="39">
        <v>13.6</v>
      </c>
      <c r="DP7" s="39">
        <v>22.34</v>
      </c>
      <c r="DQ7" s="39">
        <v>25.07</v>
      </c>
      <c r="DR7" s="39">
        <v>28.48</v>
      </c>
      <c r="DS7" s="39">
        <v>23.63</v>
      </c>
      <c r="DT7" s="39">
        <v>0</v>
      </c>
      <c r="DU7" s="39">
        <v>0</v>
      </c>
      <c r="DV7" s="39">
        <v>0</v>
      </c>
      <c r="DW7" s="39">
        <v>0</v>
      </c>
      <c r="DX7" s="39">
        <v>0</v>
      </c>
      <c r="DY7" s="39">
        <v>0</v>
      </c>
      <c r="DZ7" s="39">
        <v>0</v>
      </c>
      <c r="EA7" s="39">
        <v>0</v>
      </c>
      <c r="EB7" s="39">
        <v>0</v>
      </c>
      <c r="EC7" s="39">
        <v>0</v>
      </c>
      <c r="ED7" s="39">
        <v>0</v>
      </c>
      <c r="EE7" s="39">
        <v>0</v>
      </c>
      <c r="EF7" s="39">
        <v>0</v>
      </c>
      <c r="EG7" s="39">
        <v>0</v>
      </c>
      <c r="EH7" s="39">
        <v>0.13</v>
      </c>
      <c r="EI7" s="39">
        <v>0.02</v>
      </c>
      <c r="EJ7" s="39">
        <v>0.11</v>
      </c>
      <c r="EK7" s="39">
        <v>0.05</v>
      </c>
      <c r="EL7" s="39">
        <v>0.04</v>
      </c>
      <c r="EM7" s="39">
        <v>0.08</v>
      </c>
      <c r="EN7" s="39">
        <v>0.04</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113</v>
      </c>
      <c r="C9" s="41" t="s">
        <v>114</v>
      </c>
      <c r="D9" s="41" t="s">
        <v>115</v>
      </c>
      <c r="E9" s="41" t="s">
        <v>116</v>
      </c>
      <c r="F9" s="41" t="s">
        <v>117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2018-02-08T06:28:09Z</cp:lastPrinted>
  <dcterms:created xsi:type="dcterms:W3CDTF">2017-12-25T01:55:33Z</dcterms:created>
  <dcterms:modified xsi:type="dcterms:W3CDTF">2018-02-08T06:28:50Z</dcterms:modified>
  <cp:category/>
</cp:coreProperties>
</file>