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耕地林務課\02管理係\04農業集落排水\〇寿・赤木関連\○270401\調査\H29\300206県（公営企業に係る経営比較分析表\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<sst xmlns="http://schemas.openxmlformats.org/spreadsheetml/2006/main" count="240" uniqueCount="126">
  <si>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</si>
  <si>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</si>
  <si>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</si>
  <si>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</si>
  <si>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</si>
  <si>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</si>
  <si>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</si>
  <si>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</si>
  <si>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</si>
  <si>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</si>
  <si>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</si>
  <si>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</si>
  <si>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</si>
  <si>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</si>
  <si>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</si>
  <si>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</si>
  <si>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</si>
  <si>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</si>
  <si>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</si>
  <si>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</si>
  <si>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</si>
  <si>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</si>
  <si>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</si>
  <si>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</si>
  <si>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</si>
  <si>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</si>
  <si>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</si>
  <si>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</si>
  <si>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</si>
  <si>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</si>
  <si>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</si>
  <si>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</si>
  <si>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</si>
  <si>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</si>
  <si>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</si>
  <si>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</si>
  <si>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</si>
  <si>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</si>
  <si>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</si>
  <si>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</si>
  <si>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</si>
  <si>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</si>
  <si>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</si>
  <si>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</si>
  <si>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</si>
  <si>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</si>
  <si>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</si>
  <si>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</si>
  <si>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</si>
  <si>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</si>
  <si>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</si>
  <si>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</si>
  <si>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</si>
  <si>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</si>
  <si>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</si>
  <si>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</si>
  <si>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</si>
  <si>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</si>
  <si>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</si>
  <si>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</si>
  <si>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</si>
  <si>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</si>
  <si>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</si>
  <si>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</si>
  <si>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</si>
  <si>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</si>
  <si>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</si>
  <si>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</si>
  <si>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</si>
  <si>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</si>
  <si>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</si>
  <si>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</si>
  <si>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</si>
  <si>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</si>
  <si>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</si>
  <si>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</si>
  <si>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</si>
  <si>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</si>
  <si>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</si>
  <si>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</si>
  <si>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</si>
  <si>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</si>
  <si>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</si>
  <si>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</si>
  <si>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</si>
  <si>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</si>
  <si>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</si>
  <si>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</si>
  <si>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</si>
  <si>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</si>
  <si>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</si>
  <si>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</si>
  <si>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</si>
  <si>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</si>
  <si>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</si>
  <si>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</si>
  <si>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</si>
  <si>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</si>
  <si>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</si>
  <si>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</si>
  <si>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</si>
  <si>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</si>
  <si>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</si>
  <si>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</si>
  <si>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</si>
  <si>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</si>
  <si>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</si>
  <si>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</si>
  <si>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</si>
  <si>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</si>
  <si>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松本市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</si>
  <si>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</si>
  <si>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</si>
  <si>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</si>
  <si>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</si>
  <si>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</si>
  <si>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</si>
  <si>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</si>
  <si>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</si>
  <si>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</si>
  <si>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</si>
  <si>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</si>
  <si>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</si>
  <si>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１　収益的収支比率が100％未満のため、適正な使用料収入の確保及び経費節減に努めます。
２　施設の老朽化及び利用率向上の対策として、寿赤木処理場は平成31年度に公共下水道へ接続し、処理場施設は廃止します。安曇地区の大野田処理場、島々処理場、稲核処理場は、山間地に設置されており、公共下水道との接続が難しいため、平成32年度～平成34年度に施設の改修を行い、汚水処理能力の最適化及び長寿命化を図ります。
３　企業債残高対事業規模比率が類似団体平均値より高くなっています。今後、施設の統廃合及び長寿命化を行うため、企業債残高が増加する見込みです。国等の補助事業を活用し、経費節減に努めます。　　</t>
    <rPh sb="2" eb="5">
      <t>シュウエキテキ</t>
    </rPh>
    <rPh sb="5" eb="7">
      <t>シュウシ</t>
    </rPh>
    <rPh sb="7" eb="9">
      <t>ヒリツ</t>
    </rPh>
    <rPh sb="14" eb="16">
      <t>ミマン</t>
    </rPh>
    <rPh sb="20" eb="22">
      <t>テキセイ</t>
    </rPh>
    <rPh sb="23" eb="26">
      <t>シヨウリョウ</t>
    </rPh>
    <rPh sb="26" eb="28">
      <t>シュウニュウ</t>
    </rPh>
    <rPh sb="29" eb="31">
      <t>カクホ</t>
    </rPh>
    <rPh sb="31" eb="32">
      <t>オヨ</t>
    </rPh>
    <rPh sb="33" eb="35">
      <t>ケイヒ</t>
    </rPh>
    <rPh sb="35" eb="37">
      <t>セツゲン</t>
    </rPh>
    <rPh sb="38" eb="39">
      <t>ツト</t>
    </rPh>
    <rPh sb="47" eb="49">
      <t>シセツ</t>
    </rPh>
    <rPh sb="50" eb="53">
      <t>ロウキュウカ</t>
    </rPh>
    <rPh sb="67" eb="68">
      <t>コトブキ</t>
    </rPh>
    <rPh sb="68" eb="70">
      <t>アカギ</t>
    </rPh>
    <rPh sb="70" eb="73">
      <t>ショリジョウ</t>
    </rPh>
    <rPh sb="74" eb="76">
      <t>ヘイセイ</t>
    </rPh>
    <rPh sb="78" eb="80">
      <t>ネンド</t>
    </rPh>
    <rPh sb="81" eb="83">
      <t>コウキョウ</t>
    </rPh>
    <rPh sb="83" eb="86">
      <t>ゲスイドウ</t>
    </rPh>
    <rPh sb="87" eb="89">
      <t>セツゾク</t>
    </rPh>
    <rPh sb="91" eb="94">
      <t>ショリジョウ</t>
    </rPh>
    <rPh sb="94" eb="96">
      <t>シセツ</t>
    </rPh>
    <rPh sb="97" eb="99">
      <t>ハイシ</t>
    </rPh>
    <rPh sb="128" eb="130">
      <t>サンカン</t>
    </rPh>
    <rPh sb="130" eb="131">
      <t>チ</t>
    </rPh>
    <rPh sb="132" eb="134">
      <t>セッチ</t>
    </rPh>
    <rPh sb="140" eb="142">
      <t>コウキョウ</t>
    </rPh>
    <rPh sb="142" eb="145">
      <t>ゲスイドウ</t>
    </rPh>
    <rPh sb="147" eb="149">
      <t>セツゾク</t>
    </rPh>
    <rPh sb="150" eb="151">
      <t>ムズカ</t>
    </rPh>
    <rPh sb="156" eb="158">
      <t>ヘイセイ</t>
    </rPh>
    <rPh sb="160" eb="162">
      <t>ネンド</t>
    </rPh>
    <rPh sb="163" eb="165">
      <t>ヘイセイ</t>
    </rPh>
    <rPh sb="167" eb="169">
      <t>ネンド</t>
    </rPh>
    <rPh sb="170" eb="172">
      <t>シセツ</t>
    </rPh>
    <rPh sb="173" eb="175">
      <t>カイシュウ</t>
    </rPh>
    <rPh sb="176" eb="177">
      <t>オコナ</t>
    </rPh>
    <rPh sb="179" eb="181">
      <t>オスイ</t>
    </rPh>
    <rPh sb="181" eb="183">
      <t>ショリ</t>
    </rPh>
    <rPh sb="183" eb="185">
      <t>ノウリョク</t>
    </rPh>
    <rPh sb="186" eb="189">
      <t>サイテキカ</t>
    </rPh>
    <rPh sb="189" eb="190">
      <t>オヨ</t>
    </rPh>
    <rPh sb="191" eb="195">
      <t>チョウジュミョウカ</t>
    </rPh>
    <rPh sb="196" eb="197">
      <t>ハカ</t>
    </rPh>
    <rPh sb="205" eb="207">
      <t>キギョウ</t>
    </rPh>
    <rPh sb="207" eb="208">
      <t>サイ</t>
    </rPh>
    <rPh sb="208" eb="210">
      <t>ザンダカ</t>
    </rPh>
    <rPh sb="210" eb="211">
      <t>タイ</t>
    </rPh>
    <rPh sb="211" eb="213">
      <t>ジギョウ</t>
    </rPh>
    <rPh sb="213" eb="215">
      <t>キボ</t>
    </rPh>
    <rPh sb="215" eb="217">
      <t>ヒリツ</t>
    </rPh>
    <rPh sb="218" eb="220">
      <t>ルイジ</t>
    </rPh>
    <rPh sb="220" eb="222">
      <t>ダンタイ</t>
    </rPh>
    <rPh sb="222" eb="224">
      <t>ヘイキン</t>
    </rPh>
    <rPh sb="224" eb="225">
      <t>チ</t>
    </rPh>
    <rPh sb="227" eb="228">
      <t>タカ</t>
    </rPh>
    <rPh sb="236" eb="238">
      <t>コンゴ</t>
    </rPh>
    <rPh sb="239" eb="241">
      <t>シセツ</t>
    </rPh>
    <rPh sb="242" eb="245">
      <t>トウハイゴウ</t>
    </rPh>
    <rPh sb="245" eb="246">
      <t>オヨ</t>
    </rPh>
    <rPh sb="247" eb="251">
      <t>チョウジュミョウカ</t>
    </rPh>
    <rPh sb="252" eb="253">
      <t>オコナ</t>
    </rPh>
    <rPh sb="257" eb="259">
      <t>キギョウ</t>
    </rPh>
    <rPh sb="259" eb="260">
      <t>サイ</t>
    </rPh>
    <rPh sb="260" eb="262">
      <t>ザンダカ</t>
    </rPh>
    <rPh sb="263" eb="265">
      <t>ゾウカ</t>
    </rPh>
    <rPh sb="267" eb="269">
      <t>ミコ</t>
    </rPh>
    <rPh sb="273" eb="274">
      <t>クニ</t>
    </rPh>
    <rPh sb="274" eb="275">
      <t>トウ</t>
    </rPh>
    <rPh sb="276" eb="278">
      <t>ホジョ</t>
    </rPh>
    <rPh sb="278" eb="280">
      <t>ジギョウ</t>
    </rPh>
    <rPh sb="281" eb="283">
      <t>カツヨウ</t>
    </rPh>
    <rPh sb="285" eb="287">
      <t>ケイヒ</t>
    </rPh>
    <rPh sb="287" eb="289">
      <t>セツゲン</t>
    </rPh>
    <rPh sb="290" eb="291">
      <t>ツト</t>
    </rPh>
    <phoneticPr fontId="4"/>
  </si>
  <si>
    <t>⑴　管渠改善率は0.00％です。今後、管渠の更新が課題となります。
⑵　寿赤木処理場、大野田処理場、島々処理場、稲核処理場は、供用開始から28年～17年経過しています。汚水処理機器は耐用年数を経過しており、今後、多額の修繕費用が必要です。</t>
    <rPh sb="2" eb="4">
      <t>カンキョ</t>
    </rPh>
    <rPh sb="4" eb="6">
      <t>カイゼン</t>
    </rPh>
    <rPh sb="6" eb="7">
      <t>リツ</t>
    </rPh>
    <rPh sb="16" eb="18">
      <t>コンゴ</t>
    </rPh>
    <rPh sb="19" eb="21">
      <t>カンキョ</t>
    </rPh>
    <rPh sb="22" eb="24">
      <t>コウシン</t>
    </rPh>
    <rPh sb="25" eb="27">
      <t>カダイ</t>
    </rPh>
    <rPh sb="37" eb="38">
      <t>コトブキ</t>
    </rPh>
    <rPh sb="38" eb="40">
      <t>アカギ</t>
    </rPh>
    <rPh sb="40" eb="43">
      <t>ショリジョウ</t>
    </rPh>
    <rPh sb="44" eb="47">
      <t>オオノダ</t>
    </rPh>
    <rPh sb="47" eb="50">
      <t>ショリジョウ</t>
    </rPh>
    <rPh sb="51" eb="53">
      <t>シマシマ</t>
    </rPh>
    <rPh sb="53" eb="56">
      <t>ショリジョウ</t>
    </rPh>
    <rPh sb="57" eb="59">
      <t>イネコキ</t>
    </rPh>
    <rPh sb="59" eb="62">
      <t>ショリジョウ</t>
    </rPh>
    <rPh sb="64" eb="66">
      <t>キョウヨウ</t>
    </rPh>
    <rPh sb="66" eb="68">
      <t>カイシ</t>
    </rPh>
    <rPh sb="72" eb="73">
      <t>ネン</t>
    </rPh>
    <rPh sb="76" eb="77">
      <t>ネン</t>
    </rPh>
    <rPh sb="77" eb="79">
      <t>ケイカ</t>
    </rPh>
    <rPh sb="85" eb="87">
      <t>オスイ</t>
    </rPh>
    <rPh sb="87" eb="89">
      <t>ショリ</t>
    </rPh>
    <rPh sb="89" eb="91">
      <t>キキ</t>
    </rPh>
    <rPh sb="92" eb="94">
      <t>タイヨウ</t>
    </rPh>
    <rPh sb="94" eb="96">
      <t>ネンスウ</t>
    </rPh>
    <rPh sb="97" eb="99">
      <t>ケイカ</t>
    </rPh>
    <rPh sb="104" eb="106">
      <t>コンゴ</t>
    </rPh>
    <rPh sb="107" eb="109">
      <t>タガク</t>
    </rPh>
    <rPh sb="110" eb="112">
      <t>シュウゼン</t>
    </rPh>
    <rPh sb="112" eb="114">
      <t>ヒヨウ</t>
    </rPh>
    <rPh sb="115" eb="117">
      <t>ヒツヨウ</t>
    </rPh>
    <phoneticPr fontId="4"/>
  </si>
  <si>
    <t>⑴　収益的収支比率は99.91％で、単年度収支は赤字となりました。前4年平均値との比較では1.38％向上しています。
⑵　企業債残高対事業規模比較は1630.93％で、類似団体の平均値を656.00％上回っています。平成31年度に、寿赤木処理区を公共下水道に統合するため、接続工事に係る起債により、企業債残高が増加したものです。
⑶　経費回収率は90.72％で、類似団体の平均値を35.40％上回っています。汚水処理経費の一部を公費で賄っているため、適正な料金収入の確保及び経費節減が必要です。
⑷　汚水処理原価は194.66円で、類似団体の平均値より88.51円低く、概ね効率的な経営を行っています。
⑸　施設利用率は45.70％で、類似団体の平均値を14.95％下回っています。超高齢化・人口減少等により、今後汚水流入量の増加が見込めないため、汚水処理施設の能力が過大となっています。
⑹　寿赤木処理区及び安曇処理区の水洗化率は100.00％で、適切な汚水処理が行われています。</t>
    <rPh sb="2" eb="5">
      <t>シュウエキテキ</t>
    </rPh>
    <rPh sb="5" eb="7">
      <t>シュウシ</t>
    </rPh>
    <rPh sb="7" eb="9">
      <t>ヒリツ</t>
    </rPh>
    <rPh sb="18" eb="21">
      <t>タンネンド</t>
    </rPh>
    <rPh sb="21" eb="23">
      <t>シュウシ</t>
    </rPh>
    <rPh sb="24" eb="26">
      <t>アカジ</t>
    </rPh>
    <rPh sb="33" eb="34">
      <t>マエ</t>
    </rPh>
    <rPh sb="35" eb="36">
      <t>ネン</t>
    </rPh>
    <rPh sb="36" eb="38">
      <t>ヘイキン</t>
    </rPh>
    <rPh sb="38" eb="39">
      <t>アタイ</t>
    </rPh>
    <rPh sb="41" eb="43">
      <t>ヒカク</t>
    </rPh>
    <rPh sb="50" eb="52">
      <t>コウジョウ</t>
    </rPh>
    <rPh sb="62" eb="64">
      <t>キギョウ</t>
    </rPh>
    <rPh sb="64" eb="65">
      <t>サイ</t>
    </rPh>
    <rPh sb="65" eb="67">
      <t>ザンダカ</t>
    </rPh>
    <rPh sb="67" eb="68">
      <t>タイ</t>
    </rPh>
    <rPh sb="68" eb="70">
      <t>ジギョウ</t>
    </rPh>
    <rPh sb="70" eb="72">
      <t>キボ</t>
    </rPh>
    <rPh sb="72" eb="74">
      <t>ヒカク</t>
    </rPh>
    <rPh sb="85" eb="87">
      <t>ルイジ</t>
    </rPh>
    <rPh sb="87" eb="89">
      <t>ダンタイ</t>
    </rPh>
    <rPh sb="90" eb="92">
      <t>ヘイキン</t>
    </rPh>
    <rPh sb="92" eb="93">
      <t>チ</t>
    </rPh>
    <rPh sb="101" eb="103">
      <t>ウワマワ</t>
    </rPh>
    <rPh sb="109" eb="111">
      <t>ヘイセイ</t>
    </rPh>
    <rPh sb="113" eb="115">
      <t>ネンド</t>
    </rPh>
    <rPh sb="126" eb="129">
      <t>ゲスイドウ</t>
    </rPh>
    <rPh sb="130" eb="132">
      <t>トウゴウ</t>
    </rPh>
    <rPh sb="137" eb="139">
      <t>セツゾク</t>
    </rPh>
    <rPh sb="139" eb="141">
      <t>コウジ</t>
    </rPh>
    <rPh sb="142" eb="143">
      <t>カカ</t>
    </rPh>
    <rPh sb="144" eb="146">
      <t>キサイ</t>
    </rPh>
    <rPh sb="150" eb="152">
      <t>キギョウ</t>
    </rPh>
    <rPh sb="152" eb="153">
      <t>サイ</t>
    </rPh>
    <rPh sb="153" eb="155">
      <t>ザンダカ</t>
    </rPh>
    <rPh sb="156" eb="158">
      <t>ゾウカ</t>
    </rPh>
    <rPh sb="169" eb="171">
      <t>ケイヒ</t>
    </rPh>
    <rPh sb="171" eb="173">
      <t>カイシュウ</t>
    </rPh>
    <rPh sb="173" eb="174">
      <t>リツ</t>
    </rPh>
    <rPh sb="185" eb="187">
      <t>ダンタイ</t>
    </rPh>
    <rPh sb="216" eb="218">
      <t>コウヒ</t>
    </rPh>
    <rPh sb="230" eb="232">
      <t>リョウキン</t>
    </rPh>
    <rPh sb="232" eb="234">
      <t>シュウニュウ</t>
    </rPh>
    <rPh sb="235" eb="237">
      <t>カクホ</t>
    </rPh>
    <rPh sb="237" eb="238">
      <t>オヨ</t>
    </rPh>
    <rPh sb="239" eb="241">
      <t>ケイヒ</t>
    </rPh>
    <rPh sb="241" eb="243">
      <t>セツゲン</t>
    </rPh>
    <rPh sb="244" eb="246">
      <t>ヒツヨウ</t>
    </rPh>
    <rPh sb="253" eb="255">
      <t>オスイ</t>
    </rPh>
    <rPh sb="255" eb="257">
      <t>ショリ</t>
    </rPh>
    <rPh sb="257" eb="259">
      <t>ゲンカ</t>
    </rPh>
    <rPh sb="266" eb="267">
      <t>エン</t>
    </rPh>
    <rPh sb="269" eb="271">
      <t>ルイジ</t>
    </rPh>
    <rPh sb="271" eb="273">
      <t>ダンタイ</t>
    </rPh>
    <rPh sb="274" eb="276">
      <t>ヘイキン</t>
    </rPh>
    <rPh sb="276" eb="277">
      <t>チ</t>
    </rPh>
    <rPh sb="284" eb="285">
      <t>エン</t>
    </rPh>
    <rPh sb="285" eb="286">
      <t>ヒク</t>
    </rPh>
    <rPh sb="288" eb="289">
      <t>オオム</t>
    </rPh>
    <rPh sb="290" eb="293">
      <t>コウリツテキ</t>
    </rPh>
    <rPh sb="294" eb="296">
      <t>ケイエイ</t>
    </rPh>
    <rPh sb="297" eb="298">
      <t>オコナ</t>
    </rPh>
    <rPh sb="308" eb="310">
      <t>シセツ</t>
    </rPh>
    <rPh sb="310" eb="313">
      <t>リヨウリツ</t>
    </rPh>
    <rPh sb="322" eb="324">
      <t>ルイジ</t>
    </rPh>
    <rPh sb="324" eb="326">
      <t>ダンタイ</t>
    </rPh>
    <rPh sb="327" eb="329">
      <t>ヘイキン</t>
    </rPh>
    <rPh sb="329" eb="330">
      <t>チ</t>
    </rPh>
    <rPh sb="337" eb="339">
      <t>シタマワ</t>
    </rPh>
    <rPh sb="345" eb="346">
      <t>チョウ</t>
    </rPh>
    <rPh sb="346" eb="349">
      <t>コウレイカ</t>
    </rPh>
    <rPh sb="350" eb="352">
      <t>ジンコウ</t>
    </rPh>
    <rPh sb="352" eb="354">
      <t>ゲンショウ</t>
    </rPh>
    <rPh sb="354" eb="355">
      <t>トウ</t>
    </rPh>
    <rPh sb="359" eb="361">
      <t>コンゴ</t>
    </rPh>
    <rPh sb="361" eb="363">
      <t>オスイ</t>
    </rPh>
    <rPh sb="363" eb="365">
      <t>リュウニュウ</t>
    </rPh>
    <rPh sb="365" eb="366">
      <t>リョウ</t>
    </rPh>
    <rPh sb="367" eb="369">
      <t>ゾウカ</t>
    </rPh>
    <rPh sb="370" eb="372">
      <t>ミコ</t>
    </rPh>
    <rPh sb="378" eb="380">
      <t>オスイ</t>
    </rPh>
    <rPh sb="380" eb="382">
      <t>ショリ</t>
    </rPh>
    <rPh sb="382" eb="384">
      <t>シセツ</t>
    </rPh>
    <rPh sb="385" eb="387">
      <t>ノウリョク</t>
    </rPh>
    <rPh sb="388" eb="390">
      <t>カダイ</t>
    </rPh>
    <rPh sb="402" eb="403">
      <t>コトブキ</t>
    </rPh>
    <rPh sb="403" eb="405">
      <t>アカギ</t>
    </rPh>
    <rPh sb="405" eb="407">
      <t>ショリ</t>
    </rPh>
    <rPh sb="407" eb="408">
      <t>ク</t>
    </rPh>
    <rPh sb="408" eb="409">
      <t>オヨ</t>
    </rPh>
    <rPh sb="410" eb="412">
      <t>アズミ</t>
    </rPh>
    <rPh sb="412" eb="414">
      <t>ショリ</t>
    </rPh>
    <rPh sb="414" eb="415">
      <t>ク</t>
    </rPh>
    <rPh sb="416" eb="419">
      <t>スイセンカ</t>
    </rPh>
    <rPh sb="419" eb="420">
      <t>リツ</t>
    </rPh>
    <rPh sb="430" eb="432">
      <t>テキセツ</t>
    </rPh>
    <rPh sb="433" eb="435">
      <t>オスイ</t>
    </rPh>
    <rPh sb="435" eb="437">
      <t>ショリ</t>
    </rPh>
    <rPh sb="438" eb="43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</si>
</sst>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48-460B-A589-01565FE4E49D}"/>
            </c:ext>
          </c:extLst>
        </c:ser>
        <c:dLbls>
          <c:showLegendKey val="0"/>
          <c:showVal val="0"/>
          <c:showCatName val="0"/>
          <c:showSerName val="0"/>
          <c:showPercent val="0"/>
          <c:showBubbleSize val="0"/>
        </c:dLbls>
        <c:gapWidth val="150"/>
        <c:axId val="100153600"/>
        <c:axId val="1002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C248-460B-A589-01565FE4E49D}"/>
            </c:ext>
          </c:extLst>
        </c:ser>
        <c:dLbls>
          <c:showLegendKey val="0"/>
          <c:showVal val="0"/>
          <c:showCatName val="0"/>
          <c:showSerName val="0"/>
          <c:showPercent val="0"/>
          <c:showBubbleSize val="0"/>
        </c:dLbls>
        <c:marker val="1"/>
        <c:smooth val="0"/>
        <c:axId val="100153600"/>
        <c:axId val="100217216"/>
      </c:lineChart>
      <c:dateAx>
        <c:axId val="100153600"/>
        <c:scaling>
          <c:orientation val="minMax"/>
        </c:scaling>
        <c:delete val="1"/>
        <c:axPos val="b"/>
        <c:numFmt formatCode="ge" sourceLinked="1"/>
        <c:majorTickMark val="none"/>
        <c:minorTickMark val="none"/>
        <c:tickLblPos val="none"/>
        <c:crossAx val="100217216"/>
        <c:crosses val="autoZero"/>
        <c:auto val="1"/>
        <c:lblOffset val="100"/>
        <c:baseTimeUnit val="years"/>
      </c:dateAx>
      <c:valAx>
        <c:axId val="1002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44.41</c:v>
                </c:pt>
                <c:pt idx="1">
                  <c:v>46.7</c:v>
                </c:pt>
                <c:pt idx="2">
                  <c:v>45.42</c:v>
                </c:pt>
                <c:pt idx="3">
                  <c:v>43.12</c:v>
                </c:pt>
                <c:pt idx="4">
                  <c:v>45.7</c:v>
                </c:pt>
              </c:numCache>
            </c:numRef>
          </c:val>
          <c:extLst>
            <c:ext xmlns:c16="http://schemas.microsoft.com/office/drawing/2014/chart" uri="{C3380CC4-5D6E-409C-BE32-E72D297353CC}">
              <c16:uniqueId val="{00000000-A5A0-4812-8DBD-144F4C0FD329}"/>
            </c:ext>
          </c:extLst>
        </c:ser>
        <c:dLbls>
          <c:showLegendKey val="0"/>
          <c:showVal val="0"/>
          <c:showCatName val="0"/>
          <c:showSerName val="0"/>
          <c:showPercent val="0"/>
          <c:showBubbleSize val="0"/>
        </c:dLbls>
        <c:gapWidth val="150"/>
        <c:axId val="118943104"/>
        <c:axId val="1189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A5A0-4812-8DBD-144F4C0FD329}"/>
            </c:ext>
          </c:extLst>
        </c:ser>
        <c:dLbls>
          <c:showLegendKey val="0"/>
          <c:showVal val="0"/>
          <c:showCatName val="0"/>
          <c:showSerName val="0"/>
          <c:showPercent val="0"/>
          <c:showBubbleSize val="0"/>
        </c:dLbls>
        <c:marker val="1"/>
        <c:smooth val="0"/>
        <c:axId val="118943104"/>
        <c:axId val="118945280"/>
      </c:lineChart>
      <c:dateAx>
        <c:axId val="118943104"/>
        <c:scaling>
          <c:orientation val="minMax"/>
        </c:scaling>
        <c:delete val="1"/>
        <c:axPos val="b"/>
        <c:numFmt formatCode="ge" sourceLinked="1"/>
        <c:majorTickMark val="none"/>
        <c:minorTickMark val="none"/>
        <c:tickLblPos val="none"/>
        <c:crossAx val="118945280"/>
        <c:crosses val="autoZero"/>
        <c:auto val="1"/>
        <c:lblOffset val="100"/>
        <c:baseTimeUnit val="years"/>
      </c:dateAx>
      <c:valAx>
        <c:axId val="1189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99.22</c:v>
                </c:pt>
                <c:pt idx="1">
                  <c:v>100</c:v>
                </c:pt>
                <c:pt idx="2">
                  <c:v>100</c:v>
                </c:pt>
                <c:pt idx="3">
                  <c:v>100</c:v>
                </c:pt>
                <c:pt idx="4">
                  <c:v>100</c:v>
                </c:pt>
              </c:numCache>
            </c:numRef>
          </c:val>
          <c:extLst>
            <c:ext xmlns:c16="http://schemas.microsoft.com/office/drawing/2014/chart" uri="{C3380CC4-5D6E-409C-BE32-E72D297353CC}">
              <c16:uniqueId val="{00000000-F04F-4AFE-83E9-A3D5A12524CE}"/>
            </c:ext>
          </c:extLst>
        </c:ser>
        <c:dLbls>
          <c:showLegendKey val="0"/>
          <c:showVal val="0"/>
          <c:showCatName val="0"/>
          <c:showSerName val="0"/>
          <c:showPercent val="0"/>
          <c:showBubbleSize val="0"/>
        </c:dLbls>
        <c:gapWidth val="150"/>
        <c:axId val="119110656"/>
        <c:axId val="1191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F04F-4AFE-83E9-A3D5A12524CE}"/>
            </c:ext>
          </c:extLst>
        </c:ser>
        <c:dLbls>
          <c:showLegendKey val="0"/>
          <c:showVal val="0"/>
          <c:showCatName val="0"/>
          <c:showSerName val="0"/>
          <c:showPercent val="0"/>
          <c:showBubbleSize val="0"/>
        </c:dLbls>
        <c:marker val="1"/>
        <c:smooth val="0"/>
        <c:axId val="119110656"/>
        <c:axId val="119112832"/>
      </c:lineChart>
      <c:dateAx>
        <c:axId val="119110656"/>
        <c:scaling>
          <c:orientation val="minMax"/>
        </c:scaling>
        <c:delete val="1"/>
        <c:axPos val="b"/>
        <c:numFmt formatCode="ge" sourceLinked="1"/>
        <c:majorTickMark val="none"/>
        <c:minorTickMark val="none"/>
        <c:tickLblPos val="none"/>
        <c:crossAx val="119112832"/>
        <c:crosses val="autoZero"/>
        <c:auto val="1"/>
        <c:lblOffset val="100"/>
        <c:baseTimeUnit val="years"/>
      </c:dateAx>
      <c:valAx>
        <c:axId val="1191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98.64</c:v>
                </c:pt>
                <c:pt idx="1">
                  <c:v>98.52</c:v>
                </c:pt>
                <c:pt idx="2">
                  <c:v>98.6</c:v>
                </c:pt>
                <c:pt idx="3">
                  <c:v>98.37</c:v>
                </c:pt>
                <c:pt idx="4">
                  <c:v>99.91</c:v>
                </c:pt>
              </c:numCache>
            </c:numRef>
          </c:val>
          <c:extLst>
            <c:ext xmlns:c16="http://schemas.microsoft.com/office/drawing/2014/chart" uri="{C3380CC4-5D6E-409C-BE32-E72D297353CC}">
              <c16:uniqueId val="{00000000-8170-4EF8-B5BE-FA46D80580D5}"/>
            </c:ext>
          </c:extLst>
        </c:ser>
        <c:dLbls>
          <c:showLegendKey val="0"/>
          <c:showVal val="0"/>
          <c:showCatName val="0"/>
          <c:showSerName val="0"/>
          <c:showPercent val="0"/>
          <c:showBubbleSize val="0"/>
        </c:dLbls>
        <c:gapWidth val="150"/>
        <c:axId val="100226944"/>
        <c:axId val="1002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70-4EF8-B5BE-FA46D80580D5}"/>
            </c:ext>
          </c:extLst>
        </c:ser>
        <c:dLbls>
          <c:showLegendKey val="0"/>
          <c:showVal val="0"/>
          <c:showCatName val="0"/>
          <c:showSerName val="0"/>
          <c:showPercent val="0"/>
          <c:showBubbleSize val="0"/>
        </c:dLbls>
        <c:marker val="1"/>
        <c:smooth val="0"/>
        <c:axId val="100226944"/>
        <c:axId val="100237312"/>
      </c:lineChart>
      <c:dateAx>
        <c:axId val="100226944"/>
        <c:scaling>
          <c:orientation val="minMax"/>
        </c:scaling>
        <c:delete val="1"/>
        <c:axPos val="b"/>
        <c:numFmt formatCode="ge" sourceLinked="1"/>
        <c:majorTickMark val="none"/>
        <c:minorTickMark val="none"/>
        <c:tickLblPos val="none"/>
        <c:crossAx val="100237312"/>
        <c:crosses val="autoZero"/>
        <c:auto val="1"/>
        <c:lblOffset val="100"/>
        <c:baseTimeUnit val="years"/>
      </c:dateAx>
      <c:valAx>
        <c:axId val="1002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16-4639-94FE-CA1665DB6DC9}"/>
            </c:ext>
          </c:extLst>
        </c:ser>
        <c:dLbls>
          <c:showLegendKey val="0"/>
          <c:showVal val="0"/>
          <c:showCatName val="0"/>
          <c:showSerName val="0"/>
          <c:showPercent val="0"/>
          <c:showBubbleSize val="0"/>
        </c:dLbls>
        <c:gapWidth val="150"/>
        <c:axId val="100263424"/>
        <c:axId val="100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16-4639-94FE-CA1665DB6DC9}"/>
            </c:ext>
          </c:extLst>
        </c:ser>
        <c:dLbls>
          <c:showLegendKey val="0"/>
          <c:showVal val="0"/>
          <c:showCatName val="0"/>
          <c:showSerName val="0"/>
          <c:showPercent val="0"/>
          <c:showBubbleSize val="0"/>
        </c:dLbls>
        <c:marker val="1"/>
        <c:smooth val="0"/>
        <c:axId val="100263424"/>
        <c:axId val="100265344"/>
      </c:lineChart>
      <c:dateAx>
        <c:axId val="100263424"/>
        <c:scaling>
          <c:orientation val="minMax"/>
        </c:scaling>
        <c:delete val="1"/>
        <c:axPos val="b"/>
        <c:numFmt formatCode="ge" sourceLinked="1"/>
        <c:majorTickMark val="none"/>
        <c:minorTickMark val="none"/>
        <c:tickLblPos val="none"/>
        <c:crossAx val="100265344"/>
        <c:crosses val="autoZero"/>
        <c:auto val="1"/>
        <c:lblOffset val="100"/>
        <c:baseTimeUnit val="years"/>
      </c:dateAx>
      <c:valAx>
        <c:axId val="100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A1-4FBC-BD6E-62C8DAC3D80E}"/>
            </c:ext>
          </c:extLst>
        </c:ser>
        <c:dLbls>
          <c:showLegendKey val="0"/>
          <c:showVal val="0"/>
          <c:showCatName val="0"/>
          <c:showSerName val="0"/>
          <c:showPercent val="0"/>
          <c:showBubbleSize val="0"/>
        </c:dLbls>
        <c:gapWidth val="150"/>
        <c:axId val="100332672"/>
        <c:axId val="100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A1-4FBC-BD6E-62C8DAC3D80E}"/>
            </c:ext>
          </c:extLst>
        </c:ser>
        <c:dLbls>
          <c:showLegendKey val="0"/>
          <c:showVal val="0"/>
          <c:showCatName val="0"/>
          <c:showSerName val="0"/>
          <c:showPercent val="0"/>
          <c:showBubbleSize val="0"/>
        </c:dLbls>
        <c:marker val="1"/>
        <c:smooth val="0"/>
        <c:axId val="100332672"/>
        <c:axId val="100334592"/>
      </c:lineChart>
      <c:dateAx>
        <c:axId val="100332672"/>
        <c:scaling>
          <c:orientation val="minMax"/>
        </c:scaling>
        <c:delete val="1"/>
        <c:axPos val="b"/>
        <c:numFmt formatCode="ge" sourceLinked="1"/>
        <c:majorTickMark val="none"/>
        <c:minorTickMark val="none"/>
        <c:tickLblPos val="none"/>
        <c:crossAx val="100334592"/>
        <c:crosses val="autoZero"/>
        <c:auto val="1"/>
        <c:lblOffset val="100"/>
        <c:baseTimeUnit val="years"/>
      </c:dateAx>
      <c:valAx>
        <c:axId val="100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12-4194-AF1D-8EB5FBA4B56B}"/>
            </c:ext>
          </c:extLst>
        </c:ser>
        <c:dLbls>
          <c:showLegendKey val="0"/>
          <c:showVal val="0"/>
          <c:showCatName val="0"/>
          <c:showSerName val="0"/>
          <c:showPercent val="0"/>
          <c:showBubbleSize val="0"/>
        </c:dLbls>
        <c:gapWidth val="150"/>
        <c:axId val="118310016"/>
        <c:axId val="11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12-4194-AF1D-8EB5FBA4B56B}"/>
            </c:ext>
          </c:extLst>
        </c:ser>
        <c:dLbls>
          <c:showLegendKey val="0"/>
          <c:showVal val="0"/>
          <c:showCatName val="0"/>
          <c:showSerName val="0"/>
          <c:showPercent val="0"/>
          <c:showBubbleSize val="0"/>
        </c:dLbls>
        <c:marker val="1"/>
        <c:smooth val="0"/>
        <c:axId val="118310016"/>
        <c:axId val="118311936"/>
      </c:lineChart>
      <c:dateAx>
        <c:axId val="118310016"/>
        <c:scaling>
          <c:orientation val="minMax"/>
        </c:scaling>
        <c:delete val="1"/>
        <c:axPos val="b"/>
        <c:numFmt formatCode="ge" sourceLinked="1"/>
        <c:majorTickMark val="none"/>
        <c:minorTickMark val="none"/>
        <c:tickLblPos val="none"/>
        <c:crossAx val="118311936"/>
        <c:crosses val="autoZero"/>
        <c:auto val="1"/>
        <c:lblOffset val="100"/>
        <c:baseTimeUnit val="years"/>
      </c:dateAx>
      <c:valAx>
        <c:axId val="11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E3-43EC-8C08-EAE6BFCB0B05}"/>
            </c:ext>
          </c:extLst>
        </c:ser>
        <c:dLbls>
          <c:showLegendKey val="0"/>
          <c:showVal val="0"/>
          <c:showCatName val="0"/>
          <c:showSerName val="0"/>
          <c:showPercent val="0"/>
          <c:showBubbleSize val="0"/>
        </c:dLbls>
        <c:gapWidth val="150"/>
        <c:axId val="118338304"/>
        <c:axId val="1183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E3-43EC-8C08-EAE6BFCB0B05}"/>
            </c:ext>
          </c:extLst>
        </c:ser>
        <c:dLbls>
          <c:showLegendKey val="0"/>
          <c:showVal val="0"/>
          <c:showCatName val="0"/>
          <c:showSerName val="0"/>
          <c:showPercent val="0"/>
          <c:showBubbleSize val="0"/>
        </c:dLbls>
        <c:marker val="1"/>
        <c:smooth val="0"/>
        <c:axId val="118338304"/>
        <c:axId val="118340224"/>
      </c:lineChart>
      <c:dateAx>
        <c:axId val="118338304"/>
        <c:scaling>
          <c:orientation val="minMax"/>
        </c:scaling>
        <c:delete val="1"/>
        <c:axPos val="b"/>
        <c:numFmt formatCode="ge" sourceLinked="1"/>
        <c:majorTickMark val="none"/>
        <c:minorTickMark val="none"/>
        <c:tickLblPos val="none"/>
        <c:crossAx val="118340224"/>
        <c:crosses val="autoZero"/>
        <c:auto val="1"/>
        <c:lblOffset val="100"/>
        <c:baseTimeUnit val="years"/>
      </c:dateAx>
      <c:valAx>
        <c:axId val="1183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1630.93</c:v>
                </c:pt>
              </c:numCache>
            </c:numRef>
          </c:val>
          <c:extLst>
            <c:ext xmlns:c16="http://schemas.microsoft.com/office/drawing/2014/chart" uri="{C3380CC4-5D6E-409C-BE32-E72D297353CC}">
              <c16:uniqueId val="{00000000-B5A6-48E6-9878-EADA5FB3FFDA}"/>
            </c:ext>
          </c:extLst>
        </c:ser>
        <c:dLbls>
          <c:showLegendKey val="0"/>
          <c:showVal val="0"/>
          <c:showCatName val="0"/>
          <c:showSerName val="0"/>
          <c:showPercent val="0"/>
          <c:showBubbleSize val="0"/>
        </c:dLbls>
        <c:gapWidth val="150"/>
        <c:axId val="118837632"/>
        <c:axId val="1188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B5A6-48E6-9878-EADA5FB3FFDA}"/>
            </c:ext>
          </c:extLst>
        </c:ser>
        <c:dLbls>
          <c:showLegendKey val="0"/>
          <c:showVal val="0"/>
          <c:showCatName val="0"/>
          <c:showSerName val="0"/>
          <c:showPercent val="0"/>
          <c:showBubbleSize val="0"/>
        </c:dLbls>
        <c:marker val="1"/>
        <c:smooth val="0"/>
        <c:axId val="118837632"/>
        <c:axId val="118839552"/>
      </c:lineChart>
      <c:dateAx>
        <c:axId val="118837632"/>
        <c:scaling>
          <c:orientation val="minMax"/>
        </c:scaling>
        <c:delete val="1"/>
        <c:axPos val="b"/>
        <c:numFmt formatCode="ge" sourceLinked="1"/>
        <c:majorTickMark val="none"/>
        <c:minorTickMark val="none"/>
        <c:tickLblPos val="none"/>
        <c:crossAx val="118839552"/>
        <c:crosses val="autoZero"/>
        <c:auto val="1"/>
        <c:lblOffset val="100"/>
        <c:baseTimeUnit val="years"/>
      </c:dateAx>
      <c:valAx>
        <c:axId val="1188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69.45</c:v>
                </c:pt>
                <c:pt idx="1">
                  <c:v>67.260000000000005</c:v>
                </c:pt>
                <c:pt idx="2">
                  <c:v>70.63</c:v>
                </c:pt>
                <c:pt idx="3">
                  <c:v>71.13</c:v>
                </c:pt>
                <c:pt idx="4">
                  <c:v>90.72</c:v>
                </c:pt>
              </c:numCache>
            </c:numRef>
          </c:val>
          <c:extLst>
            <c:ext xmlns:c16="http://schemas.microsoft.com/office/drawing/2014/chart" uri="{C3380CC4-5D6E-409C-BE32-E72D297353CC}">
              <c16:uniqueId val="{00000000-3595-44FE-8D33-663751BDF60F}"/>
            </c:ext>
          </c:extLst>
        </c:ser>
        <c:dLbls>
          <c:showLegendKey val="0"/>
          <c:showVal val="0"/>
          <c:showCatName val="0"/>
          <c:showSerName val="0"/>
          <c:showPercent val="0"/>
          <c:showBubbleSize val="0"/>
        </c:dLbls>
        <c:gapWidth val="150"/>
        <c:axId val="118890496"/>
        <c:axId val="1188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3595-44FE-8D33-663751BDF60F}"/>
            </c:ext>
          </c:extLst>
        </c:ser>
        <c:dLbls>
          <c:showLegendKey val="0"/>
          <c:showVal val="0"/>
          <c:showCatName val="0"/>
          <c:showSerName val="0"/>
          <c:showPercent val="0"/>
          <c:showBubbleSize val="0"/>
        </c:dLbls>
        <c:marker val="1"/>
        <c:smooth val="0"/>
        <c:axId val="118890496"/>
        <c:axId val="118892416"/>
      </c:lineChart>
      <c:dateAx>
        <c:axId val="118890496"/>
        <c:scaling>
          <c:orientation val="minMax"/>
        </c:scaling>
        <c:delete val="1"/>
        <c:axPos val="b"/>
        <c:numFmt formatCode="ge" sourceLinked="1"/>
        <c:majorTickMark val="none"/>
        <c:minorTickMark val="none"/>
        <c:tickLblPos val="none"/>
        <c:crossAx val="118892416"/>
        <c:crosses val="autoZero"/>
        <c:auto val="1"/>
        <c:lblOffset val="100"/>
        <c:baseTimeUnit val="years"/>
      </c:dateAx>
      <c:valAx>
        <c:axId val="1188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257.31</c:v>
                </c:pt>
                <c:pt idx="1">
                  <c:v>251.34</c:v>
                </c:pt>
                <c:pt idx="2">
                  <c:v>243.38</c:v>
                </c:pt>
                <c:pt idx="3">
                  <c:v>259.66000000000003</c:v>
                </c:pt>
                <c:pt idx="4">
                  <c:v>194.66</c:v>
                </c:pt>
              </c:numCache>
            </c:numRef>
          </c:val>
          <c:extLst>
            <c:ext xmlns:c16="http://schemas.microsoft.com/office/drawing/2014/chart" uri="{C3380CC4-5D6E-409C-BE32-E72D297353CC}">
              <c16:uniqueId val="{00000000-3846-4A50-A4B8-5A028D047C8D}"/>
            </c:ext>
          </c:extLst>
        </c:ser>
        <c:dLbls>
          <c:showLegendKey val="0"/>
          <c:showVal val="0"/>
          <c:showCatName val="0"/>
          <c:showSerName val="0"/>
          <c:showPercent val="0"/>
          <c:showBubbleSize val="0"/>
        </c:dLbls>
        <c:gapWidth val="150"/>
        <c:axId val="118902784"/>
        <c:axId val="1189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3846-4A50-A4B8-5A028D047C8D}"/>
            </c:ext>
          </c:extLst>
        </c:ser>
        <c:dLbls>
          <c:showLegendKey val="0"/>
          <c:showVal val="0"/>
          <c:showCatName val="0"/>
          <c:showSerName val="0"/>
          <c:showPercent val="0"/>
          <c:showBubbleSize val="0"/>
        </c:dLbls>
        <c:marker val="1"/>
        <c:smooth val="0"/>
        <c:axId val="118902784"/>
        <c:axId val="118904704"/>
      </c:lineChart>
      <c:dateAx>
        <c:axId val="118902784"/>
        <c:scaling>
          <c:orientation val="minMax"/>
        </c:scaling>
        <c:delete val="1"/>
        <c:axPos val="b"/>
        <c:numFmt formatCode="ge" sourceLinked="1"/>
        <c:majorTickMark val="none"/>
        <c:minorTickMark val="none"/>
        <c:tickLblPos val="none"/>
        <c:crossAx val="118904704"/>
        <c:crosses val="autoZero"/>
        <c:auto val="1"/>
        <c:lblOffset val="100"/>
        <c:baseTimeUnit val="years"/>
      </c:dateAx>
      <c:valAx>
        <c:axId val="1189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61" zoomScale="90" zoomScaleNormal="9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松本市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9">
        <f>データ!S6</f>
        <v>241272</v>
      </c>
      <c r="AM8" s="69"/>
      <c r="AN8" s="69"/>
      <c r="AO8" s="69"/>
      <c r="AP8" s="69"/>
      <c r="AQ8" s="69"/>
      <c r="AR8" s="69"/>
      <c r="AS8" s="69"/>
      <c r="AT8" s="68">
        <f>データ!T6</f>
        <v>978.47</v>
      </c>
      <c r="AU8" s="68"/>
      <c r="AV8" s="68"/>
      <c r="AW8" s="68"/>
      <c r="AX8" s="68"/>
      <c r="AY8" s="68"/>
      <c r="AZ8" s="68"/>
      <c r="BA8" s="68"/>
      <c r="BB8" s="68">
        <f>データ!U6</f>
        <v>246.58</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0.5</v>
      </c>
      <c r="Q10" s="68"/>
      <c r="R10" s="68"/>
      <c r="S10" s="68"/>
      <c r="T10" s="68"/>
      <c r="U10" s="68"/>
      <c r="V10" s="68"/>
      <c r="W10" s="68">
        <f>データ!Q6</f>
        <v>100</v>
      </c>
      <c r="X10" s="68"/>
      <c r="Y10" s="68"/>
      <c r="Z10" s="68"/>
      <c r="AA10" s="68"/>
      <c r="AB10" s="68"/>
      <c r="AC10" s="68"/>
      <c r="AD10" s="69">
        <f>データ!R6</f>
        <v>3670</v>
      </c>
      <c r="AE10" s="69"/>
      <c r="AF10" s="69"/>
      <c r="AG10" s="69"/>
      <c r="AH10" s="69"/>
      <c r="AI10" s="69"/>
      <c r="AJ10" s="69"/>
      <c r="AK10" s="2"/>
      <c r="AL10" s="69">
        <f>データ!V6</f>
        <v>1212</v>
      </c>
      <c r="AM10" s="69"/>
      <c r="AN10" s="69"/>
      <c r="AO10" s="69"/>
      <c r="AP10" s="69"/>
      <c r="AQ10" s="69"/>
      <c r="AR10" s="69"/>
      <c r="AS10" s="69"/>
      <c r="AT10" s="68">
        <f>データ!W6</f>
        <v>0.27</v>
      </c>
      <c r="AU10" s="68"/>
      <c r="AV10" s="68"/>
      <c r="AW10" s="68"/>
      <c r="AX10" s="68"/>
      <c r="AY10" s="68"/>
      <c r="AZ10" s="68"/>
      <c r="BA10" s="68"/>
      <c r="BB10" s="68">
        <f>データ!X6</f>
        <v>4488.8900000000003</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202029</v>
      </c>
      <c r="D6" s="33">
        <f t="shared" si="3"/>
        <v>47</v>
      </c>
      <c r="E6" s="33">
        <f t="shared" si="3"/>
        <v>17</v>
      </c>
      <c r="F6" s="33">
        <f t="shared" si="3"/>
        <v>5</v>
      </c>
      <c r="G6" s="33">
        <f t="shared" si="3"/>
        <v>0</v>
      </c>
      <c r="H6" s="33" t="str">
        <f t="shared" si="3"/>
        <v>長野県　松本市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0.5</v>
      </c>
      <c r="Q6" s="34">
        <f t="shared" si="3"/>
        <v>100</v>
      </c>
      <c r="R6" s="34">
        <f t="shared" si="3"/>
        <v>3670</v>
      </c>
      <c r="S6" s="34">
        <f t="shared" si="3"/>
        <v>241272</v>
      </c>
      <c r="T6" s="34">
        <f t="shared" si="3"/>
        <v>978.47</v>
      </c>
      <c r="U6" s="34">
        <f t="shared" si="3"/>
        <v>246.58</v>
      </c>
      <c r="V6" s="34">
        <f t="shared" si="3"/>
        <v>1212</v>
      </c>
      <c r="W6" s="34">
        <f t="shared" si="3"/>
        <v>0.27</v>
      </c>
      <c r="X6" s="34">
        <f t="shared" si="3"/>
        <v>4488.8900000000003</v>
      </c>
      <c r="Y6" s="35">
        <f>IF(Y7="",NA(),Y7)</f>
        <v>98.64</v>
      </c>
      <c r="Z6" s="35">
        <f t="shared" ref="Z6:AH6" si="4">IF(Z7="",NA(),Z7)</f>
        <v>98.52</v>
      </c>
      <c r="AA6" s="35">
        <f t="shared" si="4"/>
        <v>98.6</v>
      </c>
      <c r="AB6" s="35">
        <f t="shared" si="4"/>
        <v>98.37</v>
      </c>
      <c r="AC6" s="35">
        <f t="shared" si="4"/>
        <v>99.91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1630.93</v>
      </c>
      <c r="BK6" s="35">
        <f t="shared" si="7"/>
        <v>1197.82</v>
      </c>
      <c r="BL6" s="35">
        <f t="shared" si="7"/>
        <v>1126.77</v>
      </c>
      <c r="BM6" s="35">
        <f t="shared" si="7"/>
        <v>1044.8</v>
      </c>
      <c r="BN6" s="35">
        <f t="shared" si="7"/>
        <v>1081.8</v>
      </c>
      <c r="BO6" s="35">
        <f t="shared" si="7"/>
        <v>974.93</v>
      </c>
      <c r="BP6" s="34" t="str">
        <f>IF(BP7="","",IF(BP7="-","【-】","【"&amp;SUBSTITUTE(TEXT(BP7,"#,##0.00"),"-","△")&amp;"】"))</f>
        <v>【914.53】</v>
      </c>
      <c r="BQ6" s="35">
        <f>IF(BQ7="",NA(),BQ7)</f>
        <v>69.45</v>
      </c>
      <c r="BR6" s="35">
        <f t="shared" ref="BR6:BZ6" si="8">IF(BR7="",NA(),BR7)</f>
        <v>67.260000000000005</v>
      </c>
      <c r="BS6" s="35">
        <f t="shared" si="8"/>
        <v>70.63</v>
      </c>
      <c r="BT6" s="35">
        <f t="shared" si="8"/>
        <v>71.13</v>
      </c>
      <c r="BU6" s="35">
        <f t="shared" si="8"/>
        <v>90.72</v>
      </c>
      <c r="BV6" s="35">
        <f t="shared" si="8"/>
        <v>51.03</v>
      </c>
      <c r="BW6" s="35">
        <f t="shared" si="8"/>
        <v>50.9</v>
      </c>
      <c r="BX6" s="35">
        <f t="shared" si="8"/>
        <v>50.82</v>
      </c>
      <c r="BY6" s="35">
        <f t="shared" si="8"/>
        <v>52.19</v>
      </c>
      <c r="BZ6" s="35">
        <f t="shared" si="8"/>
        <v>55.32</v>
      </c>
      <c r="CA6" s="34" t="str">
        <f>IF(CA7="","",IF(CA7="-","【-】","【"&amp;SUBSTITUTE(TEXT(CA7,"#,##0.00"),"-","△")&amp;"】"))</f>
        <v>【55.73】</v>
      </c>
      <c r="CB6" s="35">
        <f>IF(CB7="",NA(),CB7)</f>
        <v>257.31</v>
      </c>
      <c r="CC6" s="35">
        <f t="shared" ref="CC6:CK6" si="9">IF(CC7="",NA(),CC7)</f>
        <v>251.34</v>
      </c>
      <c r="CD6" s="35">
        <f t="shared" si="9"/>
        <v>243.38</v>
      </c>
      <c r="CE6" s="35">
        <f t="shared" si="9"/>
        <v>259.66000000000003</v>
      </c>
      <c r="CF6" s="35">
        <f t="shared" si="9"/>
        <v>194.66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44.41</v>
      </c>
      <c r="CN6" s="35">
        <f t="shared" ref="CN6:CV6" si="10">IF(CN7="",NA(),CN7)</f>
        <v>46.7</v>
      </c>
      <c r="CO6" s="35">
        <f t="shared" si="10"/>
        <v>45.42</v>
      </c>
      <c r="CP6" s="35">
        <f t="shared" si="10"/>
        <v>43.12</v>
      </c>
      <c r="CQ6" s="35">
        <f t="shared" si="10"/>
        <v>45.7</v>
      </c>
      <c r="CR6" s="35">
        <f t="shared" si="10"/>
        <v>54.74</v>
      </c>
      <c r="CS6" s="35">
        <f t="shared" si="10"/>
        <v>53.78</v>
      </c>
      <c r="CT6" s="35">
        <f t="shared" si="10"/>
        <v>53.24</v>
      </c>
      <c r="CU6" s="35">
        <f t="shared" si="10"/>
        <v>52.31</v>
      </c>
      <c r="CV6" s="35">
        <f t="shared" si="10"/>
        <v>60.65</v>
      </c>
      <c r="CW6" s="34" t="str">
        <f>IF(CW7="","",IF(CW7="-","【-】","【"&amp;SUBSTITUTE(TEXT(CW7,"#,##0.00"),"-","△")&amp;"】"))</f>
        <v>【59.15】</v>
      </c>
      <c r="CX6" s="35">
        <f>IF(CX7="",NA(),CX7)</f>
        <v>99.22</v>
      </c>
      <c r="CY6" s="35">
        <f t="shared" ref="CY6:DG6" si="11">IF(CY7="",NA(),CY7)</f>
        <v>100</v>
      </c>
      <c r="CZ6" s="35">
        <f t="shared" si="11"/>
        <v>100</v>
      </c>
      <c r="DA6" s="35">
        <f t="shared" si="11"/>
        <v>100</v>
      </c>
      <c r="DB6" s="35">
        <f t="shared" si="11"/>
        <v>100</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202029</v>
      </c>
      <c r="D7" s="37">
        <v>47</v>
      </c>
      <c r="E7" s="37">
        <v>17</v>
      </c>
      <c r="F7" s="37">
        <v>5</v>
      </c>
      <c r="G7" s="37">
        <v>0</v>
      </c>
      <c r="H7" s="37" t="s">
        <v>110</v>
      </c>
      <c r="I7" s="37" t="s">
        <v>111</v>
      </c>
      <c r="J7" s="37" t="s">
        <v>112</v>
      </c>
      <c r="K7" s="37" t="s">
        <v>113</v>
      </c>
      <c r="L7" s="37" t="s">
        <v>114</v>
      </c>
      <c r="M7" s="37"/>
      <c r="N7" s="38" t="s">
        <v>115</v>
      </c>
      <c r="O7" s="38" t="s">
        <v>116</v>
      </c>
      <c r="P7" s="38">
        <v>0.5</v>
      </c>
      <c r="Q7" s="38">
        <v>100</v>
      </c>
      <c r="R7" s="38">
        <v>3670</v>
      </c>
      <c r="S7" s="38">
        <v>241272</v>
      </c>
      <c r="T7" s="38">
        <v>978.47</v>
      </c>
      <c r="U7" s="38">
        <v>246.58</v>
      </c>
      <c r="V7" s="38">
        <v>1212</v>
      </c>
      <c r="W7" s="38">
        <v>0.27</v>
      </c>
      <c r="X7" s="38">
        <v>4488.8900000000003</v>
      </c>
      <c r="Y7" s="38">
        <v>98.64</v>
      </c>
      <c r="Z7" s="38">
        <v>98.52</v>
      </c>
      <c r="AA7" s="38">
        <v>98.6</v>
      </c>
      <c r="AB7" s="38">
        <v>98.37</v>
      </c>
      <c r="AC7" s="38">
        <v>99.91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1630.93</v>
      </c>
      <c r="BK7" s="38">
        <v>1197.82</v>
      </c>
      <c r="BL7" s="38">
        <v>1126.77</v>
      </c>
      <c r="BM7" s="38">
        <v>1044.8</v>
      </c>
      <c r="BN7" s="38">
        <v>1081.8</v>
      </c>
      <c r="BO7" s="38">
        <v>974.93</v>
      </c>
      <c r="BP7" s="38">
        <v>914.53</v>
      </c>
      <c r="BQ7" s="38">
        <v>69.45</v>
      </c>
      <c r="BR7" s="38">
        <v>67.260000000000005</v>
      </c>
      <c r="BS7" s="38">
        <v>70.63</v>
      </c>
      <c r="BT7" s="38">
        <v>71.13</v>
      </c>
      <c r="BU7" s="38">
        <v>90.72</v>
      </c>
      <c r="BV7" s="38">
        <v>51.03</v>
      </c>
      <c r="BW7" s="38">
        <v>50.9</v>
      </c>
      <c r="BX7" s="38">
        <v>50.82</v>
      </c>
      <c r="BY7" s="38">
        <v>52.19</v>
      </c>
      <c r="BZ7" s="38">
        <v>55.32</v>
      </c>
      <c r="CA7" s="38">
        <v>55.73</v>
      </c>
      <c r="CB7" s="38">
        <v>257.31</v>
      </c>
      <c r="CC7" s="38">
        <v>251.34</v>
      </c>
      <c r="CD7" s="38">
        <v>243.38</v>
      </c>
      <c r="CE7" s="38">
        <v>259.66000000000003</v>
      </c>
      <c r="CF7" s="38">
        <v>194.66</v>
      </c>
      <c r="CG7" s="38">
        <v>289.60000000000002</v>
      </c>
      <c r="CH7" s="38">
        <v>293.27</v>
      </c>
      <c r="CI7" s="38">
        <v>300.52</v>
      </c>
      <c r="CJ7" s="38">
        <v>296.14</v>
      </c>
      <c r="CK7" s="38">
        <v>283.17</v>
      </c>
      <c r="CL7" s="38">
        <v>276.77999999999997</v>
      </c>
      <c r="CM7" s="38">
        <v>44.41</v>
      </c>
      <c r="CN7" s="38">
        <v>46.7</v>
      </c>
      <c r="CO7" s="38">
        <v>45.42</v>
      </c>
      <c r="CP7" s="38">
        <v>43.12</v>
      </c>
      <c r="CQ7" s="38">
        <v>45.7</v>
      </c>
      <c r="CR7" s="38">
        <v>54.74</v>
      </c>
      <c r="CS7" s="38">
        <v>53.78</v>
      </c>
      <c r="CT7" s="38">
        <v>53.24</v>
      </c>
      <c r="CU7" s="38">
        <v>52.31</v>
      </c>
      <c r="CV7" s="38">
        <v>60.65</v>
      </c>
      <c r="CW7" s="38">
        <v>59.15</v>
      </c>
      <c r="CX7" s="38">
        <v>99.22</v>
      </c>
      <c r="CY7" s="38">
        <v>100</v>
      </c>
      <c r="CZ7" s="38">
        <v>100</v>
      </c>
      <c r="DA7" s="38">
        <v>100</v>
      </c>
      <c r="DB7" s="38">
        <v>100</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TOGO-C</cp:lastModifiedBy>
  <cp:lastPrinted>2018-02-07T05:48:59Z</cp:lastPrinted>
  <dcterms:created xsi:type="dcterms:W3CDTF">2017-12-25T02:28:43Z</dcterms:created>
  <dcterms:modified xsi:type="dcterms:W3CDTF">2018-02-07T06:06:03Z</dcterms:modified>
  <cp:category/>
</cp:coreProperties>
</file>