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財政状況資料集（公会計）\掲載OK\"/>
    </mc:Choice>
  </mc:AlternateContent>
  <bookViews>
    <workbookView xWindow="0" yWindow="0" windowWidth="20490" windowHeight="777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R102" i="12" l="1"/>
  <c r="AU88" i="12"/>
  <c r="AP88" i="12"/>
  <c r="AF88" i="12"/>
  <c r="AU63" i="12"/>
  <c r="AP63" i="12"/>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BE39" i="10"/>
  <c r="AM39" i="10"/>
  <c r="U39" i="10"/>
  <c r="C39" i="10"/>
  <c r="BE38" i="10"/>
  <c r="AM38" i="10"/>
  <c r="U38" i="10"/>
  <c r="C38" i="10"/>
  <c r="BE37" i="10"/>
  <c r="AM37" i="10"/>
  <c r="U37" i="10"/>
  <c r="C37" i="10"/>
  <c r="BE36" i="10"/>
  <c r="AM36" i="10"/>
  <c r="C36"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c r="AM35" i="10" s="1"/>
  <c r="BE34" i="10" l="1"/>
  <c r="BE35" i="10" s="1"/>
  <c r="BW34" i="10" l="1"/>
  <c r="BW35" i="10" s="1"/>
  <c r="BW36" i="10" s="1"/>
  <c r="BW37" i="10" s="1"/>
  <c r="BW38" i="10" s="1"/>
  <c r="BW39" i="10" s="1"/>
  <c r="BW40" i="10" s="1"/>
  <c r="BW41" i="10" s="1"/>
  <c r="BW42" i="10" s="1"/>
  <c r="BW43" i="10" s="1"/>
  <c r="CO34" i="10" l="1"/>
  <c r="CO35" i="10" s="1"/>
  <c r="CO36" i="10" s="1"/>
  <c r="CO37" i="10" s="1"/>
  <c r="CO38" i="10" s="1"/>
  <c r="CO39" i="10" s="1"/>
</calcChain>
</file>

<file path=xl/sharedStrings.xml><?xml version="1.0" encoding="utf-8"?>
<sst xmlns="http://schemas.openxmlformats.org/spreadsheetml/2006/main" count="1155" uniqueCount="625">
  <si>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</si>
  <si>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</si>
  <si>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</si>
  <si>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</si>
  <si>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</si>
  <si>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</si>
  <si>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</si>
  <si>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</si>
  <si>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</si>
  <si>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</si>
  <si>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</si>
  <si>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</si>
  <si>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</si>
  <si>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</si>
  <si>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</si>
  <si>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</si>
  <si>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</si>
  <si>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</si>
  <si>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</si>
  <si>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</si>
  <si>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</si>
  <si>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</si>
  <si>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</si>
  <si>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</si>
  <si>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</si>
  <si>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</si>
  <si>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</si>
  <si>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</si>
  <si>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</si>
  <si>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</si>
  <si>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</si>
  <si>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</si>
  <si>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</si>
  <si>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</si>
  <si>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</si>
  <si>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</si>
  <si>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</si>
  <si>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</si>
  <si>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</si>
  <si>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</si>
  <si>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</si>
  <si>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</si>
  <si>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</si>
  <si>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</si>
  <si>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</si>
  <si>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</si>
  <si>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</si>
  <si>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</si>
  <si>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</si>
  <si>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</si>
  <si>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</si>
  <si>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</si>
  <si>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</si>
  <si>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</si>
  <si>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</si>
  <si>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</si>
  <si>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</si>
  <si>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</si>
  <si>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</si>
  <si>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</si>
  <si>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</si>
  <si>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</si>
  <si>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</si>
  <si>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</si>
  <si>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</si>
  <si>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</si>
  <si>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</si>
  <si>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</si>
  <si>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</si>
  <si>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</si>
  <si>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</si>
  <si>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</si>
  <si>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</si>
  <si>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</si>
  <si>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</si>
  <si>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</si>
  <si>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</si>
  <si>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</si>
  <si>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</si>
  <si>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</si>
  <si>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</si>
  <si>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</si>
  <si>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</si>
  <si>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</si>
  <si>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</si>
  <si>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</si>
  <si>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</si>
  <si>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</si>
  <si>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</si>
  <si>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</si>
  <si>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</si>
  <si>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</si>
  <si>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</si>
  <si>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</si>
  <si>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</si>
  <si>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</si>
  <si>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</si>
  <si>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</si>
  <si>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安曇野市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</si>
  <si>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</si>
  <si>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</si>
  <si>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</si>
  <si>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</si>
  <si>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</si>
  <si>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</si>
  <si>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</si>
  <si>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</si>
  <si>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</si>
  <si>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</si>
  <si>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</si>
  <si>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</si>
  <si>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</si>
  <si>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</si>
  <si>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</si>
  <si>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</si>
  <si>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</si>
  <si>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</si>
  <si>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</si>
  <si>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</si>
  <si>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</si>
  <si>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</si>
  <si>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</si>
  <si>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</si>
  <si>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</si>
  <si>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</si>
  <si>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</si>
  <si>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</si>
  <si>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</si>
  <si>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</si>
  <si>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</si>
  <si>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</si>
  <si>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</si>
  <si>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</si>
  <si>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</si>
  <si>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</si>
  <si>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</si>
  <si>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</si>
  <si>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</si>
  <si>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</si>
  <si>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</si>
  <si>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</si>
  <si>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</si>
  <si>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</si>
  <si>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</si>
  <si>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</si>
  <si>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</si>
  <si>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</si>
  <si>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</si>
  <si>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</si>
  <si>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</si>
  <si>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</si>
  <si>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</si>
  <si>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</si>
  <si>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</si>
  <si>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</si>
  <si>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</si>
  <si>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</si>
  <si>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</si>
  <si>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</si>
  <si>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</si>
  <si>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</si>
  <si>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</si>
  <si>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</si>
  <si>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</si>
  <si>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</si>
  <si>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</si>
  <si>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</si>
  <si>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</si>
  <si>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</si>
  <si>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</si>
  <si>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</si>
  <si>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</si>
  <si>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</si>
  <si>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</si>
  <si>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</si>
  <si>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</si>
  <si>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</si>
  <si>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</si>
  <si>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</si>
  <si>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</si>
  <si>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</si>
  <si>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</si>
  <si>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</si>
  <si>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</si>
  <si>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</si>
  <si>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</si>
  <si>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</si>
  <si>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</si>
  <si>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</si>
  <si>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</si>
  <si>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</si>
  <si>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</si>
  <si>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</si>
  <si>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</si>
  <si>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</si>
  <si>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</si>
  <si>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</si>
  <si>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</si>
  <si>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</si>
  <si>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</si>
  <si>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</si>
  <si>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</si>
  <si>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</si>
  <si>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</si>
  <si>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</si>
  <si>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</si>
  <si>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</si>
  <si>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</si>
  <si>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</si>
  <si>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</si>
  <si>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</si>
  <si>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</si>
  <si>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</si>
  <si>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長野県安曇野市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</si>
  <si>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</si>
  <si>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</si>
  <si>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</si>
  <si>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</si>
  <si>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</si>
  <si>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</si>
  <si>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</si>
  <si>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</si>
  <si>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</si>
  <si>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</si>
  <si>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</si>
  <si>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</si>
  <si>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</si>
  <si>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</si>
  <si>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</si>
  <si>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</si>
  <si>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</si>
  <si>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</si>
  <si>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</si>
  <si>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</si>
  <si>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</si>
  <si>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</si>
  <si>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</si>
  <si>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</si>
  <si>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</si>
  <si>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</si>
  <si>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</si>
  <si>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</si>
  <si>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</si>
  <si>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</si>
  <si>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</si>
  <si>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</si>
  <si>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</si>
  <si>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</si>
  <si>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</si>
  <si>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</si>
  <si>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</si>
  <si>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</si>
  <si>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</si>
  <si>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</si>
  <si>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</si>
  <si>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</si>
  <si>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</si>
  <si>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</si>
  <si>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</si>
  <si>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</si>
  <si>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</si>
  <si>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</si>
  <si>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</si>
  <si>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</si>
  <si>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</si>
  <si>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</si>
  <si>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</si>
  <si>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</si>
  <si>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</si>
  <si>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</si>
  <si>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</si>
  <si>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</si>
  <si>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</si>
  <si>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</si>
  <si>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</si>
  <si>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</si>
  <si>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</si>
  <si>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</si>
  <si>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</si>
  <si>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</si>
  <si>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</si>
  <si>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</si>
  <si>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</si>
  <si>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</si>
  <si>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</si>
  <si>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</si>
  <si>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</si>
  <si>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</si>
  <si>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</si>
  <si>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</si>
  <si>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</si>
  <si>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</si>
  <si>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</si>
  <si>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</si>
  <si>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</si>
  <si>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</si>
  <si>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</si>
  <si>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</si>
  <si>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</si>
  <si>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</si>
  <si>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</si>
  <si>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</si>
  <si>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</si>
  <si>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</si>
  <si>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</si>
  <si>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</si>
  <si>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</si>
  <si>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</si>
  <si>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</si>
  <si>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</si>
  <si>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</si>
  <si>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</si>
  <si>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</si>
  <si>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</si>
  <si>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</si>
  <si>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</si>
  <si>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</si>
  <si>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</si>
  <si>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</si>
  <si>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</si>
  <si>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</si>
  <si>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</si>
  <si>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</si>
  <si>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</si>
  <si>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</si>
  <si>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</si>
  <si>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</si>
  <si>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</si>
  <si>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</si>
  <si>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</si>
  <si>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</si>
  <si>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</si>
  <si>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</si>
  <si>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</si>
  <si>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</si>
  <si>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</si>
  <si>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観光施設</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</si>
  <si>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</si>
  <si>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</si>
  <si>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</si>
  <si>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</si>
  <si>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</si>
  <si>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</si>
  <si>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</si>
  <si>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</si>
  <si>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</si>
  <si>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</si>
  <si>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</si>
  <si>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</si>
  <si>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</si>
  <si>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</si>
  <si>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</si>
  <si>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</si>
  <si>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</si>
  <si>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</si>
  <si>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</si>
  <si>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</si>
  <si>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</si>
  <si>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</si>
  <si>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</si>
  <si>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</si>
  <si>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</si>
  <si>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長野県安曇野市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</si>
  <si>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</si>
  <si>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</si>
  <si>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</si>
  <si>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</si>
  <si>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</si>
  <si>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</si>
  <si>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</si>
  <si>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</si>
  <si>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</si>
  <si>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</si>
  <si>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</si>
  <si>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</si>
  <si>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</si>
  <si>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</si>
  <si>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</si>
  <si>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</si>
  <si>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</si>
  <si>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</si>
  <si>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</si>
  <si>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</si>
  <si>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</si>
  <si>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</si>
  <si>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</si>
  <si>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</si>
  <si>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</si>
  <si>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</si>
  <si>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</si>
  <si>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</si>
  <si>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</si>
  <si>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</si>
  <si>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</si>
  <si>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</si>
  <si>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</si>
  <si>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</si>
  <si>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</si>
  <si>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</si>
  <si>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</si>
  <si>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</si>
  <si>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</si>
  <si>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観光宿泊施設特別会計</t>
    <phoneticPr fontId="5"/>
  </si>
  <si>
    <t>法非適用企業</t>
    <phoneticPr fontId="5"/>
  </si>
  <si>
    <t>産業団地造成事業特別会計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</si>
  <si>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</si>
  <si>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</si>
  <si>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</si>
  <si>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</si>
  <si>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</si>
  <si>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</si>
  <si>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</si>
  <si>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</si>
  <si>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</si>
  <si>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</si>
  <si>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</si>
  <si>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</si>
  <si>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</si>
  <si>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</si>
  <si>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</si>
  <si>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</si>
  <si>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</si>
  <si>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</si>
  <si>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</si>
  <si>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</si>
  <si>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</si>
  <si>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</si>
  <si>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</si>
  <si>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</si>
  <si>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</si>
  <si>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</si>
  <si>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</si>
  <si>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</si>
  <si>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</si>
  <si>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</si>
  <si>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</si>
  <si>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</si>
  <si>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</si>
  <si>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</si>
  <si>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</si>
  <si>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</si>
  <si>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</si>
  <si>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</si>
  <si>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</si>
  <si>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</si>
  <si>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</si>
  <si>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</si>
  <si>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</si>
  <si>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</si>
  <si>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</si>
  <si>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</si>
  <si>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</si>
  <si>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</si>
  <si>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</si>
  <si>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</si>
  <si>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</si>
  <si>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</si>
  <si>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</si>
  <si>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</si>
  <si>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</si>
  <si>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</si>
  <si>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</si>
  <si>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</si>
  <si>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</si>
  <si>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</si>
  <si>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</si>
  <si>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</si>
  <si>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</si>
  <si>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</si>
  <si>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</si>
  <si>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</si>
  <si>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</si>
  <si>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介護保険特別会計</t>
    <phoneticPr fontId="5"/>
  </si>
  <si>
    <t>(Ｆ)</t>
    <phoneticPr fontId="5"/>
  </si>
  <si>
    <t>観光宿泊施設特別会計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</si>
  <si>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</si>
  <si>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</si>
  <si>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</si>
  <si>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</si>
  <si>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</si>
  <si>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</si>
  <si>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</si>
  <si>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</si>
  <si>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</si>
  <si>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</si>
  <si>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</si>
  <si>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</si>
  <si>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</si>
  <si>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</si>
  <si>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</si>
  <si>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</si>
  <si>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</si>
  <si>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</si>
  <si>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</si>
  <si>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</si>
  <si>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</si>
  <si>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</si>
  <si>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</si>
  <si>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</si>
  <si>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</si>
  <si>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</si>
  <si>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</si>
  <si>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</si>
  <si>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</si>
  <si>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</si>
  <si>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</si>
  <si>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</si>
  <si>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</si>
  <si>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</si>
  <si>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</si>
  <si>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</si>
  <si>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</si>
  <si>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</si>
  <si>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</si>
  <si>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</si>
  <si>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</si>
  <si>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</si>
  <si>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</si>
  <si>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</si>
  <si>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</si>
  <si>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</si>
  <si>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</si>
  <si>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</si>
  <si>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</si>
  <si>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</si>
  <si>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</si>
  <si>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</si>
  <si>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</si>
  <si>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</si>
  <si>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</si>
  <si>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</si>
  <si>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</si>
  <si>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</si>
  <si>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</si>
  <si>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</si>
  <si>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</si>
  <si>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</si>
  <si>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</si>
  <si>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</si>
  <si>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</si>
  <si>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</si>
  <si>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</si>
  <si>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</si>
  <si>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</si>
  <si>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</si>
  <si>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</si>
  <si>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</si>
  <si>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</si>
  <si>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</si>
  <si>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</si>
  <si>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</si>
  <si>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</si>
  <si>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</si>
  <si>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</si>
  <si>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</si>
  <si>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</si>
  <si>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</si>
  <si>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</si>
  <si>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</si>
  <si>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0.27</t>
  </si>
  <si>
    <t>▲ 0.92</t>
  </si>
  <si>
    <t>水道事業会計</t>
  </si>
  <si>
    <t>下水道事業会計</t>
  </si>
  <si>
    <t>一般会計</t>
  </si>
  <si>
    <t>介護保険特別会計</t>
  </si>
  <si>
    <t>国民健康保険特別会計</t>
  </si>
  <si>
    <t>後期高齢者医療特別会計</t>
  </si>
  <si>
    <t>産業団地造成事業特別会計</t>
  </si>
  <si>
    <t>観光宿泊施設特別会計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</si>
  <si>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</si>
  <si>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</si>
  <si>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</si>
  <si>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</si>
  <si>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</si>
  <si>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</si>
  <si>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</si>
  <si>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</si>
  <si>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</si>
  <si>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一般会計</t>
    <phoneticPr fontId="5"/>
  </si>
  <si>
    <t>-</t>
    <phoneticPr fontId="2"/>
  </si>
  <si>
    <t>-</t>
    <phoneticPr fontId="5"/>
  </si>
  <si>
    <t>-</t>
    <phoneticPr fontId="2"/>
  </si>
  <si>
    <t>穂高広域施設組合</t>
    <rPh sb="0" eb="2">
      <t>ホタカ</t>
    </rPh>
    <rPh sb="2" eb="4">
      <t>コウイキ</t>
    </rPh>
    <rPh sb="4" eb="6">
      <t>シセツ</t>
    </rPh>
    <rPh sb="6" eb="8">
      <t>クミアイ</t>
    </rPh>
    <phoneticPr fontId="26"/>
  </si>
  <si>
    <t>安曇野松筑広域環境施設組合</t>
    <rPh sb="0" eb="3">
      <t>アズミノ</t>
    </rPh>
    <rPh sb="3" eb="4">
      <t>マツ</t>
    </rPh>
    <rPh sb="4" eb="5">
      <t>チク</t>
    </rPh>
    <rPh sb="5" eb="7">
      <t>コウイキ</t>
    </rPh>
    <rPh sb="7" eb="9">
      <t>カンキョウ</t>
    </rPh>
    <rPh sb="9" eb="11">
      <t>シセツ</t>
    </rPh>
    <rPh sb="11" eb="13">
      <t>クミアイ</t>
    </rPh>
    <phoneticPr fontId="26"/>
  </si>
  <si>
    <t>松塩安筑老人福祉施設組合</t>
    <rPh sb="0" eb="1">
      <t>マツ</t>
    </rPh>
    <rPh sb="1" eb="2">
      <t>シオ</t>
    </rPh>
    <rPh sb="2" eb="3">
      <t>アン</t>
    </rPh>
    <rPh sb="3" eb="4">
      <t>チク</t>
    </rPh>
    <rPh sb="4" eb="6">
      <t>ロウジン</t>
    </rPh>
    <rPh sb="6" eb="8">
      <t>フクシ</t>
    </rPh>
    <rPh sb="8" eb="10">
      <t>シセツ</t>
    </rPh>
    <rPh sb="10" eb="12">
      <t>クミアイ</t>
    </rPh>
    <phoneticPr fontId="26"/>
  </si>
  <si>
    <t>安曇野・松本行政事務組合</t>
    <rPh sb="0" eb="3">
      <t>アズミノ</t>
    </rPh>
    <rPh sb="4" eb="6">
      <t>マツモト</t>
    </rPh>
    <rPh sb="6" eb="8">
      <t>ギョウセイ</t>
    </rPh>
    <rPh sb="8" eb="10">
      <t>ジム</t>
    </rPh>
    <rPh sb="10" eb="12">
      <t>クミアイ</t>
    </rPh>
    <phoneticPr fontId="26"/>
  </si>
  <si>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6"/>
  </si>
  <si>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6"/>
  </si>
  <si>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26"/>
  </si>
  <si>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6"/>
  </si>
  <si>
    <t>長野県市町村自治振興組合</t>
    <rPh sb="0" eb="3">
      <t>ナガノケン</t>
    </rPh>
    <rPh sb="3" eb="6">
      <t>シチョウソン</t>
    </rPh>
    <rPh sb="6" eb="8">
      <t>ジチ</t>
    </rPh>
    <rPh sb="8" eb="10">
      <t>シンコウ</t>
    </rPh>
    <rPh sb="10" eb="12">
      <t>クミアイ</t>
    </rPh>
    <phoneticPr fontId="26"/>
  </si>
  <si>
    <t>長野県地方税滞納整理機構</t>
    <rPh sb="0" eb="3">
      <t>ナガノケン</t>
    </rPh>
    <rPh sb="3" eb="5">
      <t>チホウ</t>
    </rPh>
    <rPh sb="5" eb="6">
      <t>ゼイ</t>
    </rPh>
    <rPh sb="6" eb="8">
      <t>タイノウ</t>
    </rPh>
    <rPh sb="8" eb="10">
      <t>セイリ</t>
    </rPh>
    <rPh sb="10" eb="12">
      <t>キコウ</t>
    </rPh>
    <phoneticPr fontId="26"/>
  </si>
  <si>
    <t>松塩筑木曽老人福祉施設組合</t>
    <rPh sb="0" eb="1">
      <t>マツ</t>
    </rPh>
    <rPh sb="1" eb="2">
      <t>シオ</t>
    </rPh>
    <rPh sb="2" eb="3">
      <t>チク</t>
    </rPh>
    <rPh sb="3" eb="5">
      <t>キソ</t>
    </rPh>
    <rPh sb="5" eb="7">
      <t>ロウジン</t>
    </rPh>
    <rPh sb="7" eb="9">
      <t>フクシ</t>
    </rPh>
    <rPh sb="9" eb="11">
      <t>シセツ</t>
    </rPh>
    <rPh sb="11" eb="13">
      <t>クミアイ</t>
    </rPh>
    <phoneticPr fontId="26"/>
  </si>
  <si>
    <t>安曇野市・松本市山林組合</t>
    <rPh sb="0" eb="3">
      <t>アズミノ</t>
    </rPh>
    <rPh sb="3" eb="4">
      <t>シ</t>
    </rPh>
    <rPh sb="5" eb="8">
      <t>マツモトシ</t>
    </rPh>
    <rPh sb="8" eb="10">
      <t>サンリン</t>
    </rPh>
    <rPh sb="10" eb="12">
      <t>クミアイ</t>
    </rPh>
    <phoneticPr fontId="26"/>
  </si>
  <si>
    <t>社団法人豊科開発公社</t>
    <rPh sb="0" eb="2">
      <t>シャダン</t>
    </rPh>
    <rPh sb="2" eb="4">
      <t>ホウジン</t>
    </rPh>
    <rPh sb="4" eb="6">
      <t>トヨシナ</t>
    </rPh>
    <rPh sb="6" eb="8">
      <t>カイハツ</t>
    </rPh>
    <rPh sb="8" eb="10">
      <t>コウシャ</t>
    </rPh>
    <phoneticPr fontId="26"/>
  </si>
  <si>
    <t>ほりでーゆー四季の郷</t>
    <rPh sb="6" eb="8">
      <t>シキ</t>
    </rPh>
    <rPh sb="9" eb="10">
      <t>ゴウ</t>
    </rPh>
    <phoneticPr fontId="26"/>
  </si>
  <si>
    <t>穂高温泉供給株式会社</t>
    <rPh sb="0" eb="2">
      <t>ホタカ</t>
    </rPh>
    <rPh sb="2" eb="4">
      <t>オンセン</t>
    </rPh>
    <rPh sb="4" eb="6">
      <t>キョウキュウ</t>
    </rPh>
    <rPh sb="6" eb="8">
      <t>カブシキ</t>
    </rPh>
    <rPh sb="8" eb="10">
      <t>カイシャ</t>
    </rPh>
    <phoneticPr fontId="26"/>
  </si>
  <si>
    <t>ファインビュー室山</t>
    <rPh sb="7" eb="9">
      <t>ムロヤマ</t>
    </rPh>
    <phoneticPr fontId="26"/>
  </si>
  <si>
    <t>三郷農業振興公社</t>
    <rPh sb="0" eb="2">
      <t>ミサト</t>
    </rPh>
    <rPh sb="2" eb="4">
      <t>ノウギョウ</t>
    </rPh>
    <rPh sb="4" eb="6">
      <t>シンコウ</t>
    </rPh>
    <rPh sb="6" eb="8">
      <t>コウシャ</t>
    </rPh>
    <phoneticPr fontId="26"/>
  </si>
  <si>
    <t>安曇野市土地開発公社</t>
    <rPh sb="0" eb="3">
      <t>アズミノ</t>
    </rPh>
    <rPh sb="3" eb="4">
      <t>シ</t>
    </rPh>
    <rPh sb="4" eb="6">
      <t>トチ</t>
    </rPh>
    <rPh sb="6" eb="8">
      <t>カイハツ</t>
    </rPh>
    <rPh sb="8" eb="10">
      <t>コウシャ</t>
    </rPh>
    <phoneticPr fontId="26"/>
  </si>
  <si>
    <t>公共施設整備基金</t>
    <phoneticPr fontId="2"/>
  </si>
  <si>
    <t>安曇野市ふるさと寄附基金</t>
    <phoneticPr fontId="2"/>
  </si>
  <si>
    <t>福祉基金</t>
    <phoneticPr fontId="2"/>
  </si>
  <si>
    <t>地域振興基金</t>
    <phoneticPr fontId="2"/>
  </si>
  <si>
    <t>公式スポーツ施設整備基金</t>
    <phoneticPr fontId="2"/>
  </si>
  <si>
    <t>-</t>
    <phoneticPr fontId="2"/>
  </si>
  <si>
    <t>-</t>
    <phoneticPr fontId="2"/>
  </si>
  <si>
    <t>松本広域連合（一般会計）</t>
    <rPh sb="0" eb="2">
      <t>マツモト</t>
    </rPh>
    <rPh sb="2" eb="4">
      <t>コウイキ</t>
    </rPh>
    <rPh sb="4" eb="6">
      <t>レンゴウ</t>
    </rPh>
    <rPh sb="7" eb="9">
      <t>イッパン</t>
    </rPh>
    <rPh sb="9" eb="11">
      <t>カイケイ</t>
    </rPh>
    <phoneticPr fontId="26"/>
  </si>
  <si>
    <t>松本広域連合（松本地域ふるさと基金事業特別会計）</t>
    <rPh sb="0" eb="2">
      <t>マツモト</t>
    </rPh>
    <rPh sb="2" eb="4">
      <t>コウイキ</t>
    </rPh>
    <rPh sb="4" eb="6">
      <t>レンゴウ</t>
    </rPh>
    <rPh sb="7" eb="9">
      <t>マツモト</t>
    </rPh>
    <rPh sb="9" eb="11">
      <t>チイキ</t>
    </rPh>
    <rPh sb="15" eb="17">
      <t>キキン</t>
    </rPh>
    <rPh sb="17" eb="19">
      <t>ジギョウ</t>
    </rPh>
    <rPh sb="19" eb="21">
      <t>トクベツ</t>
    </rPh>
    <rPh sb="21" eb="23">
      <t>カイケイ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</si>
  <si>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</si>
  <si>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</si>
  <si>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</si>
  <si>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</si>
  <si>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</si>
  <si>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</si>
  <si>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</si>
  <si>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</si>
  <si>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</si>
  <si>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</si>
  <si>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</si>
  <si>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類似団体内平均値</t>
    <phoneticPr fontId="5"/>
  </si>
  <si>
    <t xml:space="preserve"> </t>
    <phoneticPr fontId="5"/>
  </si>
  <si>
    <t xml:space="preserve"> </t>
    <phoneticPr fontId="5"/>
  </si>
  <si>
    <t>　将来負担比率及び有形固定資産減価償却率ともに類似団体の平均値を下回る数値となっている。
　有形固定資産減価償却率については、前年度より増加となっているが、新総合体育館の建設、公共施設再配置計画に基づく資産の総量適正化及び学校施設等の長寿命化を推進することで減少を見込んでいる。
　</t>
    <rPh sb="1" eb="3">
      <t>ショウライ</t>
    </rPh>
    <rPh sb="3" eb="5">
      <t>フタン</t>
    </rPh>
    <rPh sb="5" eb="7">
      <t>ヒリツ</t>
    </rPh>
    <rPh sb="7" eb="8">
      <t>オヨ</t>
    </rPh>
    <rPh sb="9" eb="11">
      <t>ユウケイ</t>
    </rPh>
    <rPh sb="11" eb="13">
      <t>コテイ</t>
    </rPh>
    <rPh sb="13" eb="15">
      <t>シサン</t>
    </rPh>
    <rPh sb="15" eb="17">
      <t>ゲンカ</t>
    </rPh>
    <rPh sb="17" eb="19">
      <t>ショウキャク</t>
    </rPh>
    <rPh sb="19" eb="20">
      <t>リツ</t>
    </rPh>
    <rPh sb="23" eb="25">
      <t>ルイジ</t>
    </rPh>
    <rPh sb="25" eb="27">
      <t>ダンタイ</t>
    </rPh>
    <rPh sb="28" eb="31">
      <t>ヘイキンチ</t>
    </rPh>
    <rPh sb="32" eb="34">
      <t>シタマワ</t>
    </rPh>
    <rPh sb="35" eb="37">
      <t>スウチ</t>
    </rPh>
    <rPh sb="63" eb="66">
      <t>ゼンネンド</t>
    </rPh>
    <rPh sb="68" eb="70">
      <t>ゾウカ</t>
    </rPh>
    <rPh sb="78" eb="81">
      <t>シンソウゴウ</t>
    </rPh>
    <rPh sb="81" eb="84">
      <t>タイイクカン</t>
    </rPh>
    <rPh sb="85" eb="87">
      <t>ケンセツ</t>
    </rPh>
    <rPh sb="88" eb="90">
      <t>コウキョウ</t>
    </rPh>
    <rPh sb="90" eb="92">
      <t>シセツ</t>
    </rPh>
    <rPh sb="92" eb="95">
      <t>サイハイチ</t>
    </rPh>
    <rPh sb="95" eb="97">
      <t>ケイカク</t>
    </rPh>
    <rPh sb="98" eb="99">
      <t>モト</t>
    </rPh>
    <rPh sb="101" eb="103">
      <t>シサン</t>
    </rPh>
    <rPh sb="104" eb="106">
      <t>ソウリョウ</t>
    </rPh>
    <rPh sb="106" eb="109">
      <t>テキセイカ</t>
    </rPh>
    <rPh sb="109" eb="110">
      <t>オヨ</t>
    </rPh>
    <rPh sb="111" eb="113">
      <t>ガッコウ</t>
    </rPh>
    <rPh sb="113" eb="115">
      <t>シセツ</t>
    </rPh>
    <rPh sb="115" eb="116">
      <t>トウ</t>
    </rPh>
    <rPh sb="117" eb="118">
      <t>チョウ</t>
    </rPh>
    <rPh sb="118" eb="121">
      <t>ジュミョウカ</t>
    </rPh>
    <rPh sb="122" eb="124">
      <t>スイシン</t>
    </rPh>
    <rPh sb="129" eb="131">
      <t>ゲンショウ</t>
    </rPh>
    <rPh sb="132" eb="134">
      <t>ミコ</t>
    </rPh>
    <phoneticPr fontId="5"/>
  </si>
  <si>
    <t>　年々、将来負担比率、実質公債費比率ともに改善傾向にある。
　将来負担比率は、充当可能特定歳入のうち、都市計画税の導入がない中、類似団体の平均値より低い水準で推移している。今後も交付税措置率が高い起債を活用するなど、一般財源負担の抑制を図っていく。
　実質公債費比率については、過去から類似団体の平均値を上回っている。これは、新本庁舎建設など必要不可欠な起債事業を旧合併特例事業債の発行可能期間に集中して実施していることなどが要因と考えられるが、充当可能な特定財源の確保も課題となっている。両比率もさらなる健全化に向け、今後も事業量の最適化による発行額抑制と公債負担の平準化を進めていく。</t>
    <rPh sb="1" eb="3">
      <t>ネンネン</t>
    </rPh>
    <rPh sb="4" eb="6">
      <t>ショウライ</t>
    </rPh>
    <rPh sb="6" eb="8">
      <t>フタン</t>
    </rPh>
    <rPh sb="8" eb="10">
      <t>ヒリツ</t>
    </rPh>
    <rPh sb="11" eb="13">
      <t>ジッシツ</t>
    </rPh>
    <rPh sb="13" eb="15">
      <t>コウサイ</t>
    </rPh>
    <rPh sb="15" eb="16">
      <t>ヒ</t>
    </rPh>
    <rPh sb="16" eb="18">
      <t>ヒリツ</t>
    </rPh>
    <rPh sb="21" eb="23">
      <t>カイゼン</t>
    </rPh>
    <rPh sb="23" eb="25">
      <t>ケイコウ</t>
    </rPh>
    <rPh sb="31" eb="33">
      <t>ショウライ</t>
    </rPh>
    <rPh sb="33" eb="35">
      <t>フタン</t>
    </rPh>
    <rPh sb="35" eb="37">
      <t>ヒリツ</t>
    </rPh>
    <rPh sb="39" eb="41">
      <t>ジュウトウ</t>
    </rPh>
    <rPh sb="41" eb="43">
      <t>カノウ</t>
    </rPh>
    <rPh sb="43" eb="45">
      <t>トクテイ</t>
    </rPh>
    <rPh sb="45" eb="47">
      <t>サイニュウ</t>
    </rPh>
    <rPh sb="51" eb="53">
      <t>トシ</t>
    </rPh>
    <rPh sb="53" eb="55">
      <t>ケイカク</t>
    </rPh>
    <rPh sb="55" eb="56">
      <t>ゼイ</t>
    </rPh>
    <rPh sb="57" eb="59">
      <t>ドウニュウ</t>
    </rPh>
    <rPh sb="62" eb="63">
      <t>ナカ</t>
    </rPh>
    <rPh sb="64" eb="66">
      <t>ルイジ</t>
    </rPh>
    <rPh sb="66" eb="68">
      <t>ダンタイ</t>
    </rPh>
    <rPh sb="69" eb="72">
      <t>ヘイキンチ</t>
    </rPh>
    <rPh sb="74" eb="75">
      <t>ヒク</t>
    </rPh>
    <rPh sb="76" eb="78">
      <t>スイジュン</t>
    </rPh>
    <rPh sb="79" eb="81">
      <t>スイイ</t>
    </rPh>
    <rPh sb="86" eb="88">
      <t>コンゴ</t>
    </rPh>
    <rPh sb="89" eb="92">
      <t>コウフゼイ</t>
    </rPh>
    <rPh sb="92" eb="94">
      <t>ソチ</t>
    </rPh>
    <rPh sb="94" eb="95">
      <t>リツ</t>
    </rPh>
    <rPh sb="96" eb="97">
      <t>タカ</t>
    </rPh>
    <rPh sb="98" eb="100">
      <t>キサイ</t>
    </rPh>
    <rPh sb="101" eb="103">
      <t>カツヨウ</t>
    </rPh>
    <rPh sb="108" eb="110">
      <t>イッパン</t>
    </rPh>
    <rPh sb="110" eb="112">
      <t>ザイゲン</t>
    </rPh>
    <rPh sb="112" eb="114">
      <t>フタン</t>
    </rPh>
    <rPh sb="115" eb="117">
      <t>ヨクセイ</t>
    </rPh>
    <rPh sb="118" eb="119">
      <t>ハカ</t>
    </rPh>
    <rPh sb="126" eb="128">
      <t>ジッシツ</t>
    </rPh>
    <rPh sb="128" eb="130">
      <t>コウサイ</t>
    </rPh>
    <rPh sb="130" eb="131">
      <t>ヒ</t>
    </rPh>
    <rPh sb="131" eb="133">
      <t>ヒリツ</t>
    </rPh>
    <rPh sb="139" eb="141">
      <t>カコ</t>
    </rPh>
    <rPh sb="143" eb="145">
      <t>ルイジ</t>
    </rPh>
    <rPh sb="145" eb="147">
      <t>ダンタイ</t>
    </rPh>
    <rPh sb="148" eb="151">
      <t>ヘイキンチ</t>
    </rPh>
    <rPh sb="152" eb="154">
      <t>ウワマワ</t>
    </rPh>
    <rPh sb="163" eb="164">
      <t>シン</t>
    </rPh>
    <rPh sb="164" eb="167">
      <t>ホンチョウシャ</t>
    </rPh>
    <rPh sb="167" eb="169">
      <t>ケンセツ</t>
    </rPh>
    <rPh sb="171" eb="173">
      <t>ヒツヨウ</t>
    </rPh>
    <rPh sb="173" eb="176">
      <t>フカケツ</t>
    </rPh>
    <rPh sb="177" eb="179">
      <t>キサイ</t>
    </rPh>
    <rPh sb="179" eb="181">
      <t>ジギョウ</t>
    </rPh>
    <rPh sb="182" eb="183">
      <t>キュウ</t>
    </rPh>
    <rPh sb="183" eb="185">
      <t>ガッペイ</t>
    </rPh>
    <rPh sb="185" eb="187">
      <t>トクレイ</t>
    </rPh>
    <rPh sb="187" eb="189">
      <t>ジギョウ</t>
    </rPh>
    <rPh sb="189" eb="190">
      <t>サイ</t>
    </rPh>
    <rPh sb="191" eb="193">
      <t>ハッコウ</t>
    </rPh>
    <rPh sb="193" eb="195">
      <t>カノウ</t>
    </rPh>
    <rPh sb="195" eb="197">
      <t>キカン</t>
    </rPh>
    <rPh sb="198" eb="200">
      <t>シュウチュウ</t>
    </rPh>
    <rPh sb="202" eb="204">
      <t>ジッシ</t>
    </rPh>
    <rPh sb="213" eb="215">
      <t>ヨウイン</t>
    </rPh>
    <rPh sb="216" eb="217">
      <t>カンガ</t>
    </rPh>
    <rPh sb="223" eb="225">
      <t>ジュウトウ</t>
    </rPh>
    <rPh sb="225" eb="227">
      <t>カノウ</t>
    </rPh>
    <rPh sb="228" eb="230">
      <t>トクテイ</t>
    </rPh>
    <rPh sb="230" eb="232">
      <t>ザイゲン</t>
    </rPh>
    <rPh sb="233" eb="235">
      <t>カクホ</t>
    </rPh>
    <rPh sb="236" eb="238">
      <t>カダイ</t>
    </rPh>
    <rPh sb="245" eb="246">
      <t>リョウ</t>
    </rPh>
    <rPh sb="246" eb="248">
      <t>ヒリツ</t>
    </rPh>
    <rPh sb="253" eb="256">
      <t>ケンゼンカ</t>
    </rPh>
    <rPh sb="257" eb="258">
      <t>ム</t>
    </rPh>
    <rPh sb="260" eb="262">
      <t>コンゴ</t>
    </rPh>
    <rPh sb="263" eb="265">
      <t>ジギョウ</t>
    </rPh>
    <rPh sb="265" eb="266">
      <t>リョウ</t>
    </rPh>
    <rPh sb="267" eb="270">
      <t>サイテキカ</t>
    </rPh>
    <rPh sb="273" eb="276">
      <t>ハッコウガク</t>
    </rPh>
    <rPh sb="276" eb="278">
      <t>ヨクセイ</t>
    </rPh>
    <rPh sb="279" eb="281">
      <t>コウサイ</t>
    </rPh>
    <rPh sb="281" eb="283">
      <t>フタン</t>
    </rPh>
    <rPh sb="284" eb="287">
      <t>ヘイジュンカ</t>
    </rPh>
    <rPh sb="288" eb="289">
      <t>スス</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</si>
</sst>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92247</c:v>
                </c:pt>
                <c:pt idx="2">
                  <c:v>67319</c:v>
                </c:pt>
                <c:pt idx="3">
                  <c:v>70615</c:v>
                </c:pt>
                <c:pt idx="4">
                  <c:v>69185</c:v>
                </c:pt>
              </c:numCache>
            </c:numRef>
          </c:val>
          <c:smooth val="0"/>
          <c:extLst>
            <c:ext xmlns:c16="http://schemas.microsoft.com/office/drawing/2014/chart" uri="{C3380CC4-5D6E-409C-BE32-E72D297353CC}">
              <c16:uniqueId val="{00000000-B26A-49DD-AD1E-626D3058F81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95017</c:v>
                </c:pt>
                <c:pt idx="1">
                  <c:v>70418</c:v>
                </c:pt>
                <c:pt idx="2">
                  <c:v>63217</c:v>
                </c:pt>
                <c:pt idx="3">
                  <c:v>56562</c:v>
                </c:pt>
                <c:pt idx="4">
                  <c:v>49549</c:v>
                </c:pt>
              </c:numCache>
            </c:numRef>
          </c:val>
          <c:smooth val="0"/>
          <c:extLst>
            <c:ext xmlns:c16="http://schemas.microsoft.com/office/drawing/2014/chart" uri="{C3380CC4-5D6E-409C-BE32-E72D297353CC}">
              <c16:uniqueId val="{00000001-B26A-49DD-AD1E-626D3058F81C}"/>
            </c:ext>
          </c:extLst>
        </c:ser>
        <c:dLbls>
          <c:showLegendKey val="0"/>
          <c:showVal val="0"/>
          <c:showCatName val="0"/>
          <c:showSerName val="0"/>
          <c:showPercent val="0"/>
          <c:showBubbleSize val="0"/>
        </c:dLbls>
        <c:marker val="1"/>
        <c:smooth val="0"/>
        <c:axId val="355729128"/>
        <c:axId val="355729520"/>
      </c:lineChart>
      <c:catAx>
        <c:axId val="3557291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5729520"/>
        <c:crosses val="autoZero"/>
        <c:auto val="1"/>
        <c:lblAlgn val="ctr"/>
        <c:lblOffset val="100"/>
        <c:tickLblSkip val="1"/>
        <c:tickMarkSkip val="1"/>
        <c:noMultiLvlLbl val="0"/>
      </c:catAx>
      <c:valAx>
        <c:axId val="35572952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57291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3.06</c:v>
                </c:pt>
                <c:pt idx="1">
                  <c:v>2.57</c:v>
                </c:pt>
                <c:pt idx="2">
                  <c:v>2.44</c:v>
                </c:pt>
                <c:pt idx="3">
                  <c:v>2.62</c:v>
                </c:pt>
                <c:pt idx="4">
                  <c:v>2.79</c:v>
                </c:pt>
              </c:numCache>
            </c:numRef>
          </c:val>
          <c:extLst>
            <c:ext xmlns:c16="http://schemas.microsoft.com/office/drawing/2014/chart" uri="{C3380CC4-5D6E-409C-BE32-E72D297353CC}">
              <c16:uniqueId val="{00000000-6F18-4C9F-9CCB-C347870DCC3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20.02</c:v>
                </c:pt>
                <c:pt idx="1">
                  <c:v>19.53</c:v>
                </c:pt>
                <c:pt idx="2">
                  <c:v>19.04</c:v>
                </c:pt>
                <c:pt idx="3">
                  <c:v>20.61</c:v>
                </c:pt>
                <c:pt idx="4">
                  <c:v>20.9</c:v>
                </c:pt>
              </c:numCache>
            </c:numRef>
          </c:val>
          <c:extLst>
            <c:ext xmlns:c16="http://schemas.microsoft.com/office/drawing/2014/chart" uri="{C3380CC4-5D6E-409C-BE32-E72D297353CC}">
              <c16:uniqueId val="{00000001-6F18-4C9F-9CCB-C347870DCC3A}"/>
            </c:ext>
          </c:extLst>
        </c:ser>
        <c:dLbls>
          <c:showLegendKey val="0"/>
          <c:showVal val="0"/>
          <c:showCatName val="0"/>
          <c:showSerName val="0"/>
          <c:showPercent val="0"/>
          <c:showBubbleSize val="0"/>
        </c:dLbls>
        <c:gapWidth val="250"/>
        <c:overlap val="100"/>
        <c:axId val="391575072"/>
        <c:axId val="3915778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0.37</c:v>
                </c:pt>
                <c:pt idx="1">
                  <c:v>-0.27</c:v>
                </c:pt>
                <c:pt idx="2">
                  <c:v>-0.92</c:v>
                </c:pt>
                <c:pt idx="3">
                  <c:v>1.45</c:v>
                </c:pt>
                <c:pt idx="4">
                  <c:v>0.46</c:v>
                </c:pt>
              </c:numCache>
            </c:numRef>
          </c:val>
          <c:smooth val="0"/>
          <c:extLst>
            <c:ext xmlns:c16="http://schemas.microsoft.com/office/drawing/2014/chart" uri="{C3380CC4-5D6E-409C-BE32-E72D297353CC}">
              <c16:uniqueId val="{00000002-6F18-4C9F-9CCB-C347870DCC3A}"/>
            </c:ext>
          </c:extLst>
        </c:ser>
        <c:dLbls>
          <c:showLegendKey val="0"/>
          <c:showVal val="0"/>
          <c:showCatName val="0"/>
          <c:showSerName val="0"/>
          <c:showPercent val="0"/>
          <c:showBubbleSize val="0"/>
        </c:dLbls>
        <c:marker val="1"/>
        <c:smooth val="0"/>
        <c:axId val="391575072"/>
        <c:axId val="391577816"/>
      </c:lineChart>
      <c:catAx>
        <c:axId val="391575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91577816"/>
        <c:crosses val="autoZero"/>
        <c:auto val="1"/>
        <c:lblAlgn val="ctr"/>
        <c:lblOffset val="100"/>
        <c:tickLblSkip val="1"/>
        <c:tickMarkSkip val="1"/>
        <c:noMultiLvlLbl val="0"/>
      </c:catAx>
      <c:valAx>
        <c:axId val="3915778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1575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0.15</c:v>
                </c:pt>
                <c:pt idx="2">
                  <c:v>#N/A</c:v>
                </c:pt>
                <c:pt idx="3">
                  <c:v>1.23</c:v>
                </c:pt>
                <c:pt idx="4">
                  <c:v>0</c:v>
                </c:pt>
                <c:pt idx="5">
                  <c:v>0</c:v>
                </c:pt>
                <c:pt idx="6">
                  <c:v>0</c:v>
                </c:pt>
                <c:pt idx="7">
                  <c:v>0</c:v>
                </c:pt>
                <c:pt idx="8">
                  <c:v>0</c:v>
                </c:pt>
                <c:pt idx="9">
                  <c:v>0</c:v>
                </c:pt>
              </c:numCache>
            </c:numRef>
          </c:val>
          <c:extLst>
            <c:ext xmlns:c16="http://schemas.microsoft.com/office/drawing/2014/chart" uri="{C3380CC4-5D6E-409C-BE32-E72D297353CC}">
              <c16:uniqueId val="{00000000-F9BF-4905-AEB1-2C0BB91CFFD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9BF-4905-AEB1-2C0BB91CFFDB}"/>
            </c:ext>
          </c:extLst>
        </c:ser>
        <c:ser>
          <c:idx val="2"/>
          <c:order val="2"/>
          <c:tx>
            <c:strRef>
              <c:f>データシート!$A$29</c:f>
              <c:strCache>
                <c:ptCount val="1"/>
                <c:pt idx="0">
                  <c:v>観光宿泊施設特別会計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F9BF-4905-AEB1-2C0BB91CFFDB}"/>
            </c:ext>
          </c:extLst>
        </c:ser>
        <c:ser>
          <c:idx val="3"/>
          <c:order val="3"/>
          <c:tx>
            <c:strRef>
              <c:f>データシート!$A$30</c:f>
              <c:strCache>
                <c:ptCount val="1"/>
                <c:pt idx="0">
                  <c:v>産業団地造成事業特別会計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F9BF-4905-AEB1-2C0BB91CFFDB}"/>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7.0000000000000007E-2</c:v>
                </c:pt>
                <c:pt idx="2">
                  <c:v>#N/A</c:v>
                </c:pt>
                <c:pt idx="3">
                  <c:v>0.06</c:v>
                </c:pt>
                <c:pt idx="4">
                  <c:v>#N/A</c:v>
                </c:pt>
                <c:pt idx="5">
                  <c:v>7.0000000000000007E-2</c:v>
                </c:pt>
                <c:pt idx="6">
                  <c:v>#N/A</c:v>
                </c:pt>
                <c:pt idx="7">
                  <c:v>0.08</c:v>
                </c:pt>
                <c:pt idx="8">
                  <c:v>#N/A</c:v>
                </c:pt>
                <c:pt idx="9">
                  <c:v>0.09</c:v>
                </c:pt>
              </c:numCache>
            </c:numRef>
          </c:val>
          <c:extLst>
            <c:ext xmlns:c16="http://schemas.microsoft.com/office/drawing/2014/chart" uri="{C3380CC4-5D6E-409C-BE32-E72D297353CC}">
              <c16:uniqueId val="{00000004-F9BF-4905-AEB1-2C0BB91CFFDB}"/>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1.58</c:v>
                </c:pt>
                <c:pt idx="2">
                  <c:v>#N/A</c:v>
                </c:pt>
                <c:pt idx="3">
                  <c:v>1.49</c:v>
                </c:pt>
                <c:pt idx="4">
                  <c:v>#N/A</c:v>
                </c:pt>
                <c:pt idx="5">
                  <c:v>1.83</c:v>
                </c:pt>
                <c:pt idx="6">
                  <c:v>#N/A</c:v>
                </c:pt>
                <c:pt idx="7">
                  <c:v>1.1399999999999999</c:v>
                </c:pt>
                <c:pt idx="8">
                  <c:v>#N/A</c:v>
                </c:pt>
                <c:pt idx="9">
                  <c:v>0.36</c:v>
                </c:pt>
              </c:numCache>
            </c:numRef>
          </c:val>
          <c:extLst>
            <c:ext xmlns:c16="http://schemas.microsoft.com/office/drawing/2014/chart" uri="{C3380CC4-5D6E-409C-BE32-E72D297353CC}">
              <c16:uniqueId val="{00000005-F9BF-4905-AEB1-2C0BB91CFFDB}"/>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0.21</c:v>
                </c:pt>
                <c:pt idx="2">
                  <c:v>#N/A</c:v>
                </c:pt>
                <c:pt idx="3">
                  <c:v>0.15</c:v>
                </c:pt>
                <c:pt idx="4">
                  <c:v>#N/A</c:v>
                </c:pt>
                <c:pt idx="5">
                  <c:v>0.54</c:v>
                </c:pt>
                <c:pt idx="6">
                  <c:v>#N/A</c:v>
                </c:pt>
                <c:pt idx="7">
                  <c:v>0.57999999999999996</c:v>
                </c:pt>
                <c:pt idx="8">
                  <c:v>#N/A</c:v>
                </c:pt>
                <c:pt idx="9">
                  <c:v>0.82</c:v>
                </c:pt>
              </c:numCache>
            </c:numRef>
          </c:val>
          <c:extLst>
            <c:ext xmlns:c16="http://schemas.microsoft.com/office/drawing/2014/chart" uri="{C3380CC4-5D6E-409C-BE32-E72D297353CC}">
              <c16:uniqueId val="{00000006-F9BF-4905-AEB1-2C0BB91CFFDB}"/>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3.05</c:v>
                </c:pt>
                <c:pt idx="2">
                  <c:v>#N/A</c:v>
                </c:pt>
                <c:pt idx="3">
                  <c:v>2.56</c:v>
                </c:pt>
                <c:pt idx="4">
                  <c:v>#N/A</c:v>
                </c:pt>
                <c:pt idx="5">
                  <c:v>2.44</c:v>
                </c:pt>
                <c:pt idx="6">
                  <c:v>#N/A</c:v>
                </c:pt>
                <c:pt idx="7">
                  <c:v>2.62</c:v>
                </c:pt>
                <c:pt idx="8">
                  <c:v>#N/A</c:v>
                </c:pt>
                <c:pt idx="9">
                  <c:v>2.79</c:v>
                </c:pt>
              </c:numCache>
            </c:numRef>
          </c:val>
          <c:extLst>
            <c:ext xmlns:c16="http://schemas.microsoft.com/office/drawing/2014/chart" uri="{C3380CC4-5D6E-409C-BE32-E72D297353CC}">
              <c16:uniqueId val="{00000007-F9BF-4905-AEB1-2C0BB91CFFDB}"/>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0</c:v>
                </c:pt>
                <c:pt idx="1">
                  <c:v>0</c:v>
                </c:pt>
                <c:pt idx="2">
                  <c:v>0</c:v>
                </c:pt>
                <c:pt idx="3">
                  <c:v>0</c:v>
                </c:pt>
                <c:pt idx="4">
                  <c:v>#N/A</c:v>
                </c:pt>
                <c:pt idx="5">
                  <c:v>2.76</c:v>
                </c:pt>
                <c:pt idx="6">
                  <c:v>#N/A</c:v>
                </c:pt>
                <c:pt idx="7">
                  <c:v>2.4500000000000002</c:v>
                </c:pt>
                <c:pt idx="8">
                  <c:v>#N/A</c:v>
                </c:pt>
                <c:pt idx="9">
                  <c:v>3.29</c:v>
                </c:pt>
              </c:numCache>
            </c:numRef>
          </c:val>
          <c:extLst>
            <c:ext xmlns:c16="http://schemas.microsoft.com/office/drawing/2014/chart" uri="{C3380CC4-5D6E-409C-BE32-E72D297353CC}">
              <c16:uniqueId val="{00000008-F9BF-4905-AEB1-2C0BB91CFFDB}"/>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12.55</c:v>
                </c:pt>
                <c:pt idx="2">
                  <c:v>#N/A</c:v>
                </c:pt>
                <c:pt idx="3">
                  <c:v>12.63</c:v>
                </c:pt>
                <c:pt idx="4">
                  <c:v>#N/A</c:v>
                </c:pt>
                <c:pt idx="5">
                  <c:v>12.51</c:v>
                </c:pt>
                <c:pt idx="6">
                  <c:v>#N/A</c:v>
                </c:pt>
                <c:pt idx="7">
                  <c:v>12.24</c:v>
                </c:pt>
                <c:pt idx="8">
                  <c:v>#N/A</c:v>
                </c:pt>
                <c:pt idx="9">
                  <c:v>11.48</c:v>
                </c:pt>
              </c:numCache>
            </c:numRef>
          </c:val>
          <c:extLst>
            <c:ext xmlns:c16="http://schemas.microsoft.com/office/drawing/2014/chart" uri="{C3380CC4-5D6E-409C-BE32-E72D297353CC}">
              <c16:uniqueId val="{00000009-F9BF-4905-AEB1-2C0BB91CFFDB}"/>
            </c:ext>
          </c:extLst>
        </c:ser>
        <c:dLbls>
          <c:showLegendKey val="0"/>
          <c:showVal val="0"/>
          <c:showCatName val="0"/>
          <c:showSerName val="0"/>
          <c:showPercent val="0"/>
          <c:showBubbleSize val="0"/>
        </c:dLbls>
        <c:gapWidth val="150"/>
        <c:overlap val="100"/>
        <c:axId val="391574680"/>
        <c:axId val="391578208"/>
      </c:barChart>
      <c:catAx>
        <c:axId val="391574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1578208"/>
        <c:crosses val="autoZero"/>
        <c:auto val="1"/>
        <c:lblAlgn val="ctr"/>
        <c:lblOffset val="100"/>
        <c:tickLblSkip val="1"/>
        <c:tickMarkSkip val="1"/>
        <c:noMultiLvlLbl val="0"/>
      </c:catAx>
      <c:valAx>
        <c:axId val="3915782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15746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4928</c:v>
                </c:pt>
                <c:pt idx="5">
                  <c:v>4970</c:v>
                </c:pt>
                <c:pt idx="8">
                  <c:v>5255</c:v>
                </c:pt>
                <c:pt idx="11">
                  <c:v>5105</c:v>
                </c:pt>
                <c:pt idx="14">
                  <c:v>4822</c:v>
                </c:pt>
              </c:numCache>
            </c:numRef>
          </c:val>
          <c:extLst>
            <c:ext xmlns:c16="http://schemas.microsoft.com/office/drawing/2014/chart" uri="{C3380CC4-5D6E-409C-BE32-E72D297353CC}">
              <c16:uniqueId val="{00000000-E8D4-432A-84B7-904488FBFAB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2</c:v>
                </c:pt>
                <c:pt idx="3">
                  <c:v>1</c:v>
                </c:pt>
                <c:pt idx="6">
                  <c:v>0</c:v>
                </c:pt>
                <c:pt idx="9">
                  <c:v>0</c:v>
                </c:pt>
                <c:pt idx="12">
                  <c:v>0</c:v>
                </c:pt>
              </c:numCache>
            </c:numRef>
          </c:val>
          <c:extLst>
            <c:ext xmlns:c16="http://schemas.microsoft.com/office/drawing/2014/chart" uri="{C3380CC4-5D6E-409C-BE32-E72D297353CC}">
              <c16:uniqueId val="{00000001-E8D4-432A-84B7-904488FBFAB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219</c:v>
                </c:pt>
                <c:pt idx="3">
                  <c:v>195</c:v>
                </c:pt>
                <c:pt idx="6">
                  <c:v>184</c:v>
                </c:pt>
                <c:pt idx="9">
                  <c:v>131</c:v>
                </c:pt>
                <c:pt idx="12">
                  <c:v>101</c:v>
                </c:pt>
              </c:numCache>
            </c:numRef>
          </c:val>
          <c:extLst>
            <c:ext xmlns:c16="http://schemas.microsoft.com/office/drawing/2014/chart" uri="{C3380CC4-5D6E-409C-BE32-E72D297353CC}">
              <c16:uniqueId val="{00000002-E8D4-432A-84B7-904488FBFAB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163</c:v>
                </c:pt>
                <c:pt idx="3">
                  <c:v>164</c:v>
                </c:pt>
                <c:pt idx="6">
                  <c:v>125</c:v>
                </c:pt>
                <c:pt idx="9">
                  <c:v>125</c:v>
                </c:pt>
                <c:pt idx="12">
                  <c:v>91</c:v>
                </c:pt>
              </c:numCache>
            </c:numRef>
          </c:val>
          <c:extLst>
            <c:ext xmlns:c16="http://schemas.microsoft.com/office/drawing/2014/chart" uri="{C3380CC4-5D6E-409C-BE32-E72D297353CC}">
              <c16:uniqueId val="{00000003-E8D4-432A-84B7-904488FBFAB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2071</c:v>
                </c:pt>
                <c:pt idx="3">
                  <c:v>2331</c:v>
                </c:pt>
                <c:pt idx="6">
                  <c:v>2110</c:v>
                </c:pt>
                <c:pt idx="9">
                  <c:v>2154</c:v>
                </c:pt>
                <c:pt idx="12">
                  <c:v>2141</c:v>
                </c:pt>
              </c:numCache>
            </c:numRef>
          </c:val>
          <c:extLst>
            <c:ext xmlns:c16="http://schemas.microsoft.com/office/drawing/2014/chart" uri="{C3380CC4-5D6E-409C-BE32-E72D297353CC}">
              <c16:uniqueId val="{00000004-E8D4-432A-84B7-904488FBFAB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8D4-432A-84B7-904488FBFAB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8D4-432A-84B7-904488FBFAB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4446</c:v>
                </c:pt>
                <c:pt idx="3">
                  <c:v>4436</c:v>
                </c:pt>
                <c:pt idx="6">
                  <c:v>4784</c:v>
                </c:pt>
                <c:pt idx="9">
                  <c:v>4503</c:v>
                </c:pt>
                <c:pt idx="12">
                  <c:v>4560</c:v>
                </c:pt>
              </c:numCache>
            </c:numRef>
          </c:val>
          <c:extLst>
            <c:ext xmlns:c16="http://schemas.microsoft.com/office/drawing/2014/chart" uri="{C3380CC4-5D6E-409C-BE32-E72D297353CC}">
              <c16:uniqueId val="{00000007-E8D4-432A-84B7-904488FBFAB6}"/>
            </c:ext>
          </c:extLst>
        </c:ser>
        <c:dLbls>
          <c:showLegendKey val="0"/>
          <c:showVal val="0"/>
          <c:showCatName val="0"/>
          <c:showSerName val="0"/>
          <c:showPercent val="0"/>
          <c:showBubbleSize val="0"/>
        </c:dLbls>
        <c:gapWidth val="100"/>
        <c:overlap val="100"/>
        <c:axId val="391573896"/>
        <c:axId val="3915786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1973</c:v>
                </c:pt>
                <c:pt idx="2">
                  <c:v>#N/A</c:v>
                </c:pt>
                <c:pt idx="3">
                  <c:v>#N/A</c:v>
                </c:pt>
                <c:pt idx="4">
                  <c:v>2157</c:v>
                </c:pt>
                <c:pt idx="5">
                  <c:v>#N/A</c:v>
                </c:pt>
                <c:pt idx="6">
                  <c:v>#N/A</c:v>
                </c:pt>
                <c:pt idx="7">
                  <c:v>1948</c:v>
                </c:pt>
                <c:pt idx="8">
                  <c:v>#N/A</c:v>
                </c:pt>
                <c:pt idx="9">
                  <c:v>#N/A</c:v>
                </c:pt>
                <c:pt idx="10">
                  <c:v>1808</c:v>
                </c:pt>
                <c:pt idx="11">
                  <c:v>#N/A</c:v>
                </c:pt>
                <c:pt idx="12">
                  <c:v>#N/A</c:v>
                </c:pt>
                <c:pt idx="13">
                  <c:v>2071</c:v>
                </c:pt>
                <c:pt idx="14">
                  <c:v>#N/A</c:v>
                </c:pt>
              </c:numCache>
            </c:numRef>
          </c:val>
          <c:smooth val="0"/>
          <c:extLst>
            <c:ext xmlns:c16="http://schemas.microsoft.com/office/drawing/2014/chart" uri="{C3380CC4-5D6E-409C-BE32-E72D297353CC}">
              <c16:uniqueId val="{00000008-E8D4-432A-84B7-904488FBFAB6}"/>
            </c:ext>
          </c:extLst>
        </c:ser>
        <c:dLbls>
          <c:showLegendKey val="0"/>
          <c:showVal val="0"/>
          <c:showCatName val="0"/>
          <c:showSerName val="0"/>
          <c:showPercent val="0"/>
          <c:showBubbleSize val="0"/>
        </c:dLbls>
        <c:marker val="1"/>
        <c:smooth val="0"/>
        <c:axId val="391573896"/>
        <c:axId val="391578600"/>
      </c:lineChart>
      <c:catAx>
        <c:axId val="391573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1578600"/>
        <c:crosses val="autoZero"/>
        <c:auto val="1"/>
        <c:lblAlgn val="ctr"/>
        <c:lblOffset val="100"/>
        <c:tickLblSkip val="1"/>
        <c:tickMarkSkip val="1"/>
        <c:noMultiLvlLbl val="0"/>
      </c:catAx>
      <c:valAx>
        <c:axId val="3915786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1573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58850</c:v>
                </c:pt>
                <c:pt idx="5">
                  <c:v>58263</c:v>
                </c:pt>
                <c:pt idx="8">
                  <c:v>56945</c:v>
                </c:pt>
                <c:pt idx="11">
                  <c:v>55436</c:v>
                </c:pt>
                <c:pt idx="14">
                  <c:v>53906</c:v>
                </c:pt>
              </c:numCache>
            </c:numRef>
          </c:val>
          <c:extLst>
            <c:ext xmlns:c16="http://schemas.microsoft.com/office/drawing/2014/chart" uri="{C3380CC4-5D6E-409C-BE32-E72D297353CC}">
              <c16:uniqueId val="{00000000-1275-4BB8-9CBB-718EC7967DF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216</c:v>
                </c:pt>
                <c:pt idx="5">
                  <c:v>187</c:v>
                </c:pt>
                <c:pt idx="8">
                  <c:v>157</c:v>
                </c:pt>
                <c:pt idx="11">
                  <c:v>166</c:v>
                </c:pt>
                <c:pt idx="14">
                  <c:v>167</c:v>
                </c:pt>
              </c:numCache>
            </c:numRef>
          </c:val>
          <c:extLst>
            <c:ext xmlns:c16="http://schemas.microsoft.com/office/drawing/2014/chart" uri="{C3380CC4-5D6E-409C-BE32-E72D297353CC}">
              <c16:uniqueId val="{00000001-1275-4BB8-9CBB-718EC7967DF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13656</c:v>
                </c:pt>
                <c:pt idx="5">
                  <c:v>13964</c:v>
                </c:pt>
                <c:pt idx="8">
                  <c:v>13166</c:v>
                </c:pt>
                <c:pt idx="11">
                  <c:v>13658</c:v>
                </c:pt>
                <c:pt idx="14">
                  <c:v>14073</c:v>
                </c:pt>
              </c:numCache>
            </c:numRef>
          </c:val>
          <c:extLst>
            <c:ext xmlns:c16="http://schemas.microsoft.com/office/drawing/2014/chart" uri="{C3380CC4-5D6E-409C-BE32-E72D297353CC}">
              <c16:uniqueId val="{00000002-1275-4BB8-9CBB-718EC7967DF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275-4BB8-9CBB-718EC7967DF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275-4BB8-9CBB-718EC7967DF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275-4BB8-9CBB-718EC7967DF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6988</c:v>
                </c:pt>
                <c:pt idx="3">
                  <c:v>6763</c:v>
                </c:pt>
                <c:pt idx="6">
                  <c:v>6724</c:v>
                </c:pt>
                <c:pt idx="9">
                  <c:v>6513</c:v>
                </c:pt>
                <c:pt idx="12">
                  <c:v>6490</c:v>
                </c:pt>
              </c:numCache>
            </c:numRef>
          </c:val>
          <c:extLst>
            <c:ext xmlns:c16="http://schemas.microsoft.com/office/drawing/2014/chart" uri="{C3380CC4-5D6E-409C-BE32-E72D297353CC}">
              <c16:uniqueId val="{00000006-1275-4BB8-9CBB-718EC7967DF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680</c:v>
                </c:pt>
                <c:pt idx="3">
                  <c:v>513</c:v>
                </c:pt>
                <c:pt idx="6">
                  <c:v>411</c:v>
                </c:pt>
                <c:pt idx="9">
                  <c:v>311</c:v>
                </c:pt>
                <c:pt idx="12">
                  <c:v>270</c:v>
                </c:pt>
              </c:numCache>
            </c:numRef>
          </c:val>
          <c:extLst>
            <c:ext xmlns:c16="http://schemas.microsoft.com/office/drawing/2014/chart" uri="{C3380CC4-5D6E-409C-BE32-E72D297353CC}">
              <c16:uniqueId val="{00000007-1275-4BB8-9CBB-718EC7967DF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26511</c:v>
                </c:pt>
                <c:pt idx="3">
                  <c:v>27127</c:v>
                </c:pt>
                <c:pt idx="6">
                  <c:v>25454</c:v>
                </c:pt>
                <c:pt idx="9">
                  <c:v>24241</c:v>
                </c:pt>
                <c:pt idx="12">
                  <c:v>22912</c:v>
                </c:pt>
              </c:numCache>
            </c:numRef>
          </c:val>
          <c:extLst>
            <c:ext xmlns:c16="http://schemas.microsoft.com/office/drawing/2014/chart" uri="{C3380CC4-5D6E-409C-BE32-E72D297353CC}">
              <c16:uniqueId val="{00000008-1275-4BB8-9CBB-718EC7967DF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1009</c:v>
                </c:pt>
                <c:pt idx="3">
                  <c:v>757</c:v>
                </c:pt>
                <c:pt idx="6">
                  <c:v>551</c:v>
                </c:pt>
                <c:pt idx="9">
                  <c:v>554</c:v>
                </c:pt>
                <c:pt idx="12">
                  <c:v>419</c:v>
                </c:pt>
              </c:numCache>
            </c:numRef>
          </c:val>
          <c:extLst>
            <c:ext xmlns:c16="http://schemas.microsoft.com/office/drawing/2014/chart" uri="{C3380CC4-5D6E-409C-BE32-E72D297353CC}">
              <c16:uniqueId val="{00000009-1275-4BB8-9CBB-718EC7967DF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41666</c:v>
                </c:pt>
                <c:pt idx="3">
                  <c:v>42081</c:v>
                </c:pt>
                <c:pt idx="6">
                  <c:v>41757</c:v>
                </c:pt>
                <c:pt idx="9">
                  <c:v>41383</c:v>
                </c:pt>
                <c:pt idx="12">
                  <c:v>40741</c:v>
                </c:pt>
              </c:numCache>
            </c:numRef>
          </c:val>
          <c:extLst>
            <c:ext xmlns:c16="http://schemas.microsoft.com/office/drawing/2014/chart" uri="{C3380CC4-5D6E-409C-BE32-E72D297353CC}">
              <c16:uniqueId val="{0000000A-1275-4BB8-9CBB-718EC7967DF3}"/>
            </c:ext>
          </c:extLst>
        </c:ser>
        <c:dLbls>
          <c:showLegendKey val="0"/>
          <c:showVal val="0"/>
          <c:showCatName val="0"/>
          <c:showSerName val="0"/>
          <c:showPercent val="0"/>
          <c:showBubbleSize val="0"/>
        </c:dLbls>
        <c:gapWidth val="100"/>
        <c:overlap val="100"/>
        <c:axId val="391578992"/>
        <c:axId val="3915793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4132</c:v>
                </c:pt>
                <c:pt idx="2">
                  <c:v>#N/A</c:v>
                </c:pt>
                <c:pt idx="3">
                  <c:v>#N/A</c:v>
                </c:pt>
                <c:pt idx="4">
                  <c:v>4827</c:v>
                </c:pt>
                <c:pt idx="5">
                  <c:v>#N/A</c:v>
                </c:pt>
                <c:pt idx="6">
                  <c:v>#N/A</c:v>
                </c:pt>
                <c:pt idx="7">
                  <c:v>4629</c:v>
                </c:pt>
                <c:pt idx="8">
                  <c:v>#N/A</c:v>
                </c:pt>
                <c:pt idx="9">
                  <c:v>#N/A</c:v>
                </c:pt>
                <c:pt idx="10">
                  <c:v>3742</c:v>
                </c:pt>
                <c:pt idx="11">
                  <c:v>#N/A</c:v>
                </c:pt>
                <c:pt idx="12">
                  <c:v>#N/A</c:v>
                </c:pt>
                <c:pt idx="13">
                  <c:v>2685</c:v>
                </c:pt>
                <c:pt idx="14">
                  <c:v>#N/A</c:v>
                </c:pt>
              </c:numCache>
            </c:numRef>
          </c:val>
          <c:smooth val="0"/>
          <c:extLst>
            <c:ext xmlns:c16="http://schemas.microsoft.com/office/drawing/2014/chart" uri="{C3380CC4-5D6E-409C-BE32-E72D297353CC}">
              <c16:uniqueId val="{0000000B-1275-4BB8-9CBB-718EC7967DF3}"/>
            </c:ext>
          </c:extLst>
        </c:ser>
        <c:dLbls>
          <c:showLegendKey val="0"/>
          <c:showVal val="0"/>
          <c:showCatName val="0"/>
          <c:showSerName val="0"/>
          <c:showPercent val="0"/>
          <c:showBubbleSize val="0"/>
        </c:dLbls>
        <c:marker val="1"/>
        <c:smooth val="0"/>
        <c:axId val="391578992"/>
        <c:axId val="391579384"/>
      </c:lineChart>
      <c:catAx>
        <c:axId val="391578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91579384"/>
        <c:crosses val="autoZero"/>
        <c:auto val="1"/>
        <c:lblAlgn val="ctr"/>
        <c:lblOffset val="100"/>
        <c:tickLblSkip val="1"/>
        <c:tickMarkSkip val="1"/>
        <c:noMultiLvlLbl val="0"/>
      </c:catAx>
      <c:valAx>
        <c:axId val="3915793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1578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4949</c:v>
                </c:pt>
                <c:pt idx="1">
                  <c:v>5284</c:v>
                </c:pt>
                <c:pt idx="2">
                  <c:v>5357</c:v>
                </c:pt>
              </c:numCache>
            </c:numRef>
          </c:val>
          <c:extLst>
            <c:ext xmlns:c16="http://schemas.microsoft.com/office/drawing/2014/chart" uri="{C3380CC4-5D6E-409C-BE32-E72D297353CC}">
              <c16:uniqueId val="{00000000-E345-447E-9F7F-7DFDB19429E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1721</c:v>
                </c:pt>
                <c:pt idx="1">
                  <c:v>1509</c:v>
                </c:pt>
                <c:pt idx="2">
                  <c:v>1513</c:v>
                </c:pt>
              </c:numCache>
            </c:numRef>
          </c:val>
          <c:extLst>
            <c:ext xmlns:c16="http://schemas.microsoft.com/office/drawing/2014/chart" uri="{C3380CC4-5D6E-409C-BE32-E72D297353CC}">
              <c16:uniqueId val="{00000001-E345-447E-9F7F-7DFDB19429E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7820</c:v>
                </c:pt>
                <c:pt idx="1">
                  <c:v>7914</c:v>
                </c:pt>
                <c:pt idx="2">
                  <c:v>8557</c:v>
                </c:pt>
              </c:numCache>
            </c:numRef>
          </c:val>
          <c:extLst>
            <c:ext xmlns:c16="http://schemas.microsoft.com/office/drawing/2014/chart" uri="{C3380CC4-5D6E-409C-BE32-E72D297353CC}">
              <c16:uniqueId val="{00000002-E345-447E-9F7F-7DFDB19429EA}"/>
            </c:ext>
          </c:extLst>
        </c:ser>
        <c:dLbls>
          <c:showLegendKey val="0"/>
          <c:showVal val="0"/>
          <c:showCatName val="0"/>
          <c:showSerName val="0"/>
          <c:showPercent val="0"/>
          <c:showBubbleSize val="0"/>
        </c:dLbls>
        <c:gapWidth val="120"/>
        <c:overlap val="100"/>
        <c:axId val="397352848"/>
        <c:axId val="397349320"/>
      </c:barChart>
      <c:catAx>
        <c:axId val="397352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97349320"/>
        <c:crosses val="autoZero"/>
        <c:auto val="1"/>
        <c:lblAlgn val="ctr"/>
        <c:lblOffset val="100"/>
        <c:tickLblSkip val="1"/>
        <c:tickMarkSkip val="1"/>
        <c:noMultiLvlLbl val="0"/>
      </c:catAx>
      <c:valAx>
        <c:axId val="39734932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97352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{3ABCEC51-5EFB-451F-A3C5-FABA585ED362}</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D197-41C2-87D7-C5D7ABB1630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{368C354B-AC66-43D8-B48A-3E95B79A427A}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197-41C2-87D7-C5D7ABB1630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{5FC84EF3-5878-47D1-9D6F-47D5AA27A280}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197-41C2-87D7-C5D7ABB1630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{DBCD4982-5722-4484-862A-2DC62A9FBBE5}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197-41C2-87D7-C5D7ABB1630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{27601AC1-D48C-4AD7-AB03-7CC7CA00D832}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197-41C2-87D7-C5D7ABB16309}"/>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{A5BD0DC8-3F07-4807-85E1-E3C2AA5A59F2}</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D197-41C2-87D7-C5D7ABB16309}"/>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{C131E63B-C386-492B-B38E-CC7C387F73E1}</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D197-41C2-87D7-C5D7ABB16309}"/>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{41612801-75A3-4086-9B83-692C0E257AE9}</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D197-41C2-87D7-C5D7ABB16309}"/>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{CC636C1D-7172-45CE-97C8-92C2B764D955}</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D197-41C2-87D7-C5D7ABB1630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50.8</c:v>
                </c:pt>
                <c:pt idx="24">
                  <c:v>52</c:v>
                </c:pt>
                <c:pt idx="32">
                  <c:v>53.8</c:v>
                </c:pt>
              </c:numCache>
            </c:numRef>
          </c:xVal>
          <c:yVal>
            <c:numRef>
              <c:f>公会計指標分析・財政指標組合せ分析表!$BP$51:$DC$51</c:f>
              <c:numCache>
                <c:formatCode>#,##0.0;"▲ "#,##0.0</c:formatCode>
                <c:ptCount val="40"/>
                <c:pt idx="16">
                  <c:v>22.2</c:v>
                </c:pt>
                <c:pt idx="24">
                  <c:v>18.2</c:v>
                </c:pt>
                <c:pt idx="32">
                  <c:v>12.8</c:v>
                </c:pt>
              </c:numCache>
            </c:numRef>
          </c:yVal>
          <c:smooth val="0"/>
          <c:extLst>
            <c:ext xmlns:c16="http://schemas.microsoft.com/office/drawing/2014/chart" uri="{C3380CC4-5D6E-409C-BE32-E72D297353CC}">
              <c16:uniqueId val="{00000009-D197-41C2-87D7-C5D7ABB1630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{E47EC3B8-2B02-478C-B84A-C10FBE5BA81B}</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D197-41C2-87D7-C5D7ABB1630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{FF82411B-32B5-455D-A802-947A0187FB2A}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197-41C2-87D7-C5D7ABB1630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{B4AD4D7B-4900-4293-90C5-0777E125A632}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197-41C2-87D7-C5D7ABB1630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{A255D73D-E06F-441A-9256-852D48DFBD24}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197-41C2-87D7-C5D7ABB1630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{63195C6D-A2E5-443C-BDE4-E8498984B7CE}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197-41C2-87D7-C5D7ABB16309}"/>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{3A386214-4E50-491C-A84F-C6B77E3941C6}</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D197-41C2-87D7-C5D7ABB16309}"/>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{DA1E53B5-6B19-417F-8E71-B71D9DFE7310}</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D197-41C2-87D7-C5D7ABB16309}"/>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{DF0F9BE0-50FA-4E5F-9155-AF9ACB3BE21B}</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D197-41C2-87D7-C5D7ABB16309}"/>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{4593EEA3-E588-410E-A4B1-1CBF5C27BACC}</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D197-41C2-87D7-C5D7ABB1630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c:v>
                </c:pt>
                <c:pt idx="24">
                  <c:v>58.9</c:v>
                </c:pt>
                <c:pt idx="32">
                  <c:v>60.2</c:v>
                </c:pt>
              </c:numCache>
            </c:numRef>
          </c:xVal>
          <c:yVal>
            <c:numRef>
              <c:f>公会計指標分析・財政指標組合せ分析表!$BP$55:$DC$55</c:f>
              <c:numCache>
                <c:formatCode>#,##0.0;"▲ "#,##0.0</c:formatCode>
                <c:ptCount val="40"/>
                <c:pt idx="16">
                  <c:v>32.5</c:v>
                </c:pt>
                <c:pt idx="24">
                  <c:v>30.2</c:v>
                </c:pt>
                <c:pt idx="32">
                  <c:v>25.4</c:v>
                </c:pt>
              </c:numCache>
            </c:numRef>
          </c:yVal>
          <c:smooth val="0"/>
          <c:extLst>
            <c:ext xmlns:c16="http://schemas.microsoft.com/office/drawing/2014/chart" uri="{C3380CC4-5D6E-409C-BE32-E72D297353CC}">
              <c16:uniqueId val="{00000013-D197-41C2-87D7-C5D7ABB16309}"/>
            </c:ext>
          </c:extLst>
        </c:ser>
        <c:dLbls>
          <c:showLegendKey val="0"/>
          <c:showVal val="1"/>
          <c:showCatName val="0"/>
          <c:showSerName val="0"/>
          <c:showPercent val="0"/>
          <c:showBubbleSize val="0"/>
        </c:dLbls>
        <c:axId val="397353632"/>
        <c:axId val="397350888"/>
      </c:scatterChart>
      <c:valAx>
        <c:axId val="397353632"/>
        <c:scaling>
          <c:orientation val="minMax"/>
          <c:max val="61"/>
          <c:min val="50.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7350888"/>
        <c:crosses val="autoZero"/>
        <c:crossBetween val="midCat"/>
      </c:valAx>
      <c:valAx>
        <c:axId val="397350888"/>
        <c:scaling>
          <c:orientation val="minMax"/>
          <c:max val="36"/>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9735363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{BD25EE04-D42A-41AE-B4A6-99443B3C0C2F}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2F76-4B4A-8639-55731D3B229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{F4303590-E4C1-4CBD-8F35-3516045E40F8}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F76-4B4A-8639-55731D3B229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{F3528B96-8429-4BD3-8CF4-3BBD10187A21}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F76-4B4A-8639-55731D3B229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{222FEB41-C0BA-4E51-A88D-5842EAEE3051}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F76-4B4A-8639-55731D3B229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{BADCBD2F-E55B-45FC-898A-FF14CFB66947}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F76-4B4A-8639-55731D3B229E}"/>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{AFD124A1-D70C-4C9A-BBB4-951C68D8DBBB}</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2F76-4B4A-8639-55731D3B229E}"/>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{E53F7D2E-0DA4-4F17-B003-B451E65C009C}</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2F76-4B4A-8639-55731D3B229E}"/>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{04B89F6A-E7D2-45AB-83D6-8322088BF7B7}</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2F76-4B4A-8639-55731D3B229E}"/>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{835BA405-AAF1-430A-94CF-FE7BB0FED7EE}</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2F76-4B4A-8639-55731D3B229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10.7</c:v>
                </c:pt>
                <c:pt idx="8">
                  <c:v>10.5</c:v>
                </c:pt>
                <c:pt idx="16">
                  <c:v>9.6</c:v>
                </c:pt>
                <c:pt idx="24">
                  <c:v>9.4</c:v>
                </c:pt>
                <c:pt idx="32">
                  <c:v>9.3000000000000007</c:v>
                </c:pt>
              </c:numCache>
            </c:numRef>
          </c:xVal>
          <c:yVal>
            <c:numRef>
              <c:f>公会計指標分析・財政指標組合せ分析表!$BP$73:$DC$73</c:f>
              <c:numCache>
                <c:formatCode>#,##0.0;"▲ "#,##0.0</c:formatCode>
                <c:ptCount val="40"/>
                <c:pt idx="0">
                  <c:v>20</c:v>
                </c:pt>
                <c:pt idx="8">
                  <c:v>22.5</c:v>
                </c:pt>
                <c:pt idx="16">
                  <c:v>22.2</c:v>
                </c:pt>
                <c:pt idx="24">
                  <c:v>18.2</c:v>
                </c:pt>
                <c:pt idx="32">
                  <c:v>12.8</c:v>
                </c:pt>
              </c:numCache>
            </c:numRef>
          </c:yVal>
          <c:smooth val="0"/>
          <c:extLst>
            <c:ext xmlns:c16="http://schemas.microsoft.com/office/drawing/2014/chart" uri="{C3380CC4-5D6E-409C-BE32-E72D297353CC}">
              <c16:uniqueId val="{00000009-2F76-4B4A-8639-55731D3B229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{9C200A09-6853-4117-BBC3-D6C13B9BD1BA}</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2F76-4B4A-8639-55731D3B229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{35BA74F4-6A96-43C2-9F75-D5CBCAF641D4}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F76-4B4A-8639-55731D3B229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{F0F4DD6E-A316-4216-A456-AF529208AFCE}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F76-4B4A-8639-55731D3B229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{DAF6F68C-BB9B-47B1-BB21-6330D9E8E948}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F76-4B4A-8639-55731D3B229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{E1196C54-CDF0-413E-A942-A5C431C004FC}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F76-4B4A-8639-55731D3B229E}"/>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{7B619EB1-F9C0-4CAD-B03A-E0C56E2DD9F8}</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2F76-4B4A-8639-55731D3B229E}"/>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{239C2260-86CA-44BB-B505-656A746732B1}</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2F76-4B4A-8639-55731D3B229E}"/>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{664EF6C3-E333-4285-9352-3A6F47A2FF9D}</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2F76-4B4A-8639-55731D3B229E}"/>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{B8C49F90-27B3-4795-85B0-BF2780EB2FDD}</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2F76-4B4A-8639-55731D3B229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9</c:v>
                </c:pt>
                <c:pt idx="16">
                  <c:v>8.1999999999999993</c:v>
                </c:pt>
                <c:pt idx="24">
                  <c:v>8</c:v>
                </c:pt>
                <c:pt idx="32">
                  <c:v>7.8</c:v>
                </c:pt>
              </c:numCache>
            </c:numRef>
          </c:xVal>
          <c:yVal>
            <c:numRef>
              <c:f>公会計指標分析・財政指標組合せ分析表!$BP$77:$DC$77</c:f>
              <c:numCache>
                <c:formatCode>#,##0.0;"▲ "#,##0.0</c:formatCode>
                <c:ptCount val="40"/>
                <c:pt idx="0">
                  <c:v>45.9</c:v>
                </c:pt>
                <c:pt idx="8">
                  <c:v>39</c:v>
                </c:pt>
                <c:pt idx="16">
                  <c:v>32.5</c:v>
                </c:pt>
                <c:pt idx="24">
                  <c:v>30.2</c:v>
                </c:pt>
                <c:pt idx="32">
                  <c:v>25.4</c:v>
                </c:pt>
              </c:numCache>
            </c:numRef>
          </c:yVal>
          <c:smooth val="0"/>
          <c:extLst>
            <c:ext xmlns:c16="http://schemas.microsoft.com/office/drawing/2014/chart" uri="{C3380CC4-5D6E-409C-BE32-E72D297353CC}">
              <c16:uniqueId val="{00000013-2F76-4B4A-8639-55731D3B229E}"/>
            </c:ext>
          </c:extLst>
        </c:ser>
        <c:dLbls>
          <c:showLegendKey val="0"/>
          <c:showVal val="1"/>
          <c:showCatName val="0"/>
          <c:showSerName val="0"/>
          <c:showPercent val="0"/>
          <c:showBubbleSize val="0"/>
        </c:dLbls>
        <c:axId val="397353240"/>
        <c:axId val="397354024"/>
      </c:scatterChart>
      <c:valAx>
        <c:axId val="397353240"/>
        <c:scaling>
          <c:orientation val="minMax"/>
          <c:max val="11"/>
          <c:min val="7.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7354024"/>
        <c:crosses val="autoZero"/>
        <c:crossBetween val="midCat"/>
      </c:valAx>
      <c:valAx>
        <c:axId val="397354024"/>
        <c:scaling>
          <c:orientation val="minMax"/>
          <c:max val="52"/>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9735324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長野県安曇野市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年度に比べ</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年度の元利償還金は、平成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年度に借入をした合併特例債および施設整備事業債に対する借換債（</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4,400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万円）を発行し、</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5,668</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千円の増となった。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元利償還金等から控除される交付税</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算入</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分は△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7,997</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千円となった。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結果、分子については、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6,354</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千円となり、昨年度より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12.7</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％の増額となっている。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000">
              <a:latin typeface="ＭＳ ゴシック" panose="020B0609070205080204" pitchFamily="49" charset="-128"/>
              <a:ea typeface="ＭＳ ゴシック" panose="020B0609070205080204" pitchFamily="49" charset="-128"/>
            </a:rPr>
            <a:t>満期一括償還地方債なし</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長野県安曇野市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分子のうち将来負担額は昨年比で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5,717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千円の減額となった。</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項目別にみると地方債新規発行額</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1,375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千円（借換債含まず）であったことから、地方債の現在高は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4,143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千円の減となった。次に、公営企業債等繰入見込額は、下水道事業会計で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2,456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千円の減額から、全体で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2,939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万円の減額となった。また、組合負担等見込額は償還終了に伴い、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4,149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千円の減額、退職手当負担見込額についても若年層職員への入れ替わり等により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2,289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千円の減となり、将来負担額の総額は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708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3,165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7,024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千円の減額）となった。</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将来負担額から控除となる充当可能一般財源は、充当可能基金で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1,544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千円の増額となるものの、基準財政需要額算入見込額は事業費補正分の減額が大きく影響し、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2,999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千円の減額となった。</a:t>
          </a:r>
          <a:b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以上から、充当可能財源等の総額は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681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4,670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1,307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千円）となった。</a:t>
          </a:r>
          <a:endParaRPr lang="ja-JP" altLang="ja-JP" sz="1100">
            <a:effectLst/>
            <a:latin typeface="ＭＳ ゴシック" panose="020B0609070205080204" pitchFamily="49" charset="-128"/>
            <a:ea typeface="ＭＳ ゴシック" panose="020B0609070205080204" pitchFamily="49" charset="-128"/>
          </a:endParaRPr>
        </a:p>
        <a:p>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将来負担額（</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708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3,165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千円）から充当可能財源等の総額（</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681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4,670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千円）を引いた後の実質的な将来負担額は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8,494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5,717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千円減額）</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長野県安曇野市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昨年</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度</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720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15,427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った</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Ｈ</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～Ｈ</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年度にかけて財政調整基金は、取崩額を上回る積立てが出来たことに加えて、ふるさと寄附を原資とした「ふるさと寄附基金」が好調な寄附に支えられ、残高を着実に増やしたことにより、増となった。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基金の活用や残高については、実施計画や財政計画に則り適正な規模を確保し健全財政の堅持に努めたい。</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・地域振興基金：市民連携の強化と支え合う地域社会を目指した地域振興事業の推進に寄与することを目的とした基金。地域に根差した地区公民館活動や、市民活動事業を使途とする。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安曇野市ふるさと寄附基金：安曇野市を応援するために寄せられた寄附金を、それぞれの寄附者の思いを実現する事業の推進に寄与することを目的としした基金。「健康長寿のまちづくり」「豊かな人を育むまちづくり」「活力に満ちた産業があるまちづくり」「出産・子育て環境が充実したまちづくり」「防災力・減災力の強化に向けたまちづくり」「市長が選定する施策」をテーマに選定された事業への使途を行っている。</a:t>
          </a:r>
          <a:endParaRPr kumimoji="0"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・公式スポーツ施設整備基金：</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安曇野市公式スポーツ施設整備計画に掲げる施設の整備に寄与することを目的とした基金。具体的には新総合体育館整備への使途を検討。</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・公式スポーツ施設整備基金：新総合体育館建設に伴い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H28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より創設され、毎年１億円ずつ積立をおこなっているための増加。</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・ふるさと寄附基金：テーマに沿った事業に対する賛同者が増えたことによる増加。</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・公式スポーツ施設整備基金：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R3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年度に完成予定の新総合体育館の整備費に活用の予定</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・ふるさと寄附基金：「豊かな人を育むまちづくり」「市長が選定する施策」をテーマに中学校等への冷房設置事業に取り崩し予定</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昨年</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度</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5,357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った</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合併以降、財政調整基金については着実に残高を増加させてきたが、Ｈ</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年度から普通交付税の合併算定替えの段階的縮減が始まったため、減額に転じた。しかし、Ｈ</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年度については、経済・雇用情勢の改善に伴う市税収入の増や前年度に比べ単独の普通建設事業が少なかったことなどにより、積立額が取崩額を下回ったことから、増額に転じている。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財政調整基金の規模については、当初予算の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、標準財政規模の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など諸説あるが、当市では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億円規模を目途に基金残高を確保していきたい。</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昨年</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度</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1,513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った</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基金の取崩を行わなかったため、利子分のみ増加している。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財政計画では、公債費に対する充当財源として活用を見込んでいるため、ピークを迎える</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2021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年以降、減債基金は減少していく方向である。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長野県安曇野市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97,800
96,515
331.78
39,808,437
39,037,637
715,972
25,627,377
40,741,296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12.8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有形固定資産減価償却率については、前年度から</a:t>
          </a:r>
          <a:r>
            <a:rPr kumimoji="1" lang="en-US" altLang="ja-JP" sz="1100" baseline="0">
              <a:latin typeface="ＭＳ Ｐゴシック" panose="020B0600070205080204" pitchFamily="50" charset="-128"/>
              <a:ea typeface="ＭＳ Ｐゴシック" panose="020B0600070205080204" pitchFamily="50" charset="-128"/>
            </a:rPr>
            <a:t>1.8</a:t>
          </a:r>
          <a:r>
            <a:rPr kumimoji="1" lang="ja-JP" altLang="en-US" sz="1100" baseline="0">
              <a:latin typeface="ＭＳ Ｐゴシック" panose="020B0600070205080204" pitchFamily="50" charset="-128"/>
              <a:ea typeface="ＭＳ Ｐゴシック" panose="020B0600070205080204" pitchFamily="50" charset="-128"/>
            </a:rPr>
            <a:t>ポイント増加したものの、類似団体の平均値を下回る水準で推移している。</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今後は、新総合体育館の建設及び公共施設再配置計画に基づく資産の総量適正化や学校施設等の長寿命化を推進することで減少を見込んでいる。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154305</xdr:rowOff>
    </xdr:from>
    <xdr:to>
      <xdr:col>23</xdr:col>
      <xdr:colOff>85090</xdr:colOff>
      <xdr:row>35</xdr:row>
      <xdr:rowOff>69850</xdr:rowOff>
    </xdr:to>
    <xdr:cxnSp macro="">
      <xdr:nvCxnSpPr>
        <xdr:cNvPr id="64" name="直線コネクタ 63"/>
        <xdr:cNvCxnSpPr/>
      </xdr:nvCxnSpPr>
      <xdr:spPr>
        <a:xfrm flipV="1">
          <a:off x="4760595" y="5212080"/>
          <a:ext cx="1270" cy="1630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73677</xdr:rowOff>
    </xdr:from>
    <xdr:ext cx="405111" cy="259045"/>
    <xdr:sp macro="" textlink="">
      <xdr:nvSpPr>
        <xdr:cNvPr id="65" name="有形固定資産減価償却率最小値テキスト"/>
        <xdr:cNvSpPr txBox="1"/>
      </xdr:nvSpPr>
      <xdr:spPr>
        <a:xfrm>
          <a:off x="4813300" y="684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69850</xdr:rowOff>
    </xdr:from>
    <xdr:to>
      <xdr:col>23</xdr:col>
      <xdr:colOff>174625</xdr:colOff>
      <xdr:row>35</xdr:row>
      <xdr:rowOff>69850</xdr:rowOff>
    </xdr:to>
    <xdr:cxnSp macro="">
      <xdr:nvCxnSpPr>
        <xdr:cNvPr id="66" name="直線コネクタ 65"/>
        <xdr:cNvCxnSpPr/>
      </xdr:nvCxnSpPr>
      <xdr:spPr>
        <a:xfrm>
          <a:off x="4673600" y="6842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100982</xdr:rowOff>
    </xdr:from>
    <xdr:ext cx="405111" cy="259045"/>
    <xdr:sp macro="" textlink="">
      <xdr:nvSpPr>
        <xdr:cNvPr id="67" name="有形固定資産減価償却率最大値テキスト"/>
        <xdr:cNvSpPr txBox="1"/>
      </xdr:nvSpPr>
      <xdr:spPr>
        <a:xfrm>
          <a:off x="4813300" y="4987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154305</xdr:rowOff>
    </xdr:from>
    <xdr:to>
      <xdr:col>23</xdr:col>
      <xdr:colOff>174625</xdr:colOff>
      <xdr:row>25</xdr:row>
      <xdr:rowOff>154305</xdr:rowOff>
    </xdr:to>
    <xdr:cxnSp macro="">
      <xdr:nvCxnSpPr>
        <xdr:cNvPr id="68" name="直線コネクタ 67"/>
        <xdr:cNvCxnSpPr/>
      </xdr:nvCxnSpPr>
      <xdr:spPr>
        <a:xfrm>
          <a:off x="4673600" y="5212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82355</xdr:rowOff>
    </xdr:from>
    <xdr:ext cx="405111" cy="259045"/>
    <xdr:sp macro="" textlink="">
      <xdr:nvSpPr>
        <xdr:cNvPr id="69" name="有形固定資産減価償却率平均値テキスト"/>
        <xdr:cNvSpPr txBox="1"/>
      </xdr:nvSpPr>
      <xdr:spPr>
        <a:xfrm>
          <a:off x="4813300" y="58259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59478</xdr:rowOff>
    </xdr:from>
    <xdr:to>
      <xdr:col>23</xdr:col>
      <xdr:colOff>136525</xdr:colOff>
      <xdr:row>30</xdr:row>
      <xdr:rowOff>161078</xdr:rowOff>
    </xdr:to>
    <xdr:sp macro="" textlink="">
      <xdr:nvSpPr>
        <xdr:cNvPr id="70" name="フローチャート: 判断 69"/>
        <xdr:cNvSpPr/>
      </xdr:nvSpPr>
      <xdr:spPr>
        <a:xfrm>
          <a:off x="47117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71" name="フローチャート: 判断 70"/>
        <xdr:cNvSpPr/>
      </xdr:nvSpPr>
      <xdr:spPr>
        <a:xfrm>
          <a:off x="4000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3175</xdr:rowOff>
    </xdr:from>
    <xdr:to>
      <xdr:col>15</xdr:col>
      <xdr:colOff>187325</xdr:colOff>
      <xdr:row>31</xdr:row>
      <xdr:rowOff>104775</xdr:rowOff>
    </xdr:to>
    <xdr:sp macro="" textlink="">
      <xdr:nvSpPr>
        <xdr:cNvPr id="72" name="フローチャート: 判断 71"/>
        <xdr:cNvSpPr/>
      </xdr:nvSpPr>
      <xdr:spPr>
        <a:xfrm>
          <a:off x="32385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60748</xdr:rowOff>
    </xdr:from>
    <xdr:to>
      <xdr:col>11</xdr:col>
      <xdr:colOff>187325</xdr:colOff>
      <xdr:row>31</xdr:row>
      <xdr:rowOff>162348</xdr:rowOff>
    </xdr:to>
    <xdr:sp macro="" textlink="">
      <xdr:nvSpPr>
        <xdr:cNvPr id="73" name="フローチャート: 判断 72"/>
        <xdr:cNvSpPr/>
      </xdr:nvSpPr>
      <xdr:spPr>
        <a:xfrm>
          <a:off x="2476500" y="6147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118322</xdr:rowOff>
    </xdr:from>
    <xdr:to>
      <xdr:col>23</xdr:col>
      <xdr:colOff>136525</xdr:colOff>
      <xdr:row>32</xdr:row>
      <xdr:rowOff>48472</xdr:rowOff>
    </xdr:to>
    <xdr:sp macro="" textlink="">
      <xdr:nvSpPr>
        <xdr:cNvPr id="79" name="楕円 78"/>
        <xdr:cNvSpPr/>
      </xdr:nvSpPr>
      <xdr:spPr>
        <a:xfrm>
          <a:off x="4711700" y="620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96749</xdr:rowOff>
    </xdr:from>
    <xdr:ext cx="405111" cy="259045"/>
    <xdr:sp macro="" textlink="">
      <xdr:nvSpPr>
        <xdr:cNvPr id="80" name="有形固定資産減価償却率該当値テキスト"/>
        <xdr:cNvSpPr txBox="1"/>
      </xdr:nvSpPr>
      <xdr:spPr>
        <a:xfrm>
          <a:off x="4813300" y="6183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11642</xdr:rowOff>
    </xdr:from>
    <xdr:to>
      <xdr:col>19</xdr:col>
      <xdr:colOff>187325</xdr:colOff>
      <xdr:row>32</xdr:row>
      <xdr:rowOff>113242</xdr:rowOff>
    </xdr:to>
    <xdr:sp macro="" textlink="">
      <xdr:nvSpPr>
        <xdr:cNvPr id="81" name="楕円 80"/>
        <xdr:cNvSpPr/>
      </xdr:nvSpPr>
      <xdr:spPr>
        <a:xfrm>
          <a:off x="4000500" y="626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169122</xdr:rowOff>
    </xdr:from>
    <xdr:to>
      <xdr:col>23</xdr:col>
      <xdr:colOff>85725</xdr:colOff>
      <xdr:row>32</xdr:row>
      <xdr:rowOff>62442</xdr:rowOff>
    </xdr:to>
    <xdr:cxnSp macro="">
      <xdr:nvCxnSpPr>
        <xdr:cNvPr id="82" name="直線コネクタ 81"/>
        <xdr:cNvCxnSpPr/>
      </xdr:nvCxnSpPr>
      <xdr:spPr>
        <a:xfrm flipV="1">
          <a:off x="4051300" y="6255597"/>
          <a:ext cx="711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54822</xdr:rowOff>
    </xdr:from>
    <xdr:to>
      <xdr:col>15</xdr:col>
      <xdr:colOff>187325</xdr:colOff>
      <xdr:row>32</xdr:row>
      <xdr:rowOff>156422</xdr:rowOff>
    </xdr:to>
    <xdr:sp macro="" textlink="">
      <xdr:nvSpPr>
        <xdr:cNvPr id="83" name="楕円 82"/>
        <xdr:cNvSpPr/>
      </xdr:nvSpPr>
      <xdr:spPr>
        <a:xfrm>
          <a:off x="3238500" y="631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62442</xdr:rowOff>
    </xdr:from>
    <xdr:to>
      <xdr:col>19</xdr:col>
      <xdr:colOff>136525</xdr:colOff>
      <xdr:row>32</xdr:row>
      <xdr:rowOff>105622</xdr:rowOff>
    </xdr:to>
    <xdr:cxnSp macro="">
      <xdr:nvCxnSpPr>
        <xdr:cNvPr id="84" name="直線コネクタ 83"/>
        <xdr:cNvCxnSpPr/>
      </xdr:nvCxnSpPr>
      <xdr:spPr>
        <a:xfrm flipV="1">
          <a:off x="3289300" y="6320367"/>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52934</xdr:rowOff>
    </xdr:from>
    <xdr:ext cx="405111" cy="259045"/>
    <xdr:sp macro="" textlink="">
      <xdr:nvSpPr>
        <xdr:cNvPr id="85" name="n_1aveValue有形固定資産減価償却率"/>
        <xdr:cNvSpPr txBox="1"/>
      </xdr:nvSpPr>
      <xdr:spPr>
        <a:xfrm>
          <a:off x="3836044" y="5796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121302</xdr:rowOff>
    </xdr:from>
    <xdr:ext cx="405111" cy="259045"/>
    <xdr:sp macro="" textlink="">
      <xdr:nvSpPr>
        <xdr:cNvPr id="86" name="n_2aveValue有形固定資産減価償却率"/>
        <xdr:cNvSpPr txBox="1"/>
      </xdr:nvSpPr>
      <xdr:spPr>
        <a:xfrm>
          <a:off x="3086744" y="5864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7425</xdr:rowOff>
    </xdr:from>
    <xdr:ext cx="405111" cy="259045"/>
    <xdr:sp macro="" textlink="">
      <xdr:nvSpPr>
        <xdr:cNvPr id="87" name="n_3aveValue有形固定資産減価償却率"/>
        <xdr:cNvSpPr txBox="1"/>
      </xdr:nvSpPr>
      <xdr:spPr>
        <a:xfrm>
          <a:off x="2324744" y="5922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104369</xdr:rowOff>
    </xdr:from>
    <xdr:ext cx="405111" cy="259045"/>
    <xdr:sp macro="" textlink="">
      <xdr:nvSpPr>
        <xdr:cNvPr id="88" name="n_1mainValue有形固定資産減価償却率"/>
        <xdr:cNvSpPr txBox="1"/>
      </xdr:nvSpPr>
      <xdr:spPr>
        <a:xfrm>
          <a:off x="3836044" y="6362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147549</xdr:rowOff>
    </xdr:from>
    <xdr:ext cx="405111" cy="259045"/>
    <xdr:sp macro="" textlink="">
      <xdr:nvSpPr>
        <xdr:cNvPr id="89" name="n_2mainValue有形固定資産減価償却率"/>
        <xdr:cNvSpPr txBox="1"/>
      </xdr:nvSpPr>
      <xdr:spPr>
        <a:xfrm>
          <a:off x="3086744" y="6405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1" name="正方形/長方形 90"/>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2" name="正方形/長方形 91"/>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[ 543.7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債務償還可能年数は、類似団体の平均値を下回っている。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地方債の発行を抑制することで地方債残高が前年度に比べて</a:t>
          </a:r>
          <a:r>
            <a:rPr kumimoji="1" lang="en-US" altLang="ja-JP" sz="1100">
              <a:latin typeface="ＭＳ Ｐゴシック" panose="020B0600070205080204" pitchFamily="50" charset="-128"/>
              <a:ea typeface="ＭＳ Ｐゴシック" panose="020B0600070205080204" pitchFamily="50" charset="-128"/>
            </a:rPr>
            <a:t>6</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4,200</a:t>
          </a:r>
          <a:r>
            <a:rPr kumimoji="1" lang="ja-JP" altLang="en-US" sz="1100">
              <a:latin typeface="ＭＳ Ｐゴシック" panose="020B0600070205080204" pitchFamily="50" charset="-128"/>
              <a:ea typeface="ＭＳ Ｐゴシック" panose="020B0600070205080204" pitchFamily="50" charset="-128"/>
            </a:rPr>
            <a:t>万円減少となっている。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また、ラスパイレル指数は、類似団体の平均と比較しても低い水準で推移しており、第３次安曇野市行財政改革大綱に基づき、適正な定員管理と組織の充実に取り組み、職務内容及び事務量に応じた精査を実施し、適正配置を行うことで人件費を前年度に比べて</a:t>
          </a:r>
          <a:r>
            <a:rPr kumimoji="1" lang="en-US" altLang="ja-JP" sz="1100">
              <a:latin typeface="ＭＳ Ｐゴシック" panose="020B0600070205080204" pitchFamily="50" charset="-128"/>
              <a:ea typeface="ＭＳ Ｐゴシック" panose="020B0600070205080204" pitchFamily="50" charset="-128"/>
            </a:rPr>
            <a:t>0.9</a:t>
          </a:r>
          <a:r>
            <a:rPr kumimoji="1" lang="ja-JP" altLang="en-US" sz="1100">
              <a:latin typeface="ＭＳ Ｐゴシック" panose="020B0600070205080204" pitchFamily="50" charset="-128"/>
              <a:ea typeface="ＭＳ Ｐゴシック" panose="020B0600070205080204" pitchFamily="50" charset="-128"/>
            </a:rPr>
            <a:t>％減少となっていることなどが要因と考えられる。</a:t>
          </a: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6" name="テキスト ボックス 105"/>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8" name="テキスト ボックス 10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0" name="テキスト ボックス 10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2" name="テキスト ボックス 11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4" name="テキスト ボックス 113"/>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6" name="テキスト ボックス 115"/>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55781</xdr:rowOff>
    </xdr:from>
    <xdr:to>
      <xdr:col>76</xdr:col>
      <xdr:colOff>21589</xdr:colOff>
      <xdr:row>34</xdr:row>
      <xdr:rowOff>151342</xdr:rowOff>
    </xdr:to>
    <xdr:cxnSp macro="">
      <xdr:nvCxnSpPr>
        <xdr:cNvPr id="118" name="直線コネクタ 117"/>
        <xdr:cNvCxnSpPr/>
      </xdr:nvCxnSpPr>
      <xdr:spPr>
        <a:xfrm flipV="1">
          <a:off x="14793595" y="5285006"/>
          <a:ext cx="1269" cy="146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9"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0" name="直線コネクタ 119"/>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2458</xdr:rowOff>
    </xdr:from>
    <xdr:ext cx="560923" cy="259045"/>
    <xdr:sp macro="" textlink="">
      <xdr:nvSpPr>
        <xdr:cNvPr id="121" name="債務償還比率最大値テキスト"/>
        <xdr:cNvSpPr txBox="1"/>
      </xdr:nvSpPr>
      <xdr:spPr>
        <a:xfrm>
          <a:off x="14846300" y="50602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55781</xdr:rowOff>
    </xdr:from>
    <xdr:to>
      <xdr:col>76</xdr:col>
      <xdr:colOff>111125</xdr:colOff>
      <xdr:row>26</xdr:row>
      <xdr:rowOff>55781</xdr:rowOff>
    </xdr:to>
    <xdr:cxnSp macro="">
      <xdr:nvCxnSpPr>
        <xdr:cNvPr id="122" name="直線コネクタ 121"/>
        <xdr:cNvCxnSpPr/>
      </xdr:nvCxnSpPr>
      <xdr:spPr>
        <a:xfrm>
          <a:off x="14706600" y="528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38695</xdr:rowOff>
    </xdr:from>
    <xdr:ext cx="469744" cy="259045"/>
    <xdr:sp macro="" textlink="">
      <xdr:nvSpPr>
        <xdr:cNvPr id="123" name="債務償還比率平均値テキスト"/>
        <xdr:cNvSpPr txBox="1"/>
      </xdr:nvSpPr>
      <xdr:spPr>
        <a:xfrm>
          <a:off x="14846300" y="57822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15818</xdr:rowOff>
    </xdr:from>
    <xdr:to>
      <xdr:col>76</xdr:col>
      <xdr:colOff>73025</xdr:colOff>
      <xdr:row>30</xdr:row>
      <xdr:rowOff>117418</xdr:rowOff>
    </xdr:to>
    <xdr:sp macro="" textlink="">
      <xdr:nvSpPr>
        <xdr:cNvPr id="124" name="フローチャート: 判断 123"/>
        <xdr:cNvSpPr/>
      </xdr:nvSpPr>
      <xdr:spPr>
        <a:xfrm>
          <a:off x="14744700" y="5930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19657</xdr:rowOff>
    </xdr:from>
    <xdr:to>
      <xdr:col>72</xdr:col>
      <xdr:colOff>123825</xdr:colOff>
      <xdr:row>30</xdr:row>
      <xdr:rowOff>121257</xdr:rowOff>
    </xdr:to>
    <xdr:sp macro="" textlink="">
      <xdr:nvSpPr>
        <xdr:cNvPr id="125" name="フローチャート: 判断 124"/>
        <xdr:cNvSpPr/>
      </xdr:nvSpPr>
      <xdr:spPr>
        <a:xfrm>
          <a:off x="14033500" y="5934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134204</xdr:rowOff>
    </xdr:from>
    <xdr:to>
      <xdr:col>76</xdr:col>
      <xdr:colOff>73025</xdr:colOff>
      <xdr:row>31</xdr:row>
      <xdr:rowOff>64354</xdr:rowOff>
    </xdr:to>
    <xdr:sp macro="" textlink="">
      <xdr:nvSpPr>
        <xdr:cNvPr id="131" name="楕円 130"/>
        <xdr:cNvSpPr/>
      </xdr:nvSpPr>
      <xdr:spPr>
        <a:xfrm>
          <a:off x="14744700" y="604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112631</xdr:rowOff>
    </xdr:from>
    <xdr:ext cx="469744" cy="259045"/>
    <xdr:sp macro="" textlink="">
      <xdr:nvSpPr>
        <xdr:cNvPr id="132" name="債務償還比率該当値テキスト"/>
        <xdr:cNvSpPr txBox="1"/>
      </xdr:nvSpPr>
      <xdr:spPr>
        <a:xfrm>
          <a:off x="14846300" y="6027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85027</xdr:rowOff>
    </xdr:from>
    <xdr:to>
      <xdr:col>72</xdr:col>
      <xdr:colOff>123825</xdr:colOff>
      <xdr:row>31</xdr:row>
      <xdr:rowOff>15177</xdr:rowOff>
    </xdr:to>
    <xdr:sp macro="" textlink="">
      <xdr:nvSpPr>
        <xdr:cNvPr id="133" name="楕円 132"/>
        <xdr:cNvSpPr/>
      </xdr:nvSpPr>
      <xdr:spPr>
        <a:xfrm>
          <a:off x="14033500" y="600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135827</xdr:rowOff>
    </xdr:from>
    <xdr:to>
      <xdr:col>76</xdr:col>
      <xdr:colOff>22225</xdr:colOff>
      <xdr:row>31</xdr:row>
      <xdr:rowOff>13554</xdr:rowOff>
    </xdr:to>
    <xdr:cxnSp macro="">
      <xdr:nvCxnSpPr>
        <xdr:cNvPr id="134" name="直線コネクタ 133"/>
        <xdr:cNvCxnSpPr/>
      </xdr:nvCxnSpPr>
      <xdr:spPr>
        <a:xfrm>
          <a:off x="14084300" y="6050852"/>
          <a:ext cx="711200" cy="49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137784</xdr:rowOff>
    </xdr:from>
    <xdr:ext cx="469744" cy="259045"/>
    <xdr:sp macro="" textlink="">
      <xdr:nvSpPr>
        <xdr:cNvPr id="135" name="n_1aveValue債務償還比率"/>
        <xdr:cNvSpPr txBox="1"/>
      </xdr:nvSpPr>
      <xdr:spPr>
        <a:xfrm>
          <a:off x="13836727" y="5709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6304</xdr:rowOff>
    </xdr:from>
    <xdr:ext cx="469744" cy="259045"/>
    <xdr:sp macro="" textlink="">
      <xdr:nvSpPr>
        <xdr:cNvPr id="136" name="n_1mainValue債務償還比率"/>
        <xdr:cNvSpPr txBox="1"/>
      </xdr:nvSpPr>
      <xdr:spPr>
        <a:xfrm>
          <a:off x="13836727" y="6092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7" name="正方形/長方形 13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8" name="正方形/長方形 13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9" name="テキスト ボックス 13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0" name="テキスト ボックス 13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1" name="テキスト ボックス 14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2" name="テキスト ボックス 14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長野県安曇野市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97,800
96,515
331.78
39,808,437
39,037,637
715,972
25,627,377
40,741,296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12.8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83820</xdr:rowOff>
    </xdr:from>
    <xdr:to>
      <xdr:col>24</xdr:col>
      <xdr:colOff>62865</xdr:colOff>
      <xdr:row>42</xdr:row>
      <xdr:rowOff>74295</xdr:rowOff>
    </xdr:to>
    <xdr:cxnSp macro="">
      <xdr:nvCxnSpPr>
        <xdr:cNvPr id="56" name="直線コネクタ 55"/>
        <xdr:cNvCxnSpPr/>
      </xdr:nvCxnSpPr>
      <xdr:spPr>
        <a:xfrm flipV="1">
          <a:off x="4634865" y="5741670"/>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78122</xdr:rowOff>
    </xdr:from>
    <xdr:ext cx="405111" cy="259045"/>
    <xdr:sp macro="" textlink="">
      <xdr:nvSpPr>
        <xdr:cNvPr id="57" name="【道路】&#10;有形固定資産減価償却率最小値テキスト"/>
        <xdr:cNvSpPr txBox="1"/>
      </xdr:nvSpPr>
      <xdr:spPr>
        <a:xfrm>
          <a:off x="4673600" y="727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74295</xdr:rowOff>
    </xdr:from>
    <xdr:to>
      <xdr:col>24</xdr:col>
      <xdr:colOff>152400</xdr:colOff>
      <xdr:row>42</xdr:row>
      <xdr:rowOff>74295</xdr:rowOff>
    </xdr:to>
    <xdr:cxnSp macro="">
      <xdr:nvCxnSpPr>
        <xdr:cNvPr id="58" name="直線コネクタ 57"/>
        <xdr:cNvCxnSpPr/>
      </xdr:nvCxnSpPr>
      <xdr:spPr>
        <a:xfrm>
          <a:off x="4546600" y="7275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30497</xdr:rowOff>
    </xdr:from>
    <xdr:ext cx="405111" cy="259045"/>
    <xdr:sp macro="" textlink="">
      <xdr:nvSpPr>
        <xdr:cNvPr id="59" name="【道路】&#10;有形固定資産減価償却率最大値テキスト"/>
        <xdr:cNvSpPr txBox="1"/>
      </xdr:nvSpPr>
      <xdr:spPr>
        <a:xfrm>
          <a:off x="4673600" y="551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83820</xdr:rowOff>
    </xdr:from>
    <xdr:to>
      <xdr:col>24</xdr:col>
      <xdr:colOff>152400</xdr:colOff>
      <xdr:row>33</xdr:row>
      <xdr:rowOff>83820</xdr:rowOff>
    </xdr:to>
    <xdr:cxnSp macro="">
      <xdr:nvCxnSpPr>
        <xdr:cNvPr id="60" name="直線コネクタ 59"/>
        <xdr:cNvCxnSpPr/>
      </xdr:nvCxnSpPr>
      <xdr:spPr>
        <a:xfrm>
          <a:off x="4546600" y="574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13352</xdr:rowOff>
    </xdr:from>
    <xdr:ext cx="405111" cy="259045"/>
    <xdr:sp macro="" textlink="">
      <xdr:nvSpPr>
        <xdr:cNvPr id="61" name="【道路】&#10;有形固定資産減価償却率平均値テキスト"/>
        <xdr:cNvSpPr txBox="1"/>
      </xdr:nvSpPr>
      <xdr:spPr>
        <a:xfrm>
          <a:off x="4673600" y="6357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34925</xdr:rowOff>
    </xdr:from>
    <xdr:to>
      <xdr:col>24</xdr:col>
      <xdr:colOff>114300</xdr:colOff>
      <xdr:row>37</xdr:row>
      <xdr:rowOff>136525</xdr:rowOff>
    </xdr:to>
    <xdr:sp macro="" textlink="">
      <xdr:nvSpPr>
        <xdr:cNvPr id="62" name="フローチャート: 判断 61"/>
        <xdr:cNvSpPr/>
      </xdr:nvSpPr>
      <xdr:spPr>
        <a:xfrm>
          <a:off x="45847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3" name="フローチャート: 判断 62"/>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111125</xdr:rowOff>
    </xdr:from>
    <xdr:to>
      <xdr:col>15</xdr:col>
      <xdr:colOff>101600</xdr:colOff>
      <xdr:row>38</xdr:row>
      <xdr:rowOff>41275</xdr:rowOff>
    </xdr:to>
    <xdr:sp macro="" textlink="">
      <xdr:nvSpPr>
        <xdr:cNvPr id="64" name="フローチャート: 判断 63"/>
        <xdr:cNvSpPr/>
      </xdr:nvSpPr>
      <xdr:spPr>
        <a:xfrm>
          <a:off x="2857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27305</xdr:rowOff>
    </xdr:from>
    <xdr:to>
      <xdr:col>10</xdr:col>
      <xdr:colOff>165100</xdr:colOff>
      <xdr:row>38</xdr:row>
      <xdr:rowOff>128905</xdr:rowOff>
    </xdr:to>
    <xdr:sp macro="" textlink="">
      <xdr:nvSpPr>
        <xdr:cNvPr id="65" name="フローチャート: 判断 64"/>
        <xdr:cNvSpPr/>
      </xdr:nvSpPr>
      <xdr:spPr>
        <a:xfrm>
          <a:off x="1968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27305</xdr:rowOff>
    </xdr:from>
    <xdr:to>
      <xdr:col>24</xdr:col>
      <xdr:colOff>114300</xdr:colOff>
      <xdr:row>37</xdr:row>
      <xdr:rowOff>128905</xdr:rowOff>
    </xdr:to>
    <xdr:sp macro="" textlink="">
      <xdr:nvSpPr>
        <xdr:cNvPr id="71" name="楕円 70"/>
        <xdr:cNvSpPr/>
      </xdr:nvSpPr>
      <xdr:spPr>
        <a:xfrm>
          <a:off x="4584700" y="637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50182</xdr:rowOff>
    </xdr:from>
    <xdr:ext cx="405111" cy="259045"/>
    <xdr:sp macro="" textlink="">
      <xdr:nvSpPr>
        <xdr:cNvPr id="72" name="【道路】&#10;有形固定資産減価償却率該当値テキスト"/>
        <xdr:cNvSpPr txBox="1"/>
      </xdr:nvSpPr>
      <xdr:spPr>
        <a:xfrm>
          <a:off x="4673600"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67310</xdr:rowOff>
    </xdr:from>
    <xdr:to>
      <xdr:col>20</xdr:col>
      <xdr:colOff>38100</xdr:colOff>
      <xdr:row>37</xdr:row>
      <xdr:rowOff>168910</xdr:rowOff>
    </xdr:to>
    <xdr:sp macro="" textlink="">
      <xdr:nvSpPr>
        <xdr:cNvPr id="73" name="楕円 72"/>
        <xdr:cNvSpPr/>
      </xdr:nvSpPr>
      <xdr:spPr>
        <a:xfrm>
          <a:off x="37465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78105</xdr:rowOff>
    </xdr:from>
    <xdr:to>
      <xdr:col>24</xdr:col>
      <xdr:colOff>63500</xdr:colOff>
      <xdr:row>37</xdr:row>
      <xdr:rowOff>118110</xdr:rowOff>
    </xdr:to>
    <xdr:cxnSp macro="">
      <xdr:nvCxnSpPr>
        <xdr:cNvPr id="74" name="直線コネクタ 73"/>
        <xdr:cNvCxnSpPr/>
      </xdr:nvCxnSpPr>
      <xdr:spPr>
        <a:xfrm flipV="1">
          <a:off x="3797300" y="642175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99695</xdr:rowOff>
    </xdr:from>
    <xdr:to>
      <xdr:col>15</xdr:col>
      <xdr:colOff>101600</xdr:colOff>
      <xdr:row>38</xdr:row>
      <xdr:rowOff>29845</xdr:rowOff>
    </xdr:to>
    <xdr:sp macro="" textlink="">
      <xdr:nvSpPr>
        <xdr:cNvPr id="75" name="楕円 74"/>
        <xdr:cNvSpPr/>
      </xdr:nvSpPr>
      <xdr:spPr>
        <a:xfrm>
          <a:off x="2857500" y="64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118110</xdr:rowOff>
    </xdr:from>
    <xdr:to>
      <xdr:col>19</xdr:col>
      <xdr:colOff>177800</xdr:colOff>
      <xdr:row>37</xdr:row>
      <xdr:rowOff>150495</xdr:rowOff>
    </xdr:to>
    <xdr:cxnSp macro="">
      <xdr:nvCxnSpPr>
        <xdr:cNvPr id="76" name="直線コネクタ 75"/>
        <xdr:cNvCxnSpPr/>
      </xdr:nvCxnSpPr>
      <xdr:spPr>
        <a:xfrm flipV="1">
          <a:off x="2908300" y="646176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9542</xdr:rowOff>
    </xdr:from>
    <xdr:ext cx="405111" cy="259045"/>
    <xdr:sp macro="" textlink="">
      <xdr:nvSpPr>
        <xdr:cNvPr id="77" name="n_1aveValue【道路】&#10;有形固定資産減価償却率"/>
        <xdr:cNvSpPr txBox="1"/>
      </xdr:nvSpPr>
      <xdr:spPr>
        <a:xfrm>
          <a:off x="35820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32402</xdr:rowOff>
    </xdr:from>
    <xdr:ext cx="405111" cy="259045"/>
    <xdr:sp macro="" textlink="">
      <xdr:nvSpPr>
        <xdr:cNvPr id="78" name="n_2aveValue【道路】&#10;有形固定資産減価償却率"/>
        <xdr:cNvSpPr txBox="1"/>
      </xdr:nvSpPr>
      <xdr:spPr>
        <a:xfrm>
          <a:off x="27057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145432</xdr:rowOff>
    </xdr:from>
    <xdr:ext cx="405111" cy="259045"/>
    <xdr:sp macro="" textlink="">
      <xdr:nvSpPr>
        <xdr:cNvPr id="79" name="n_3aveValue【道路】&#10;有形固定資産減価償却率"/>
        <xdr:cNvSpPr txBox="1"/>
      </xdr:nvSpPr>
      <xdr:spPr>
        <a:xfrm>
          <a:off x="1816744" y="631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13987</xdr:rowOff>
    </xdr:from>
    <xdr:ext cx="405111" cy="259045"/>
    <xdr:sp macro="" textlink="">
      <xdr:nvSpPr>
        <xdr:cNvPr id="80" name="n_1mainValue【道路】&#10;有形固定資産減価償却率"/>
        <xdr:cNvSpPr txBox="1"/>
      </xdr:nvSpPr>
      <xdr:spPr>
        <a:xfrm>
          <a:off x="35820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46372</xdr:rowOff>
    </xdr:from>
    <xdr:ext cx="405111" cy="259045"/>
    <xdr:sp macro="" textlink="">
      <xdr:nvSpPr>
        <xdr:cNvPr id="81" name="n_2mainValue【道路】&#10;有形固定資産減価償却率"/>
        <xdr:cNvSpPr txBox="1"/>
      </xdr:nvSpPr>
      <xdr:spPr>
        <a:xfrm>
          <a:off x="2705744" y="621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2" name="直線コネクタ 9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3" name="テキスト ボックス 9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4" name="直線コネクタ 9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5" name="テキスト ボックス 94"/>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6" name="直線コネクタ 9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7" name="テキスト ボックス 96"/>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8" name="直線コネクタ 9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9" name="テキスト ボックス 98"/>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0" name="直線コネクタ 9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1" name="テキスト ボックス 100"/>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2" name="直線コネクタ 10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03" name="テキスト ボックス 102"/>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5" name="テキスト ボックス 104"/>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169828</xdr:rowOff>
    </xdr:from>
    <xdr:to>
      <xdr:col>54</xdr:col>
      <xdr:colOff>189865</xdr:colOff>
      <xdr:row>42</xdr:row>
      <xdr:rowOff>79237</xdr:rowOff>
    </xdr:to>
    <xdr:cxnSp macro="">
      <xdr:nvCxnSpPr>
        <xdr:cNvPr id="107" name="直線コネクタ 106"/>
        <xdr:cNvCxnSpPr/>
      </xdr:nvCxnSpPr>
      <xdr:spPr>
        <a:xfrm flipV="1">
          <a:off x="10476865" y="5827678"/>
          <a:ext cx="0" cy="1452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83064</xdr:rowOff>
    </xdr:from>
    <xdr:ext cx="469744" cy="259045"/>
    <xdr:sp macro="" textlink="">
      <xdr:nvSpPr>
        <xdr:cNvPr id="108" name="【道路】&#10;一人当たり延長最小値テキスト"/>
        <xdr:cNvSpPr txBox="1"/>
      </xdr:nvSpPr>
      <xdr:spPr>
        <a:xfrm>
          <a:off x="10515600" y="7283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79237</xdr:rowOff>
    </xdr:from>
    <xdr:to>
      <xdr:col>55</xdr:col>
      <xdr:colOff>88900</xdr:colOff>
      <xdr:row>42</xdr:row>
      <xdr:rowOff>79237</xdr:rowOff>
    </xdr:to>
    <xdr:cxnSp macro="">
      <xdr:nvCxnSpPr>
        <xdr:cNvPr id="109" name="直線コネクタ 108"/>
        <xdr:cNvCxnSpPr/>
      </xdr:nvCxnSpPr>
      <xdr:spPr>
        <a:xfrm>
          <a:off x="10388600" y="7280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116505</xdr:rowOff>
    </xdr:from>
    <xdr:ext cx="534377" cy="259045"/>
    <xdr:sp macro="" textlink="">
      <xdr:nvSpPr>
        <xdr:cNvPr id="110" name="【道路】&#10;一人当たり延長最大値テキスト"/>
        <xdr:cNvSpPr txBox="1"/>
      </xdr:nvSpPr>
      <xdr:spPr>
        <a:xfrm>
          <a:off x="10515600" y="560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169828</xdr:rowOff>
    </xdr:from>
    <xdr:to>
      <xdr:col>55</xdr:col>
      <xdr:colOff>88900</xdr:colOff>
      <xdr:row>33</xdr:row>
      <xdr:rowOff>169828</xdr:rowOff>
    </xdr:to>
    <xdr:cxnSp macro="">
      <xdr:nvCxnSpPr>
        <xdr:cNvPr id="111" name="直線コネクタ 110"/>
        <xdr:cNvCxnSpPr/>
      </xdr:nvCxnSpPr>
      <xdr:spPr>
        <a:xfrm>
          <a:off x="10388600" y="582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132333</xdr:rowOff>
    </xdr:from>
    <xdr:ext cx="534377" cy="259045"/>
    <xdr:sp macro="" textlink="">
      <xdr:nvSpPr>
        <xdr:cNvPr id="112" name="【道路】&#10;一人当たり延長平均値テキスト"/>
        <xdr:cNvSpPr txBox="1"/>
      </xdr:nvSpPr>
      <xdr:spPr>
        <a:xfrm>
          <a:off x="10515600" y="6647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153906</xdr:rowOff>
    </xdr:from>
    <xdr:to>
      <xdr:col>55</xdr:col>
      <xdr:colOff>50800</xdr:colOff>
      <xdr:row>39</xdr:row>
      <xdr:rowOff>84056</xdr:rowOff>
    </xdr:to>
    <xdr:sp macro="" textlink="">
      <xdr:nvSpPr>
        <xdr:cNvPr id="113" name="フローチャート: 判断 112"/>
        <xdr:cNvSpPr/>
      </xdr:nvSpPr>
      <xdr:spPr>
        <a:xfrm>
          <a:off x="10426700" y="6669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137349</xdr:rowOff>
    </xdr:from>
    <xdr:to>
      <xdr:col>50</xdr:col>
      <xdr:colOff>165100</xdr:colOff>
      <xdr:row>39</xdr:row>
      <xdr:rowOff>67499</xdr:rowOff>
    </xdr:to>
    <xdr:sp macro="" textlink="">
      <xdr:nvSpPr>
        <xdr:cNvPr id="114" name="フローチャート: 判断 113"/>
        <xdr:cNvSpPr/>
      </xdr:nvSpPr>
      <xdr:spPr>
        <a:xfrm>
          <a:off x="9588500" y="665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149399</xdr:rowOff>
    </xdr:from>
    <xdr:to>
      <xdr:col>46</xdr:col>
      <xdr:colOff>38100</xdr:colOff>
      <xdr:row>38</xdr:row>
      <xdr:rowOff>79549</xdr:rowOff>
    </xdr:to>
    <xdr:sp macro="" textlink="">
      <xdr:nvSpPr>
        <xdr:cNvPr id="115" name="フローチャート: 判断 114"/>
        <xdr:cNvSpPr/>
      </xdr:nvSpPr>
      <xdr:spPr>
        <a:xfrm>
          <a:off x="8699500" y="64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6361</xdr:rowOff>
    </xdr:from>
    <xdr:to>
      <xdr:col>41</xdr:col>
      <xdr:colOff>101600</xdr:colOff>
      <xdr:row>39</xdr:row>
      <xdr:rowOff>107961</xdr:rowOff>
    </xdr:to>
    <xdr:sp macro="" textlink="">
      <xdr:nvSpPr>
        <xdr:cNvPr id="116" name="フローチャート: 判断 115"/>
        <xdr:cNvSpPr/>
      </xdr:nvSpPr>
      <xdr:spPr>
        <a:xfrm>
          <a:off x="7810500" y="66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101753</xdr:rowOff>
    </xdr:from>
    <xdr:to>
      <xdr:col>55</xdr:col>
      <xdr:colOff>50800</xdr:colOff>
      <xdr:row>39</xdr:row>
      <xdr:rowOff>31903</xdr:rowOff>
    </xdr:to>
    <xdr:sp macro="" textlink="">
      <xdr:nvSpPr>
        <xdr:cNvPr id="122" name="楕円 121"/>
        <xdr:cNvSpPr/>
      </xdr:nvSpPr>
      <xdr:spPr>
        <a:xfrm>
          <a:off x="10426700" y="661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124630</xdr:rowOff>
    </xdr:from>
    <xdr:ext cx="534377" cy="259045"/>
    <xdr:sp macro="" textlink="">
      <xdr:nvSpPr>
        <xdr:cNvPr id="123" name="【道路】&#10;一人当たり延長該当値テキスト"/>
        <xdr:cNvSpPr txBox="1"/>
      </xdr:nvSpPr>
      <xdr:spPr>
        <a:xfrm>
          <a:off x="10515600" y="646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103777</xdr:rowOff>
    </xdr:from>
    <xdr:to>
      <xdr:col>50</xdr:col>
      <xdr:colOff>165100</xdr:colOff>
      <xdr:row>39</xdr:row>
      <xdr:rowOff>33927</xdr:rowOff>
    </xdr:to>
    <xdr:sp macro="" textlink="">
      <xdr:nvSpPr>
        <xdr:cNvPr id="124" name="楕円 123"/>
        <xdr:cNvSpPr/>
      </xdr:nvSpPr>
      <xdr:spPr>
        <a:xfrm>
          <a:off x="9588500" y="661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152553</xdr:rowOff>
    </xdr:from>
    <xdr:to>
      <xdr:col>55</xdr:col>
      <xdr:colOff>0</xdr:colOff>
      <xdr:row>38</xdr:row>
      <xdr:rowOff>154577</xdr:rowOff>
    </xdr:to>
    <xdr:cxnSp macro="">
      <xdr:nvCxnSpPr>
        <xdr:cNvPr id="125" name="直線コネクタ 124"/>
        <xdr:cNvCxnSpPr/>
      </xdr:nvCxnSpPr>
      <xdr:spPr>
        <a:xfrm flipV="1">
          <a:off x="9639300" y="6667653"/>
          <a:ext cx="838200" cy="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102699</xdr:rowOff>
    </xdr:from>
    <xdr:to>
      <xdr:col>46</xdr:col>
      <xdr:colOff>38100</xdr:colOff>
      <xdr:row>39</xdr:row>
      <xdr:rowOff>32849</xdr:rowOff>
    </xdr:to>
    <xdr:sp macro="" textlink="">
      <xdr:nvSpPr>
        <xdr:cNvPr id="126" name="楕円 125"/>
        <xdr:cNvSpPr/>
      </xdr:nvSpPr>
      <xdr:spPr>
        <a:xfrm>
          <a:off x="8699500" y="661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153499</xdr:rowOff>
    </xdr:from>
    <xdr:to>
      <xdr:col>50</xdr:col>
      <xdr:colOff>114300</xdr:colOff>
      <xdr:row>38</xdr:row>
      <xdr:rowOff>154577</xdr:rowOff>
    </xdr:to>
    <xdr:cxnSp macro="">
      <xdr:nvCxnSpPr>
        <xdr:cNvPr id="127" name="直線コネクタ 126"/>
        <xdr:cNvCxnSpPr/>
      </xdr:nvCxnSpPr>
      <xdr:spPr>
        <a:xfrm>
          <a:off x="8750300" y="6668599"/>
          <a:ext cx="889000" cy="1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58626</xdr:rowOff>
    </xdr:from>
    <xdr:ext cx="534377" cy="259045"/>
    <xdr:sp macro="" textlink="">
      <xdr:nvSpPr>
        <xdr:cNvPr id="128" name="n_1aveValue【道路】&#10;一人当たり延長"/>
        <xdr:cNvSpPr txBox="1"/>
      </xdr:nvSpPr>
      <xdr:spPr>
        <a:xfrm>
          <a:off x="9359411" y="674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96076</xdr:rowOff>
    </xdr:from>
    <xdr:ext cx="534377" cy="259045"/>
    <xdr:sp macro="" textlink="">
      <xdr:nvSpPr>
        <xdr:cNvPr id="129" name="n_2aveValue【道路】&#10;一人当たり延長"/>
        <xdr:cNvSpPr txBox="1"/>
      </xdr:nvSpPr>
      <xdr:spPr>
        <a:xfrm>
          <a:off x="8483111" y="626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124488</xdr:rowOff>
    </xdr:from>
    <xdr:ext cx="534377" cy="259045"/>
    <xdr:sp macro="" textlink="">
      <xdr:nvSpPr>
        <xdr:cNvPr id="130" name="n_3aveValue【道路】&#10;一人当たり延長"/>
        <xdr:cNvSpPr txBox="1"/>
      </xdr:nvSpPr>
      <xdr:spPr>
        <a:xfrm>
          <a:off x="7594111" y="646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50454</xdr:rowOff>
    </xdr:from>
    <xdr:ext cx="534377" cy="259045"/>
    <xdr:sp macro="" textlink="">
      <xdr:nvSpPr>
        <xdr:cNvPr id="131" name="n_1mainValue【道路】&#10;一人当たり延長"/>
        <xdr:cNvSpPr txBox="1"/>
      </xdr:nvSpPr>
      <xdr:spPr>
        <a:xfrm>
          <a:off x="9359411" y="639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23976</xdr:rowOff>
    </xdr:from>
    <xdr:ext cx="534377" cy="259045"/>
    <xdr:sp macro="" textlink="">
      <xdr:nvSpPr>
        <xdr:cNvPr id="132" name="n_2mainValue【道路】&#10;一人当たり延長"/>
        <xdr:cNvSpPr txBox="1"/>
      </xdr:nvSpPr>
      <xdr:spPr>
        <a:xfrm>
          <a:off x="8483111" y="6710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3" name="正方形/長方形 13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4" name="正方形/長方形 13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5" name="正方形/長方形 13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6" name="正方形/長方形 13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7" name="正方形/長方形 13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8" name="正方形/長方形 13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9" name="正方形/長方形 13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0" name="正方形/長方形 13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1" name="テキスト ボックス 14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2" name="直線コネクタ 14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3" name="直線コネクタ 14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4" name="テキスト ボックス 143"/>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5" name="直線コネクタ 14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6" name="テキスト ボックス 14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7" name="直線コネクタ 14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8" name="テキスト ボックス 14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9" name="直線コネクタ 14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0" name="テキスト ボックス 14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1" name="直線コネクタ 15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2" name="テキスト ボックス 15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3" name="直線コネクタ 15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4" name="テキスト ボックス 153"/>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6" name="テキスト ボックス 15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135527</xdr:rowOff>
    </xdr:from>
    <xdr:to>
      <xdr:col>24</xdr:col>
      <xdr:colOff>62865</xdr:colOff>
      <xdr:row>64</xdr:row>
      <xdr:rowOff>130628</xdr:rowOff>
    </xdr:to>
    <xdr:cxnSp macro="">
      <xdr:nvCxnSpPr>
        <xdr:cNvPr id="158" name="直線コネクタ 157"/>
        <xdr:cNvCxnSpPr/>
      </xdr:nvCxnSpPr>
      <xdr:spPr>
        <a:xfrm flipV="1">
          <a:off x="4634865" y="9565277"/>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340478" cy="259045"/>
    <xdr:sp macro="" textlink="">
      <xdr:nvSpPr>
        <xdr:cNvPr id="159" name="【橋りょう・トンネル】&#10;有形固定資産減価償却率最小値テキスト"/>
        <xdr:cNvSpPr txBox="1"/>
      </xdr:nvSpPr>
      <xdr:spPr>
        <a:xfrm>
          <a:off x="4673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0" name="直線コネクタ 159"/>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82204</xdr:rowOff>
    </xdr:from>
    <xdr:ext cx="405111" cy="259045"/>
    <xdr:sp macro="" textlink="">
      <xdr:nvSpPr>
        <xdr:cNvPr id="161" name="【橋りょう・トンネル】&#10;有形固定資産減価償却率最大値テキスト"/>
        <xdr:cNvSpPr txBox="1"/>
      </xdr:nvSpPr>
      <xdr:spPr>
        <a:xfrm>
          <a:off x="4673600" y="9340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135527</xdr:rowOff>
    </xdr:from>
    <xdr:to>
      <xdr:col>24</xdr:col>
      <xdr:colOff>152400</xdr:colOff>
      <xdr:row>55</xdr:row>
      <xdr:rowOff>135527</xdr:rowOff>
    </xdr:to>
    <xdr:cxnSp macro="">
      <xdr:nvCxnSpPr>
        <xdr:cNvPr id="162" name="直線コネクタ 161"/>
        <xdr:cNvCxnSpPr/>
      </xdr:nvCxnSpPr>
      <xdr:spPr>
        <a:xfrm>
          <a:off x="4546600" y="956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102343</xdr:rowOff>
    </xdr:from>
    <xdr:ext cx="405111" cy="259045"/>
    <xdr:sp macro="" textlink="">
      <xdr:nvSpPr>
        <xdr:cNvPr id="163" name="【橋りょう・トンネル】&#10;有形固定資産減価償却率平均値テキスト"/>
        <xdr:cNvSpPr txBox="1"/>
      </xdr:nvSpPr>
      <xdr:spPr>
        <a:xfrm>
          <a:off x="4673600" y="100464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123916</xdr:rowOff>
    </xdr:from>
    <xdr:to>
      <xdr:col>24</xdr:col>
      <xdr:colOff>114300</xdr:colOff>
      <xdr:row>59</xdr:row>
      <xdr:rowOff>54066</xdr:rowOff>
    </xdr:to>
    <xdr:sp macro="" textlink="">
      <xdr:nvSpPr>
        <xdr:cNvPr id="164" name="フローチャート: 判断 163"/>
        <xdr:cNvSpPr/>
      </xdr:nvSpPr>
      <xdr:spPr>
        <a:xfrm>
          <a:off x="4584700" y="1006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141877</xdr:rowOff>
    </xdr:from>
    <xdr:to>
      <xdr:col>20</xdr:col>
      <xdr:colOff>38100</xdr:colOff>
      <xdr:row>59</xdr:row>
      <xdr:rowOff>72027</xdr:rowOff>
    </xdr:to>
    <xdr:sp macro="" textlink="">
      <xdr:nvSpPr>
        <xdr:cNvPr id="165" name="フローチャート: 判断 164"/>
        <xdr:cNvSpPr/>
      </xdr:nvSpPr>
      <xdr:spPr>
        <a:xfrm>
          <a:off x="3746500" y="1008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66" name="フローチャート: 判断 165"/>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153307</xdr:rowOff>
    </xdr:from>
    <xdr:to>
      <xdr:col>10</xdr:col>
      <xdr:colOff>165100</xdr:colOff>
      <xdr:row>59</xdr:row>
      <xdr:rowOff>83457</xdr:rowOff>
    </xdr:to>
    <xdr:sp macro="" textlink="">
      <xdr:nvSpPr>
        <xdr:cNvPr id="167" name="フローチャート: 判断 166"/>
        <xdr:cNvSpPr/>
      </xdr:nvSpPr>
      <xdr:spPr>
        <a:xfrm>
          <a:off x="1968500" y="1009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122283</xdr:rowOff>
    </xdr:from>
    <xdr:to>
      <xdr:col>24</xdr:col>
      <xdr:colOff>114300</xdr:colOff>
      <xdr:row>59</xdr:row>
      <xdr:rowOff>52433</xdr:rowOff>
    </xdr:to>
    <xdr:sp macro="" textlink="">
      <xdr:nvSpPr>
        <xdr:cNvPr id="173" name="楕円 172"/>
        <xdr:cNvSpPr/>
      </xdr:nvSpPr>
      <xdr:spPr>
        <a:xfrm>
          <a:off x="4584700" y="1006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145160</xdr:rowOff>
    </xdr:from>
    <xdr:ext cx="405111" cy="259045"/>
    <xdr:sp macro="" textlink="">
      <xdr:nvSpPr>
        <xdr:cNvPr id="174" name="【橋りょう・トンネル】&#10;有形固定資産減価償却率該当値テキスト"/>
        <xdr:cNvSpPr txBox="1"/>
      </xdr:nvSpPr>
      <xdr:spPr>
        <a:xfrm>
          <a:off x="4673600" y="9917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138612</xdr:rowOff>
    </xdr:from>
    <xdr:to>
      <xdr:col>20</xdr:col>
      <xdr:colOff>38100</xdr:colOff>
      <xdr:row>59</xdr:row>
      <xdr:rowOff>68762</xdr:rowOff>
    </xdr:to>
    <xdr:sp macro="" textlink="">
      <xdr:nvSpPr>
        <xdr:cNvPr id="175" name="楕円 174"/>
        <xdr:cNvSpPr/>
      </xdr:nvSpPr>
      <xdr:spPr>
        <a:xfrm>
          <a:off x="3746500" y="1008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1633</xdr:rowOff>
    </xdr:from>
    <xdr:to>
      <xdr:col>24</xdr:col>
      <xdr:colOff>63500</xdr:colOff>
      <xdr:row>59</xdr:row>
      <xdr:rowOff>17962</xdr:rowOff>
    </xdr:to>
    <xdr:cxnSp macro="">
      <xdr:nvCxnSpPr>
        <xdr:cNvPr id="176" name="直線コネクタ 175"/>
        <xdr:cNvCxnSpPr/>
      </xdr:nvCxnSpPr>
      <xdr:spPr>
        <a:xfrm flipV="1">
          <a:off x="3797300" y="10117183"/>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150041</xdr:rowOff>
    </xdr:from>
    <xdr:to>
      <xdr:col>15</xdr:col>
      <xdr:colOff>101600</xdr:colOff>
      <xdr:row>59</xdr:row>
      <xdr:rowOff>80191</xdr:rowOff>
    </xdr:to>
    <xdr:sp macro="" textlink="">
      <xdr:nvSpPr>
        <xdr:cNvPr id="177" name="楕円 176"/>
        <xdr:cNvSpPr/>
      </xdr:nvSpPr>
      <xdr:spPr>
        <a:xfrm>
          <a:off x="2857500" y="1009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17962</xdr:rowOff>
    </xdr:from>
    <xdr:to>
      <xdr:col>19</xdr:col>
      <xdr:colOff>177800</xdr:colOff>
      <xdr:row>59</xdr:row>
      <xdr:rowOff>29391</xdr:rowOff>
    </xdr:to>
    <xdr:cxnSp macro="">
      <xdr:nvCxnSpPr>
        <xdr:cNvPr id="178" name="直線コネクタ 177"/>
        <xdr:cNvCxnSpPr/>
      </xdr:nvCxnSpPr>
      <xdr:spPr>
        <a:xfrm flipV="1">
          <a:off x="2908300" y="10133512"/>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63154</xdr:rowOff>
    </xdr:from>
    <xdr:ext cx="405111" cy="259045"/>
    <xdr:sp macro="" textlink="">
      <xdr:nvSpPr>
        <xdr:cNvPr id="179" name="n_1aveValue【橋りょう・トンネル】&#10;有形固定資産減価償却率"/>
        <xdr:cNvSpPr txBox="1"/>
      </xdr:nvSpPr>
      <xdr:spPr>
        <a:xfrm>
          <a:off x="3582044" y="10178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82749</xdr:rowOff>
    </xdr:from>
    <xdr:ext cx="405111" cy="259045"/>
    <xdr:sp macro="" textlink="">
      <xdr:nvSpPr>
        <xdr:cNvPr id="180" name="n_2aveValue【橋りょう・トンネル】&#10;有形固定資産減価償却率"/>
        <xdr:cNvSpPr txBox="1"/>
      </xdr:nvSpPr>
      <xdr:spPr>
        <a:xfrm>
          <a:off x="2705744" y="1019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99984</xdr:rowOff>
    </xdr:from>
    <xdr:ext cx="405111" cy="259045"/>
    <xdr:sp macro="" textlink="">
      <xdr:nvSpPr>
        <xdr:cNvPr id="181" name="n_3aveValue【橋りょう・トンネル】&#10;有形固定資産減価償却率"/>
        <xdr:cNvSpPr txBox="1"/>
      </xdr:nvSpPr>
      <xdr:spPr>
        <a:xfrm>
          <a:off x="1816744" y="987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85289</xdr:rowOff>
    </xdr:from>
    <xdr:ext cx="405111" cy="259045"/>
    <xdr:sp macro="" textlink="">
      <xdr:nvSpPr>
        <xdr:cNvPr id="182" name="n_1mainValue【橋りょう・トンネル】&#10;有形固定資産減価償却率"/>
        <xdr:cNvSpPr txBox="1"/>
      </xdr:nvSpPr>
      <xdr:spPr>
        <a:xfrm>
          <a:off x="3582044" y="985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96718</xdr:rowOff>
    </xdr:from>
    <xdr:ext cx="405111" cy="259045"/>
    <xdr:sp macro="" textlink="">
      <xdr:nvSpPr>
        <xdr:cNvPr id="183" name="n_2mainValue【橋りょう・トンネル】&#10;有形固定資産減価償却率"/>
        <xdr:cNvSpPr txBox="1"/>
      </xdr:nvSpPr>
      <xdr:spPr>
        <a:xfrm>
          <a:off x="27057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4" name="正方形/長方形 18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5" name="正方形/長方形 18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6" name="正方形/長方形 18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7" name="正方形/長方形 18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8" name="正方形/長方形 18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9" name="正方形/長方形 18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0" name="正方形/長方形 18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1" name="正方形/長方形 19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2" name="テキスト ボックス 19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3" name="直線コネクタ 19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4" name="直線コネクタ 19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5" name="テキスト ボックス 194"/>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6" name="直線コネクタ 19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97" name="テキスト ボックス 196"/>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8" name="直線コネクタ 19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99" name="テキスト ボックス 198"/>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0" name="直線コネクタ 19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01" name="テキスト ボックス 200"/>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2" name="直線コネクタ 20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3" name="テキスト ボックス 202"/>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4" name="直線コネクタ 20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5" name="テキスト ボックス 204"/>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159071</xdr:rowOff>
    </xdr:from>
    <xdr:to>
      <xdr:col>54</xdr:col>
      <xdr:colOff>189865</xdr:colOff>
      <xdr:row>64</xdr:row>
      <xdr:rowOff>76200</xdr:rowOff>
    </xdr:to>
    <xdr:cxnSp macro="">
      <xdr:nvCxnSpPr>
        <xdr:cNvPr id="207" name="直線コネクタ 206"/>
        <xdr:cNvCxnSpPr/>
      </xdr:nvCxnSpPr>
      <xdr:spPr>
        <a:xfrm flipV="1">
          <a:off x="10476865" y="9760271"/>
          <a:ext cx="0" cy="1288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80027</xdr:rowOff>
    </xdr:from>
    <xdr:ext cx="249299" cy="259045"/>
    <xdr:sp macro="" textlink="">
      <xdr:nvSpPr>
        <xdr:cNvPr id="208" name="【橋りょう・トンネル】&#10;一人当たり有形固定資産（償却資産）額最小値テキスト"/>
        <xdr:cNvSpPr txBox="1"/>
      </xdr:nvSpPr>
      <xdr:spPr>
        <a:xfrm>
          <a:off x="10515600" y="1105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76200</xdr:rowOff>
    </xdr:from>
    <xdr:to>
      <xdr:col>55</xdr:col>
      <xdr:colOff>88900</xdr:colOff>
      <xdr:row>64</xdr:row>
      <xdr:rowOff>76200</xdr:rowOff>
    </xdr:to>
    <xdr:cxnSp macro="">
      <xdr:nvCxnSpPr>
        <xdr:cNvPr id="209" name="直線コネクタ 208"/>
        <xdr:cNvCxnSpPr/>
      </xdr:nvCxnSpPr>
      <xdr:spPr>
        <a:xfrm>
          <a:off x="10388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105748</xdr:rowOff>
    </xdr:from>
    <xdr:ext cx="690189" cy="259045"/>
    <xdr:sp macro="" textlink="">
      <xdr:nvSpPr>
        <xdr:cNvPr id="210" name="【橋りょう・トンネル】&#10;一人当たり有形固定資産（償却資産）額最大値テキスト"/>
        <xdr:cNvSpPr txBox="1"/>
      </xdr:nvSpPr>
      <xdr:spPr>
        <a:xfrm>
          <a:off x="10515600" y="95354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3,382,492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159071</xdr:rowOff>
    </xdr:from>
    <xdr:to>
      <xdr:col>55</xdr:col>
      <xdr:colOff>88900</xdr:colOff>
      <xdr:row>56</xdr:row>
      <xdr:rowOff>159071</xdr:rowOff>
    </xdr:to>
    <xdr:cxnSp macro="">
      <xdr:nvCxnSpPr>
        <xdr:cNvPr id="211" name="直線コネクタ 210"/>
        <xdr:cNvCxnSpPr/>
      </xdr:nvCxnSpPr>
      <xdr:spPr>
        <a:xfrm>
          <a:off x="10388600" y="976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93883</xdr:rowOff>
    </xdr:from>
    <xdr:ext cx="599010" cy="259045"/>
    <xdr:sp macro="" textlink="">
      <xdr:nvSpPr>
        <xdr:cNvPr id="212" name="【橋りょう・トンネル】&#10;一人当たり有形固定資産（償却資産）額平均値テキスト"/>
        <xdr:cNvSpPr txBox="1"/>
      </xdr:nvSpPr>
      <xdr:spPr>
        <a:xfrm>
          <a:off x="10515600" y="107237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71006</xdr:rowOff>
    </xdr:from>
    <xdr:to>
      <xdr:col>55</xdr:col>
      <xdr:colOff>50800</xdr:colOff>
      <xdr:row>64</xdr:row>
      <xdr:rowOff>1156</xdr:rowOff>
    </xdr:to>
    <xdr:sp macro="" textlink="">
      <xdr:nvSpPr>
        <xdr:cNvPr id="213" name="フローチャート: 判断 212"/>
        <xdr:cNvSpPr/>
      </xdr:nvSpPr>
      <xdr:spPr>
        <a:xfrm>
          <a:off x="10426700" y="1087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69290</xdr:rowOff>
    </xdr:from>
    <xdr:to>
      <xdr:col>50</xdr:col>
      <xdr:colOff>165100</xdr:colOff>
      <xdr:row>63</xdr:row>
      <xdr:rowOff>170890</xdr:rowOff>
    </xdr:to>
    <xdr:sp macro="" textlink="">
      <xdr:nvSpPr>
        <xdr:cNvPr id="214" name="フローチャート: 判断 213"/>
        <xdr:cNvSpPr/>
      </xdr:nvSpPr>
      <xdr:spPr>
        <a:xfrm>
          <a:off x="9588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74047</xdr:rowOff>
    </xdr:from>
    <xdr:to>
      <xdr:col>46</xdr:col>
      <xdr:colOff>38100</xdr:colOff>
      <xdr:row>64</xdr:row>
      <xdr:rowOff>4197</xdr:rowOff>
    </xdr:to>
    <xdr:sp macro="" textlink="">
      <xdr:nvSpPr>
        <xdr:cNvPr id="215" name="フローチャート: 判断 214"/>
        <xdr:cNvSpPr/>
      </xdr:nvSpPr>
      <xdr:spPr>
        <a:xfrm>
          <a:off x="8699500" y="1087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85473</xdr:rowOff>
    </xdr:from>
    <xdr:to>
      <xdr:col>41</xdr:col>
      <xdr:colOff>101600</xdr:colOff>
      <xdr:row>64</xdr:row>
      <xdr:rowOff>15623</xdr:rowOff>
    </xdr:to>
    <xdr:sp macro="" textlink="">
      <xdr:nvSpPr>
        <xdr:cNvPr id="216" name="フローチャート: 判断 215"/>
        <xdr:cNvSpPr/>
      </xdr:nvSpPr>
      <xdr:spPr>
        <a:xfrm>
          <a:off x="7810500" y="1088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7" name="テキスト ボックス 21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8" name="テキスト ボックス 21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9" name="テキスト ボックス 21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0" name="テキスト ボックス 21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1" name="テキスト ボックス 22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163263</xdr:rowOff>
    </xdr:from>
    <xdr:to>
      <xdr:col>55</xdr:col>
      <xdr:colOff>50800</xdr:colOff>
      <xdr:row>64</xdr:row>
      <xdr:rowOff>93413</xdr:rowOff>
    </xdr:to>
    <xdr:sp macro="" textlink="">
      <xdr:nvSpPr>
        <xdr:cNvPr id="222" name="楕円 221"/>
        <xdr:cNvSpPr/>
      </xdr:nvSpPr>
      <xdr:spPr>
        <a:xfrm>
          <a:off x="10426700" y="1096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78190</xdr:rowOff>
    </xdr:from>
    <xdr:ext cx="534377" cy="259045"/>
    <xdr:sp macro="" textlink="">
      <xdr:nvSpPr>
        <xdr:cNvPr id="223" name="【橋りょう・トンネル】&#10;一人当たり有形固定資産（償却資産）額該当値テキスト"/>
        <xdr:cNvSpPr txBox="1"/>
      </xdr:nvSpPr>
      <xdr:spPr>
        <a:xfrm>
          <a:off x="10515600" y="1087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163686</xdr:rowOff>
    </xdr:from>
    <xdr:to>
      <xdr:col>50</xdr:col>
      <xdr:colOff>165100</xdr:colOff>
      <xdr:row>64</xdr:row>
      <xdr:rowOff>93836</xdr:rowOff>
    </xdr:to>
    <xdr:sp macro="" textlink="">
      <xdr:nvSpPr>
        <xdr:cNvPr id="224" name="楕円 223"/>
        <xdr:cNvSpPr/>
      </xdr:nvSpPr>
      <xdr:spPr>
        <a:xfrm>
          <a:off x="9588500" y="1096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42613</xdr:rowOff>
    </xdr:from>
    <xdr:to>
      <xdr:col>55</xdr:col>
      <xdr:colOff>0</xdr:colOff>
      <xdr:row>64</xdr:row>
      <xdr:rowOff>43036</xdr:rowOff>
    </xdr:to>
    <xdr:cxnSp macro="">
      <xdr:nvCxnSpPr>
        <xdr:cNvPr id="225" name="直線コネクタ 224"/>
        <xdr:cNvCxnSpPr/>
      </xdr:nvCxnSpPr>
      <xdr:spPr>
        <a:xfrm flipV="1">
          <a:off x="9639300" y="11015413"/>
          <a:ext cx="838200" cy="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164240</xdr:rowOff>
    </xdr:from>
    <xdr:to>
      <xdr:col>46</xdr:col>
      <xdr:colOff>38100</xdr:colOff>
      <xdr:row>64</xdr:row>
      <xdr:rowOff>94390</xdr:rowOff>
    </xdr:to>
    <xdr:sp macro="" textlink="">
      <xdr:nvSpPr>
        <xdr:cNvPr id="226" name="楕円 225"/>
        <xdr:cNvSpPr/>
      </xdr:nvSpPr>
      <xdr:spPr>
        <a:xfrm>
          <a:off x="8699500" y="1096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43036</xdr:rowOff>
    </xdr:from>
    <xdr:to>
      <xdr:col>50</xdr:col>
      <xdr:colOff>114300</xdr:colOff>
      <xdr:row>64</xdr:row>
      <xdr:rowOff>43590</xdr:rowOff>
    </xdr:to>
    <xdr:cxnSp macro="">
      <xdr:nvCxnSpPr>
        <xdr:cNvPr id="227" name="直線コネクタ 226"/>
        <xdr:cNvCxnSpPr/>
      </xdr:nvCxnSpPr>
      <xdr:spPr>
        <a:xfrm flipV="1">
          <a:off x="8750300" y="11015836"/>
          <a:ext cx="889000" cy="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15967</xdr:rowOff>
    </xdr:from>
    <xdr:ext cx="599010" cy="259045"/>
    <xdr:sp macro="" textlink="">
      <xdr:nvSpPr>
        <xdr:cNvPr id="228" name="n_1aveValue【橋りょう・トンネル】&#10;一人当たり有形固定資産（償却資産）額"/>
        <xdr:cNvSpPr txBox="1"/>
      </xdr:nvSpPr>
      <xdr:spPr>
        <a:xfrm>
          <a:off x="9327095" y="10645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20724</xdr:rowOff>
    </xdr:from>
    <xdr:ext cx="599010" cy="259045"/>
    <xdr:sp macro="" textlink="">
      <xdr:nvSpPr>
        <xdr:cNvPr id="229" name="n_2aveValue【橋りょう・トンネル】&#10;一人当たり有形固定資産（償却資産）額"/>
        <xdr:cNvSpPr txBox="1"/>
      </xdr:nvSpPr>
      <xdr:spPr>
        <a:xfrm>
          <a:off x="8450795" y="1065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32150</xdr:rowOff>
    </xdr:from>
    <xdr:ext cx="599010" cy="259045"/>
    <xdr:sp macro="" textlink="">
      <xdr:nvSpPr>
        <xdr:cNvPr id="230" name="n_3aveValue【橋りょう・トンネル】&#10;一人当たり有形固定資産（償却資産）額"/>
        <xdr:cNvSpPr txBox="1"/>
      </xdr:nvSpPr>
      <xdr:spPr>
        <a:xfrm>
          <a:off x="7561795" y="10662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84963</xdr:rowOff>
    </xdr:from>
    <xdr:ext cx="534377" cy="259045"/>
    <xdr:sp macro="" textlink="">
      <xdr:nvSpPr>
        <xdr:cNvPr id="231" name="n_1mainValue【橋りょう・トンネル】&#10;一人当たり有形固定資産（償却資産）額"/>
        <xdr:cNvSpPr txBox="1"/>
      </xdr:nvSpPr>
      <xdr:spPr>
        <a:xfrm>
          <a:off x="9359411" y="1105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85517</xdr:rowOff>
    </xdr:from>
    <xdr:ext cx="534377" cy="259045"/>
    <xdr:sp macro="" textlink="">
      <xdr:nvSpPr>
        <xdr:cNvPr id="232" name="n_2mainValue【橋りょう・トンネル】&#10;一人当たり有形固定資産（償却資産）額"/>
        <xdr:cNvSpPr txBox="1"/>
      </xdr:nvSpPr>
      <xdr:spPr>
        <a:xfrm>
          <a:off x="8483111" y="11058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3" name="正方形/長方形 23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4" name="正方形/長方形 23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5" name="正方形/長方形 23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6" name="正方形/長方形 23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7" name="正方形/長方形 23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8" name="正方形/長方形 23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9" name="正方形/長方形 23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0" name="正方形/長方形 23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1" name="テキスト ボックス 24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2" name="直線コネクタ 24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43" name="テキスト ボックス 242"/>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44" name="直線コネクタ 243"/>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45" name="テキスト ボックス 244"/>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46" name="直線コネクタ 245"/>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47" name="テキスト ボックス 246"/>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48" name="直線コネクタ 247"/>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49" name="テキスト ボックス 248"/>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50" name="直線コネクタ 249"/>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51" name="テキスト ボックス 250"/>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2" name="直線コネクタ 25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3" name="テキスト ボックス 25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129539</xdr:rowOff>
    </xdr:from>
    <xdr:to>
      <xdr:col>24</xdr:col>
      <xdr:colOff>62865</xdr:colOff>
      <xdr:row>86</xdr:row>
      <xdr:rowOff>138685</xdr:rowOff>
    </xdr:to>
    <xdr:cxnSp macro="">
      <xdr:nvCxnSpPr>
        <xdr:cNvPr id="255" name="直線コネクタ 254"/>
        <xdr:cNvCxnSpPr/>
      </xdr:nvCxnSpPr>
      <xdr:spPr>
        <a:xfrm flipV="1">
          <a:off x="4634865" y="13502639"/>
          <a:ext cx="0" cy="1380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142512</xdr:rowOff>
    </xdr:from>
    <xdr:ext cx="405111" cy="259045"/>
    <xdr:sp macro="" textlink="">
      <xdr:nvSpPr>
        <xdr:cNvPr id="256" name="【公営住宅】&#10;有形固定資産減価償却率最小値テキスト"/>
        <xdr:cNvSpPr txBox="1"/>
      </xdr:nvSpPr>
      <xdr:spPr>
        <a:xfrm>
          <a:off x="4673600" y="14887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138685</xdr:rowOff>
    </xdr:from>
    <xdr:to>
      <xdr:col>24</xdr:col>
      <xdr:colOff>152400</xdr:colOff>
      <xdr:row>86</xdr:row>
      <xdr:rowOff>138685</xdr:rowOff>
    </xdr:to>
    <xdr:cxnSp macro="">
      <xdr:nvCxnSpPr>
        <xdr:cNvPr id="257" name="直線コネクタ 256"/>
        <xdr:cNvCxnSpPr/>
      </xdr:nvCxnSpPr>
      <xdr:spPr>
        <a:xfrm>
          <a:off x="4546600" y="1488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76216</xdr:rowOff>
    </xdr:from>
    <xdr:ext cx="405111" cy="259045"/>
    <xdr:sp macro="" textlink="">
      <xdr:nvSpPr>
        <xdr:cNvPr id="258" name="【公営住宅】&#10;有形固定資産減価償却率最大値テキスト"/>
        <xdr:cNvSpPr txBox="1"/>
      </xdr:nvSpPr>
      <xdr:spPr>
        <a:xfrm>
          <a:off x="46736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129539</xdr:rowOff>
    </xdr:from>
    <xdr:to>
      <xdr:col>24</xdr:col>
      <xdr:colOff>152400</xdr:colOff>
      <xdr:row>78</xdr:row>
      <xdr:rowOff>129539</xdr:rowOff>
    </xdr:to>
    <xdr:cxnSp macro="">
      <xdr:nvCxnSpPr>
        <xdr:cNvPr id="259" name="直線コネクタ 258"/>
        <xdr:cNvCxnSpPr/>
      </xdr:nvCxnSpPr>
      <xdr:spPr>
        <a:xfrm>
          <a:off x="4546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87901</xdr:rowOff>
    </xdr:from>
    <xdr:ext cx="405111" cy="259045"/>
    <xdr:sp macro="" textlink="">
      <xdr:nvSpPr>
        <xdr:cNvPr id="260" name="【公営住宅】&#10;有形固定資産減価償却率平均値テキスト"/>
        <xdr:cNvSpPr txBox="1"/>
      </xdr:nvSpPr>
      <xdr:spPr>
        <a:xfrm>
          <a:off x="4673600" y="13975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65024</xdr:rowOff>
    </xdr:from>
    <xdr:to>
      <xdr:col>24</xdr:col>
      <xdr:colOff>114300</xdr:colOff>
      <xdr:row>82</xdr:row>
      <xdr:rowOff>166624</xdr:rowOff>
    </xdr:to>
    <xdr:sp macro="" textlink="">
      <xdr:nvSpPr>
        <xdr:cNvPr id="261" name="フローチャート: 判断 260"/>
        <xdr:cNvSpPr/>
      </xdr:nvSpPr>
      <xdr:spPr>
        <a:xfrm>
          <a:off x="4584700" y="1412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69596</xdr:rowOff>
    </xdr:from>
    <xdr:to>
      <xdr:col>20</xdr:col>
      <xdr:colOff>38100</xdr:colOff>
      <xdr:row>82</xdr:row>
      <xdr:rowOff>171196</xdr:rowOff>
    </xdr:to>
    <xdr:sp macro="" textlink="">
      <xdr:nvSpPr>
        <xdr:cNvPr id="262" name="フローチャート: 判断 261"/>
        <xdr:cNvSpPr/>
      </xdr:nvSpPr>
      <xdr:spPr>
        <a:xfrm>
          <a:off x="3746500" y="1412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94742</xdr:rowOff>
    </xdr:from>
    <xdr:to>
      <xdr:col>15</xdr:col>
      <xdr:colOff>101600</xdr:colOff>
      <xdr:row>83</xdr:row>
      <xdr:rowOff>24892</xdr:rowOff>
    </xdr:to>
    <xdr:sp macro="" textlink="">
      <xdr:nvSpPr>
        <xdr:cNvPr id="263" name="フローチャート: 判断 262"/>
        <xdr:cNvSpPr/>
      </xdr:nvSpPr>
      <xdr:spPr>
        <a:xfrm>
          <a:off x="2857500" y="1415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87885</xdr:rowOff>
    </xdr:from>
    <xdr:to>
      <xdr:col>10</xdr:col>
      <xdr:colOff>165100</xdr:colOff>
      <xdr:row>83</xdr:row>
      <xdr:rowOff>18035</xdr:rowOff>
    </xdr:to>
    <xdr:sp macro="" textlink="">
      <xdr:nvSpPr>
        <xdr:cNvPr id="264" name="フローチャート: 判断 263"/>
        <xdr:cNvSpPr/>
      </xdr:nvSpPr>
      <xdr:spPr>
        <a:xfrm>
          <a:off x="1968500" y="1414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5" name="テキスト ボックス 26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6" name="テキスト ボックス 26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7" name="テキスト ボックス 26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8" name="テキスト ボックス 26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9" name="テキスト ボックス 26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149606</xdr:rowOff>
    </xdr:from>
    <xdr:to>
      <xdr:col>24</xdr:col>
      <xdr:colOff>114300</xdr:colOff>
      <xdr:row>84</xdr:row>
      <xdr:rowOff>79756</xdr:rowOff>
    </xdr:to>
    <xdr:sp macro="" textlink="">
      <xdr:nvSpPr>
        <xdr:cNvPr id="270" name="楕円 269"/>
        <xdr:cNvSpPr/>
      </xdr:nvSpPr>
      <xdr:spPr>
        <a:xfrm>
          <a:off x="4584700" y="1437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128033</xdr:rowOff>
    </xdr:from>
    <xdr:ext cx="405111" cy="259045"/>
    <xdr:sp macro="" textlink="">
      <xdr:nvSpPr>
        <xdr:cNvPr id="271" name="【公営住宅】&#10;有形固定資産減価償却率該当値テキスト"/>
        <xdr:cNvSpPr txBox="1"/>
      </xdr:nvSpPr>
      <xdr:spPr>
        <a:xfrm>
          <a:off x="4673600" y="14358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7874</xdr:rowOff>
    </xdr:from>
    <xdr:to>
      <xdr:col>20</xdr:col>
      <xdr:colOff>38100</xdr:colOff>
      <xdr:row>84</xdr:row>
      <xdr:rowOff>109474</xdr:rowOff>
    </xdr:to>
    <xdr:sp macro="" textlink="">
      <xdr:nvSpPr>
        <xdr:cNvPr id="272" name="楕円 271"/>
        <xdr:cNvSpPr/>
      </xdr:nvSpPr>
      <xdr:spPr>
        <a:xfrm>
          <a:off x="3746500" y="1440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28956</xdr:rowOff>
    </xdr:from>
    <xdr:to>
      <xdr:col>24</xdr:col>
      <xdr:colOff>63500</xdr:colOff>
      <xdr:row>84</xdr:row>
      <xdr:rowOff>58674</xdr:rowOff>
    </xdr:to>
    <xdr:cxnSp macro="">
      <xdr:nvCxnSpPr>
        <xdr:cNvPr id="273" name="直線コネクタ 272"/>
        <xdr:cNvCxnSpPr/>
      </xdr:nvCxnSpPr>
      <xdr:spPr>
        <a:xfrm flipV="1">
          <a:off x="3797300" y="14430756"/>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92456</xdr:rowOff>
    </xdr:from>
    <xdr:to>
      <xdr:col>15</xdr:col>
      <xdr:colOff>101600</xdr:colOff>
      <xdr:row>85</xdr:row>
      <xdr:rowOff>22606</xdr:rowOff>
    </xdr:to>
    <xdr:sp macro="" textlink="">
      <xdr:nvSpPr>
        <xdr:cNvPr id="274" name="楕円 273"/>
        <xdr:cNvSpPr/>
      </xdr:nvSpPr>
      <xdr:spPr>
        <a:xfrm>
          <a:off x="2857500" y="1449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58674</xdr:rowOff>
    </xdr:from>
    <xdr:to>
      <xdr:col>19</xdr:col>
      <xdr:colOff>177800</xdr:colOff>
      <xdr:row>84</xdr:row>
      <xdr:rowOff>143256</xdr:rowOff>
    </xdr:to>
    <xdr:cxnSp macro="">
      <xdr:nvCxnSpPr>
        <xdr:cNvPr id="275" name="直線コネクタ 274"/>
        <xdr:cNvCxnSpPr/>
      </xdr:nvCxnSpPr>
      <xdr:spPr>
        <a:xfrm flipV="1">
          <a:off x="2908300" y="14460474"/>
          <a:ext cx="8890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16273</xdr:rowOff>
    </xdr:from>
    <xdr:ext cx="405111" cy="259045"/>
    <xdr:sp macro="" textlink="">
      <xdr:nvSpPr>
        <xdr:cNvPr id="276" name="n_1aveValue【公営住宅】&#10;有形固定資産減価償却率"/>
        <xdr:cNvSpPr txBox="1"/>
      </xdr:nvSpPr>
      <xdr:spPr>
        <a:xfrm>
          <a:off x="3582044" y="13903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41419</xdr:rowOff>
    </xdr:from>
    <xdr:ext cx="405111" cy="259045"/>
    <xdr:sp macro="" textlink="">
      <xdr:nvSpPr>
        <xdr:cNvPr id="277" name="n_2aveValue【公営住宅】&#10;有形固定資産減価償却率"/>
        <xdr:cNvSpPr txBox="1"/>
      </xdr:nvSpPr>
      <xdr:spPr>
        <a:xfrm>
          <a:off x="2705744" y="13928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34562</xdr:rowOff>
    </xdr:from>
    <xdr:ext cx="405111" cy="259045"/>
    <xdr:sp macro="" textlink="">
      <xdr:nvSpPr>
        <xdr:cNvPr id="278" name="n_3aveValue【公営住宅】&#10;有形固定資産減価償却率"/>
        <xdr:cNvSpPr txBox="1"/>
      </xdr:nvSpPr>
      <xdr:spPr>
        <a:xfrm>
          <a:off x="1816744" y="13922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100601</xdr:rowOff>
    </xdr:from>
    <xdr:ext cx="405111" cy="259045"/>
    <xdr:sp macro="" textlink="">
      <xdr:nvSpPr>
        <xdr:cNvPr id="279" name="n_1mainValue【公営住宅】&#10;有形固定資産減価償却率"/>
        <xdr:cNvSpPr txBox="1"/>
      </xdr:nvSpPr>
      <xdr:spPr>
        <a:xfrm>
          <a:off x="3582044" y="1450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13733</xdr:rowOff>
    </xdr:from>
    <xdr:ext cx="405111" cy="259045"/>
    <xdr:sp macro="" textlink="">
      <xdr:nvSpPr>
        <xdr:cNvPr id="280" name="n_2mainValue【公営住宅】&#10;有形固定資産減価償却率"/>
        <xdr:cNvSpPr txBox="1"/>
      </xdr:nvSpPr>
      <xdr:spPr>
        <a:xfrm>
          <a:off x="2705744" y="14586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1" name="正方形/長方形 28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2" name="正方形/長方形 28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3" name="正方形/長方形 28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4" name="正方形/長方形 28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5" name="正方形/長方形 28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6" name="正方形/長方形 28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7" name="正方形/長方形 28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8" name="正方形/長方形 28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9" name="テキスト ボックス 28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0" name="直線コネクタ 28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1" name="直線コネクタ 29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2" name="テキスト ボックス 29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3" name="直線コネクタ 29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4" name="テキスト ボックス 29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5" name="直線コネクタ 29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6" name="テキスト ボックス 29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7" name="直線コネクタ 29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8" name="テキスト ボックス 29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9" name="直線コネクタ 29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0" name="テキスト ボックス 29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1" name="直線コネクタ 30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2" name="テキスト ボックス 30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138685</xdr:rowOff>
    </xdr:from>
    <xdr:to>
      <xdr:col>54</xdr:col>
      <xdr:colOff>189865</xdr:colOff>
      <xdr:row>86</xdr:row>
      <xdr:rowOff>99061</xdr:rowOff>
    </xdr:to>
    <xdr:cxnSp macro="">
      <xdr:nvCxnSpPr>
        <xdr:cNvPr id="304" name="直線コネクタ 303"/>
        <xdr:cNvCxnSpPr/>
      </xdr:nvCxnSpPr>
      <xdr:spPr>
        <a:xfrm flipV="1">
          <a:off x="10476865" y="13340335"/>
          <a:ext cx="0" cy="150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05" name="【公営住宅】&#10;一人当たり面積最小値テキスト"/>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06" name="直線コネクタ 305"/>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85362</xdr:rowOff>
    </xdr:from>
    <xdr:ext cx="469744" cy="259045"/>
    <xdr:sp macro="" textlink="">
      <xdr:nvSpPr>
        <xdr:cNvPr id="307" name="【公営住宅】&#10;一人当たり面積最大値テキスト"/>
        <xdr:cNvSpPr txBox="1"/>
      </xdr:nvSpPr>
      <xdr:spPr>
        <a:xfrm>
          <a:off x="10515600" y="13115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138685</xdr:rowOff>
    </xdr:from>
    <xdr:to>
      <xdr:col>55</xdr:col>
      <xdr:colOff>88900</xdr:colOff>
      <xdr:row>77</xdr:row>
      <xdr:rowOff>138685</xdr:rowOff>
    </xdr:to>
    <xdr:cxnSp macro="">
      <xdr:nvCxnSpPr>
        <xdr:cNvPr id="308" name="直線コネクタ 307"/>
        <xdr:cNvCxnSpPr/>
      </xdr:nvCxnSpPr>
      <xdr:spPr>
        <a:xfrm>
          <a:off x="10388600" y="13340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23892</xdr:rowOff>
    </xdr:from>
    <xdr:ext cx="469744" cy="259045"/>
    <xdr:sp macro="" textlink="">
      <xdr:nvSpPr>
        <xdr:cNvPr id="309" name="【公営住宅】&#10;一人当たり面積平均値テキスト"/>
        <xdr:cNvSpPr txBox="1"/>
      </xdr:nvSpPr>
      <xdr:spPr>
        <a:xfrm>
          <a:off x="10515600" y="140827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1015</xdr:rowOff>
    </xdr:from>
    <xdr:to>
      <xdr:col>55</xdr:col>
      <xdr:colOff>50800</xdr:colOff>
      <xdr:row>83</xdr:row>
      <xdr:rowOff>102615</xdr:rowOff>
    </xdr:to>
    <xdr:sp macro="" textlink="">
      <xdr:nvSpPr>
        <xdr:cNvPr id="310" name="フローチャート: 判断 309"/>
        <xdr:cNvSpPr/>
      </xdr:nvSpPr>
      <xdr:spPr>
        <a:xfrm>
          <a:off x="10426700" y="1423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170180</xdr:rowOff>
    </xdr:from>
    <xdr:to>
      <xdr:col>50</xdr:col>
      <xdr:colOff>165100</xdr:colOff>
      <xdr:row>83</xdr:row>
      <xdr:rowOff>100330</xdr:rowOff>
    </xdr:to>
    <xdr:sp macro="" textlink="">
      <xdr:nvSpPr>
        <xdr:cNvPr id="311" name="フローチャート: 判断 310"/>
        <xdr:cNvSpPr/>
      </xdr:nvSpPr>
      <xdr:spPr>
        <a:xfrm>
          <a:off x="958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43687</xdr:rowOff>
    </xdr:from>
    <xdr:to>
      <xdr:col>46</xdr:col>
      <xdr:colOff>38100</xdr:colOff>
      <xdr:row>83</xdr:row>
      <xdr:rowOff>145287</xdr:rowOff>
    </xdr:to>
    <xdr:sp macro="" textlink="">
      <xdr:nvSpPr>
        <xdr:cNvPr id="312" name="フローチャート: 判断 311"/>
        <xdr:cNvSpPr/>
      </xdr:nvSpPr>
      <xdr:spPr>
        <a:xfrm>
          <a:off x="8699500" y="1427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72644</xdr:rowOff>
    </xdr:from>
    <xdr:to>
      <xdr:col>41</xdr:col>
      <xdr:colOff>101600</xdr:colOff>
      <xdr:row>84</xdr:row>
      <xdr:rowOff>2794</xdr:rowOff>
    </xdr:to>
    <xdr:sp macro="" textlink="">
      <xdr:nvSpPr>
        <xdr:cNvPr id="313" name="フローチャート: 判断 312"/>
        <xdr:cNvSpPr/>
      </xdr:nvSpPr>
      <xdr:spPr>
        <a:xfrm>
          <a:off x="7810500" y="1430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4" name="テキスト ボックス 31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5" name="テキスト ボックス 31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6" name="テキスト ボックス 31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7" name="テキスト ボックス 31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8" name="テキスト ボックス 31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82550</xdr:rowOff>
    </xdr:from>
    <xdr:to>
      <xdr:col>55</xdr:col>
      <xdr:colOff>50800</xdr:colOff>
      <xdr:row>86</xdr:row>
      <xdr:rowOff>12700</xdr:rowOff>
    </xdr:to>
    <xdr:sp macro="" textlink="">
      <xdr:nvSpPr>
        <xdr:cNvPr id="319" name="楕円 318"/>
        <xdr:cNvSpPr/>
      </xdr:nvSpPr>
      <xdr:spPr>
        <a:xfrm>
          <a:off x="104267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60977</xdr:rowOff>
    </xdr:from>
    <xdr:ext cx="469744" cy="259045"/>
    <xdr:sp macro="" textlink="">
      <xdr:nvSpPr>
        <xdr:cNvPr id="320" name="【公営住宅】&#10;一人当たり面積該当値テキスト"/>
        <xdr:cNvSpPr txBox="1"/>
      </xdr:nvSpPr>
      <xdr:spPr>
        <a:xfrm>
          <a:off x="10515600"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82550</xdr:rowOff>
    </xdr:from>
    <xdr:to>
      <xdr:col>50</xdr:col>
      <xdr:colOff>165100</xdr:colOff>
      <xdr:row>86</xdr:row>
      <xdr:rowOff>12700</xdr:rowOff>
    </xdr:to>
    <xdr:sp macro="" textlink="">
      <xdr:nvSpPr>
        <xdr:cNvPr id="321" name="楕円 320"/>
        <xdr:cNvSpPr/>
      </xdr:nvSpPr>
      <xdr:spPr>
        <a:xfrm>
          <a:off x="9588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133350</xdr:rowOff>
    </xdr:from>
    <xdr:to>
      <xdr:col>55</xdr:col>
      <xdr:colOff>0</xdr:colOff>
      <xdr:row>85</xdr:row>
      <xdr:rowOff>133350</xdr:rowOff>
    </xdr:to>
    <xdr:cxnSp macro="">
      <xdr:nvCxnSpPr>
        <xdr:cNvPr id="322" name="直線コネクタ 321"/>
        <xdr:cNvCxnSpPr/>
      </xdr:nvCxnSpPr>
      <xdr:spPr>
        <a:xfrm>
          <a:off x="9639300" y="14706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79502</xdr:rowOff>
    </xdr:from>
    <xdr:to>
      <xdr:col>46</xdr:col>
      <xdr:colOff>38100</xdr:colOff>
      <xdr:row>86</xdr:row>
      <xdr:rowOff>9652</xdr:rowOff>
    </xdr:to>
    <xdr:sp macro="" textlink="">
      <xdr:nvSpPr>
        <xdr:cNvPr id="323" name="楕円 322"/>
        <xdr:cNvSpPr/>
      </xdr:nvSpPr>
      <xdr:spPr>
        <a:xfrm>
          <a:off x="8699500" y="1465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130302</xdr:rowOff>
    </xdr:from>
    <xdr:to>
      <xdr:col>50</xdr:col>
      <xdr:colOff>114300</xdr:colOff>
      <xdr:row>85</xdr:row>
      <xdr:rowOff>133350</xdr:rowOff>
    </xdr:to>
    <xdr:cxnSp macro="">
      <xdr:nvCxnSpPr>
        <xdr:cNvPr id="324" name="直線コネクタ 323"/>
        <xdr:cNvCxnSpPr/>
      </xdr:nvCxnSpPr>
      <xdr:spPr>
        <a:xfrm>
          <a:off x="8750300" y="14703552"/>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116857</xdr:rowOff>
    </xdr:from>
    <xdr:ext cx="469744" cy="259045"/>
    <xdr:sp macro="" textlink="">
      <xdr:nvSpPr>
        <xdr:cNvPr id="325" name="n_1aveValue【公営住宅】&#10;一人当たり面積"/>
        <xdr:cNvSpPr txBox="1"/>
      </xdr:nvSpPr>
      <xdr:spPr>
        <a:xfrm>
          <a:off x="9391727" y="1400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161814</xdr:rowOff>
    </xdr:from>
    <xdr:ext cx="469744" cy="259045"/>
    <xdr:sp macro="" textlink="">
      <xdr:nvSpPr>
        <xdr:cNvPr id="326" name="n_2aveValue【公営住宅】&#10;一人当たり面積"/>
        <xdr:cNvSpPr txBox="1"/>
      </xdr:nvSpPr>
      <xdr:spPr>
        <a:xfrm>
          <a:off x="8515427" y="14049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19321</xdr:rowOff>
    </xdr:from>
    <xdr:ext cx="469744" cy="259045"/>
    <xdr:sp macro="" textlink="">
      <xdr:nvSpPr>
        <xdr:cNvPr id="327" name="n_3aveValue【公営住宅】&#10;一人当たり面積"/>
        <xdr:cNvSpPr txBox="1"/>
      </xdr:nvSpPr>
      <xdr:spPr>
        <a:xfrm>
          <a:off x="7626427" y="1407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3827</xdr:rowOff>
    </xdr:from>
    <xdr:ext cx="469744" cy="259045"/>
    <xdr:sp macro="" textlink="">
      <xdr:nvSpPr>
        <xdr:cNvPr id="328" name="n_1mainValue【公営住宅】&#10;一人当たり面積"/>
        <xdr:cNvSpPr txBox="1"/>
      </xdr:nvSpPr>
      <xdr:spPr>
        <a:xfrm>
          <a:off x="93917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779</xdr:rowOff>
    </xdr:from>
    <xdr:ext cx="469744" cy="259045"/>
    <xdr:sp macro="" textlink="">
      <xdr:nvSpPr>
        <xdr:cNvPr id="329" name="n_2mainValue【公営住宅】&#10;一人当たり面積"/>
        <xdr:cNvSpPr txBox="1"/>
      </xdr:nvSpPr>
      <xdr:spPr>
        <a:xfrm>
          <a:off x="8515427" y="1474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0" name="正方形/長方形 32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1" name="正方形/長方形 33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2" name="正方形/長方形 33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3" name="正方形/長方形 33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4" name="正方形/長方形 33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5" name="正方形/長方形 33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6" name="正方形/長方形 33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7" name="正方形/長方形 33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8" name="正方形/長方形 3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9" name="正方形/長方形 3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0" name="正方形/長方形 3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1" name="正方形/長方形 3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2" name="正方形/長方形 3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3" name="正方形/長方形 3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4" name="正方形/長方形 3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5" name="正方形/長方形 34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6" name="正方形/長方形 34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7" name="正方形/長方形 34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8" name="正方形/長方形 34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9" name="正方形/長方形 34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0" name="正方形/長方形 34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1" name="正方形/長方形 35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2" name="正方形/長方形 35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3" name="正方形/長方形 35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4" name="テキスト ボックス 35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5" name="直線コネクタ 35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56" name="テキスト ボックス 35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7" name="直線コネクタ 35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58" name="テキスト ボックス 35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9" name="直線コネクタ 35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60" name="テキスト ボックス 35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61" name="直線コネクタ 36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2" name="テキスト ボックス 36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3" name="直線コネクタ 36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64" name="テキスト ボックス 36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5" name="直線コネクタ 36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66" name="テキスト ボックス 36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7" name="直線コネクタ 36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8" name="テキスト ボックス 36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118110</xdr:rowOff>
    </xdr:from>
    <xdr:to>
      <xdr:col>85</xdr:col>
      <xdr:colOff>126364</xdr:colOff>
      <xdr:row>42</xdr:row>
      <xdr:rowOff>19050</xdr:rowOff>
    </xdr:to>
    <xdr:cxnSp macro="">
      <xdr:nvCxnSpPr>
        <xdr:cNvPr id="370" name="直線コネクタ 369"/>
        <xdr:cNvCxnSpPr/>
      </xdr:nvCxnSpPr>
      <xdr:spPr>
        <a:xfrm flipV="1">
          <a:off x="16318864" y="577596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371" name="【認定こども園・幼稚園・保育所】&#10;有形固定資産減価償却率最小値テキスト"/>
        <xdr:cNvSpPr txBox="1"/>
      </xdr:nvSpPr>
      <xdr:spPr>
        <a:xfrm>
          <a:off x="16357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372" name="直線コネクタ 371"/>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64787</xdr:rowOff>
    </xdr:from>
    <xdr:ext cx="405111" cy="259045"/>
    <xdr:sp macro="" textlink="">
      <xdr:nvSpPr>
        <xdr:cNvPr id="373" name="【認定こども園・幼稚園・保育所】&#10;有形固定資産減価償却率最大値テキスト"/>
        <xdr:cNvSpPr txBox="1"/>
      </xdr:nvSpPr>
      <xdr:spPr>
        <a:xfrm>
          <a:off x="16357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118110</xdr:rowOff>
    </xdr:from>
    <xdr:to>
      <xdr:col>86</xdr:col>
      <xdr:colOff>25400</xdr:colOff>
      <xdr:row>33</xdr:row>
      <xdr:rowOff>118110</xdr:rowOff>
    </xdr:to>
    <xdr:cxnSp macro="">
      <xdr:nvCxnSpPr>
        <xdr:cNvPr id="374" name="直線コネクタ 373"/>
        <xdr:cNvCxnSpPr/>
      </xdr:nvCxnSpPr>
      <xdr:spPr>
        <a:xfrm>
          <a:off x="16230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71137</xdr:rowOff>
    </xdr:from>
    <xdr:ext cx="405111" cy="259045"/>
    <xdr:sp macro="" textlink="">
      <xdr:nvSpPr>
        <xdr:cNvPr id="375" name="【認定こども園・幼稚園・保育所】&#10;有形固定資産減価償却率平均値テキスト"/>
        <xdr:cNvSpPr txBox="1"/>
      </xdr:nvSpPr>
      <xdr:spPr>
        <a:xfrm>
          <a:off x="16357600" y="6414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48260</xdr:rowOff>
    </xdr:from>
    <xdr:to>
      <xdr:col>85</xdr:col>
      <xdr:colOff>177800</xdr:colOff>
      <xdr:row>38</xdr:row>
      <xdr:rowOff>149860</xdr:rowOff>
    </xdr:to>
    <xdr:sp macro="" textlink="">
      <xdr:nvSpPr>
        <xdr:cNvPr id="376" name="フローチャート: 判断 375"/>
        <xdr:cNvSpPr/>
      </xdr:nvSpPr>
      <xdr:spPr>
        <a:xfrm>
          <a:off x="16268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36830</xdr:rowOff>
    </xdr:from>
    <xdr:to>
      <xdr:col>81</xdr:col>
      <xdr:colOff>101600</xdr:colOff>
      <xdr:row>38</xdr:row>
      <xdr:rowOff>138430</xdr:rowOff>
    </xdr:to>
    <xdr:sp macro="" textlink="">
      <xdr:nvSpPr>
        <xdr:cNvPr id="377" name="フローチャート: 判断 376"/>
        <xdr:cNvSpPr/>
      </xdr:nvSpPr>
      <xdr:spPr>
        <a:xfrm>
          <a:off x="15430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61595</xdr:rowOff>
    </xdr:from>
    <xdr:to>
      <xdr:col>76</xdr:col>
      <xdr:colOff>165100</xdr:colOff>
      <xdr:row>38</xdr:row>
      <xdr:rowOff>163195</xdr:rowOff>
    </xdr:to>
    <xdr:sp macro="" textlink="">
      <xdr:nvSpPr>
        <xdr:cNvPr id="378" name="フローチャート: 判断 377"/>
        <xdr:cNvSpPr/>
      </xdr:nvSpPr>
      <xdr:spPr>
        <a:xfrm>
          <a:off x="14541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145415</xdr:rowOff>
    </xdr:from>
    <xdr:to>
      <xdr:col>72</xdr:col>
      <xdr:colOff>38100</xdr:colOff>
      <xdr:row>38</xdr:row>
      <xdr:rowOff>75565</xdr:rowOff>
    </xdr:to>
    <xdr:sp macro="" textlink="">
      <xdr:nvSpPr>
        <xdr:cNvPr id="379" name="フローチャート: 判断 378"/>
        <xdr:cNvSpPr/>
      </xdr:nvSpPr>
      <xdr:spPr>
        <a:xfrm>
          <a:off x="13652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0" name="テキスト ボックス 37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1" name="テキスト ボックス 38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2" name="テキスト ボックス 38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3" name="テキスト ボックス 38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4" name="テキスト ボックス 38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69215</xdr:rowOff>
    </xdr:from>
    <xdr:to>
      <xdr:col>85</xdr:col>
      <xdr:colOff>177800</xdr:colOff>
      <xdr:row>40</xdr:row>
      <xdr:rowOff>170815</xdr:rowOff>
    </xdr:to>
    <xdr:sp macro="" textlink="">
      <xdr:nvSpPr>
        <xdr:cNvPr id="385" name="楕円 384"/>
        <xdr:cNvSpPr/>
      </xdr:nvSpPr>
      <xdr:spPr>
        <a:xfrm>
          <a:off x="16268700" y="692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47642</xdr:rowOff>
    </xdr:from>
    <xdr:ext cx="405111" cy="259045"/>
    <xdr:sp macro="" textlink="">
      <xdr:nvSpPr>
        <xdr:cNvPr id="386" name="【認定こども園・幼稚園・保育所】&#10;有形固定資産減価償却率該当値テキスト"/>
        <xdr:cNvSpPr txBox="1"/>
      </xdr:nvSpPr>
      <xdr:spPr>
        <a:xfrm>
          <a:off x="16357600" y="690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114935</xdr:rowOff>
    </xdr:from>
    <xdr:to>
      <xdr:col>81</xdr:col>
      <xdr:colOff>101600</xdr:colOff>
      <xdr:row>41</xdr:row>
      <xdr:rowOff>45085</xdr:rowOff>
    </xdr:to>
    <xdr:sp macro="" textlink="">
      <xdr:nvSpPr>
        <xdr:cNvPr id="387" name="楕円 386"/>
        <xdr:cNvSpPr/>
      </xdr:nvSpPr>
      <xdr:spPr>
        <a:xfrm>
          <a:off x="15430500" y="697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120015</xdr:rowOff>
    </xdr:from>
    <xdr:to>
      <xdr:col>85</xdr:col>
      <xdr:colOff>127000</xdr:colOff>
      <xdr:row>40</xdr:row>
      <xdr:rowOff>165735</xdr:rowOff>
    </xdr:to>
    <xdr:cxnSp macro="">
      <xdr:nvCxnSpPr>
        <xdr:cNvPr id="388" name="直線コネクタ 387"/>
        <xdr:cNvCxnSpPr/>
      </xdr:nvCxnSpPr>
      <xdr:spPr>
        <a:xfrm flipV="1">
          <a:off x="15481300" y="697801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74930</xdr:rowOff>
    </xdr:from>
    <xdr:to>
      <xdr:col>76</xdr:col>
      <xdr:colOff>165100</xdr:colOff>
      <xdr:row>41</xdr:row>
      <xdr:rowOff>5080</xdr:rowOff>
    </xdr:to>
    <xdr:sp macro="" textlink="">
      <xdr:nvSpPr>
        <xdr:cNvPr id="389" name="楕円 388"/>
        <xdr:cNvSpPr/>
      </xdr:nvSpPr>
      <xdr:spPr>
        <a:xfrm>
          <a:off x="14541500" y="693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125730</xdr:rowOff>
    </xdr:from>
    <xdr:to>
      <xdr:col>81</xdr:col>
      <xdr:colOff>50800</xdr:colOff>
      <xdr:row>40</xdr:row>
      <xdr:rowOff>165735</xdr:rowOff>
    </xdr:to>
    <xdr:cxnSp macro="">
      <xdr:nvCxnSpPr>
        <xdr:cNvPr id="390" name="直線コネクタ 389"/>
        <xdr:cNvCxnSpPr/>
      </xdr:nvCxnSpPr>
      <xdr:spPr>
        <a:xfrm>
          <a:off x="14592300" y="698373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154957</xdr:rowOff>
    </xdr:from>
    <xdr:ext cx="405111" cy="259045"/>
    <xdr:sp macro="" textlink="">
      <xdr:nvSpPr>
        <xdr:cNvPr id="391" name="n_1aveValue【認定こども園・幼稚園・保育所】&#10;有形固定資産減価償却率"/>
        <xdr:cNvSpPr txBox="1"/>
      </xdr:nvSpPr>
      <xdr:spPr>
        <a:xfrm>
          <a:off x="15266044" y="632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8272</xdr:rowOff>
    </xdr:from>
    <xdr:ext cx="405111" cy="259045"/>
    <xdr:sp macro="" textlink="">
      <xdr:nvSpPr>
        <xdr:cNvPr id="392" name="n_2aveValue【認定こども園・幼稚園・保育所】&#10;有形固定資産減価償却率"/>
        <xdr:cNvSpPr txBox="1"/>
      </xdr:nvSpPr>
      <xdr:spPr>
        <a:xfrm>
          <a:off x="14389744" y="635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92092</xdr:rowOff>
    </xdr:from>
    <xdr:ext cx="405111" cy="259045"/>
    <xdr:sp macro="" textlink="">
      <xdr:nvSpPr>
        <xdr:cNvPr id="393" name="n_3aveValue【認定こども園・幼稚園・保育所】&#10;有形固定資産減価償却率"/>
        <xdr:cNvSpPr txBox="1"/>
      </xdr:nvSpPr>
      <xdr:spPr>
        <a:xfrm>
          <a:off x="13500744"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36212</xdr:rowOff>
    </xdr:from>
    <xdr:ext cx="405111" cy="259045"/>
    <xdr:sp macro="" textlink="">
      <xdr:nvSpPr>
        <xdr:cNvPr id="394" name="n_1mainValue【認定こども園・幼稚園・保育所】&#10;有形固定資産減価償却率"/>
        <xdr:cNvSpPr txBox="1"/>
      </xdr:nvSpPr>
      <xdr:spPr>
        <a:xfrm>
          <a:off x="15266044" y="706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167657</xdr:rowOff>
    </xdr:from>
    <xdr:ext cx="405111" cy="259045"/>
    <xdr:sp macro="" textlink="">
      <xdr:nvSpPr>
        <xdr:cNvPr id="395" name="n_2mainValue【認定こども園・幼稚園・保育所】&#10;有形固定資産減価償却率"/>
        <xdr:cNvSpPr txBox="1"/>
      </xdr:nvSpPr>
      <xdr:spPr>
        <a:xfrm>
          <a:off x="14389744" y="702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6" name="正方形/長方形 39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7" name="正方形/長方形 39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8" name="正方形/長方形 39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9" name="正方形/長方形 39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0" name="正方形/長方形 39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1" name="正方形/長方形 40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2" name="正方形/長方形 40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3" name="正方形/長方形 40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4" name="テキスト ボックス 40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5" name="直線コネクタ 40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06" name="直線コネクタ 405"/>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07" name="テキスト ボックス 406"/>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08" name="直線コネクタ 407"/>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09" name="テキスト ボックス 408"/>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10" name="直線コネクタ 409"/>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11" name="テキスト ボックス 410"/>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12" name="直線コネクタ 411"/>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13" name="テキスト ボックス 412"/>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14" name="直線コネクタ 413"/>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15" name="テキスト ボックス 414"/>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16" name="直線コネクタ 415"/>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17" name="テキスト ボックス 416"/>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8" name="直線コネクタ 41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9" name="テキスト ボックス 41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84364</xdr:rowOff>
    </xdr:from>
    <xdr:to>
      <xdr:col>116</xdr:col>
      <xdr:colOff>62864</xdr:colOff>
      <xdr:row>42</xdr:row>
      <xdr:rowOff>50074</xdr:rowOff>
    </xdr:to>
    <xdr:cxnSp macro="">
      <xdr:nvCxnSpPr>
        <xdr:cNvPr id="421" name="直線コネクタ 420"/>
        <xdr:cNvCxnSpPr/>
      </xdr:nvCxnSpPr>
      <xdr:spPr>
        <a:xfrm flipV="1">
          <a:off x="22160864" y="5742214"/>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53901</xdr:rowOff>
    </xdr:from>
    <xdr:ext cx="469744" cy="259045"/>
    <xdr:sp macro="" textlink="">
      <xdr:nvSpPr>
        <xdr:cNvPr id="422" name="【認定こども園・幼稚園・保育所】&#10;一人当たり面積最小値テキスト"/>
        <xdr:cNvSpPr txBox="1"/>
      </xdr:nvSpPr>
      <xdr:spPr>
        <a:xfrm>
          <a:off x="22199600" y="725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50074</xdr:rowOff>
    </xdr:from>
    <xdr:to>
      <xdr:col>116</xdr:col>
      <xdr:colOff>152400</xdr:colOff>
      <xdr:row>42</xdr:row>
      <xdr:rowOff>50074</xdr:rowOff>
    </xdr:to>
    <xdr:cxnSp macro="">
      <xdr:nvCxnSpPr>
        <xdr:cNvPr id="423" name="直線コネクタ 422"/>
        <xdr:cNvCxnSpPr/>
      </xdr:nvCxnSpPr>
      <xdr:spPr>
        <a:xfrm>
          <a:off x="22072600" y="725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31041</xdr:rowOff>
    </xdr:from>
    <xdr:ext cx="469744" cy="259045"/>
    <xdr:sp macro="" textlink="">
      <xdr:nvSpPr>
        <xdr:cNvPr id="424" name="【認定こども園・幼稚園・保育所】&#10;一人当たり面積最大値テキスト"/>
        <xdr:cNvSpPr txBox="1"/>
      </xdr:nvSpPr>
      <xdr:spPr>
        <a:xfrm>
          <a:off x="22199600" y="551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84364</xdr:rowOff>
    </xdr:from>
    <xdr:to>
      <xdr:col>116</xdr:col>
      <xdr:colOff>152400</xdr:colOff>
      <xdr:row>33</xdr:row>
      <xdr:rowOff>84364</xdr:rowOff>
    </xdr:to>
    <xdr:cxnSp macro="">
      <xdr:nvCxnSpPr>
        <xdr:cNvPr id="425" name="直線コネクタ 424"/>
        <xdr:cNvCxnSpPr/>
      </xdr:nvCxnSpPr>
      <xdr:spPr>
        <a:xfrm>
          <a:off x="22072600" y="574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119760</xdr:rowOff>
    </xdr:from>
    <xdr:ext cx="469744" cy="259045"/>
    <xdr:sp macro="" textlink="">
      <xdr:nvSpPr>
        <xdr:cNvPr id="426" name="【認定こども園・幼稚園・保育所】&#10;一人当たり面積平均値テキスト"/>
        <xdr:cNvSpPr txBox="1"/>
      </xdr:nvSpPr>
      <xdr:spPr>
        <a:xfrm>
          <a:off x="22199600" y="6806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141333</xdr:rowOff>
    </xdr:from>
    <xdr:to>
      <xdr:col>116</xdr:col>
      <xdr:colOff>114300</xdr:colOff>
      <xdr:row>40</xdr:row>
      <xdr:rowOff>71483</xdr:rowOff>
    </xdr:to>
    <xdr:sp macro="" textlink="">
      <xdr:nvSpPr>
        <xdr:cNvPr id="427" name="フローチャート: 判断 426"/>
        <xdr:cNvSpPr/>
      </xdr:nvSpPr>
      <xdr:spPr>
        <a:xfrm>
          <a:off x="22110700" y="6827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79284</xdr:rowOff>
    </xdr:from>
    <xdr:to>
      <xdr:col>112</xdr:col>
      <xdr:colOff>38100</xdr:colOff>
      <xdr:row>40</xdr:row>
      <xdr:rowOff>9434</xdr:rowOff>
    </xdr:to>
    <xdr:sp macro="" textlink="">
      <xdr:nvSpPr>
        <xdr:cNvPr id="428" name="フローチャート: 判断 427"/>
        <xdr:cNvSpPr/>
      </xdr:nvSpPr>
      <xdr:spPr>
        <a:xfrm>
          <a:off x="212725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72753</xdr:rowOff>
    </xdr:from>
    <xdr:to>
      <xdr:col>107</xdr:col>
      <xdr:colOff>101600</xdr:colOff>
      <xdr:row>40</xdr:row>
      <xdr:rowOff>2903</xdr:rowOff>
    </xdr:to>
    <xdr:sp macro="" textlink="">
      <xdr:nvSpPr>
        <xdr:cNvPr id="429" name="フローチャート: 判断 428"/>
        <xdr:cNvSpPr/>
      </xdr:nvSpPr>
      <xdr:spPr>
        <a:xfrm>
          <a:off x="20383500" y="67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134801</xdr:rowOff>
    </xdr:from>
    <xdr:to>
      <xdr:col>102</xdr:col>
      <xdr:colOff>165100</xdr:colOff>
      <xdr:row>40</xdr:row>
      <xdr:rowOff>64951</xdr:rowOff>
    </xdr:to>
    <xdr:sp macro="" textlink="">
      <xdr:nvSpPr>
        <xdr:cNvPr id="430" name="フローチャート: 判断 429"/>
        <xdr:cNvSpPr/>
      </xdr:nvSpPr>
      <xdr:spPr>
        <a:xfrm>
          <a:off x="19494500" y="68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1" name="テキスト ボックス 43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2" name="テキスト ボックス 43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3" name="テキスト ボックス 43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4" name="テキスト ボックス 43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5" name="テキスト ボックス 43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139700</xdr:rowOff>
    </xdr:from>
    <xdr:to>
      <xdr:col>116</xdr:col>
      <xdr:colOff>114300</xdr:colOff>
      <xdr:row>37</xdr:row>
      <xdr:rowOff>69850</xdr:rowOff>
    </xdr:to>
    <xdr:sp macro="" textlink="">
      <xdr:nvSpPr>
        <xdr:cNvPr id="436" name="楕円 435"/>
        <xdr:cNvSpPr/>
      </xdr:nvSpPr>
      <xdr:spPr>
        <a:xfrm>
          <a:off x="221107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162577</xdr:rowOff>
    </xdr:from>
    <xdr:ext cx="469744" cy="259045"/>
    <xdr:sp macro="" textlink="">
      <xdr:nvSpPr>
        <xdr:cNvPr id="437" name="【認定こども園・幼稚園・保育所】&#10;一人当たり面積該当値テキスト"/>
        <xdr:cNvSpPr txBox="1"/>
      </xdr:nvSpPr>
      <xdr:spPr>
        <a:xfrm>
          <a:off x="22199600"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10704</xdr:rowOff>
    </xdr:from>
    <xdr:to>
      <xdr:col>112</xdr:col>
      <xdr:colOff>38100</xdr:colOff>
      <xdr:row>37</xdr:row>
      <xdr:rowOff>112304</xdr:rowOff>
    </xdr:to>
    <xdr:sp macro="" textlink="">
      <xdr:nvSpPr>
        <xdr:cNvPr id="438" name="楕円 437"/>
        <xdr:cNvSpPr/>
      </xdr:nvSpPr>
      <xdr:spPr>
        <a:xfrm>
          <a:off x="21272500" y="635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19050</xdr:rowOff>
    </xdr:from>
    <xdr:to>
      <xdr:col>116</xdr:col>
      <xdr:colOff>63500</xdr:colOff>
      <xdr:row>37</xdr:row>
      <xdr:rowOff>61504</xdr:rowOff>
    </xdr:to>
    <xdr:cxnSp macro="">
      <xdr:nvCxnSpPr>
        <xdr:cNvPr id="439" name="直線コネクタ 438"/>
        <xdr:cNvCxnSpPr/>
      </xdr:nvCxnSpPr>
      <xdr:spPr>
        <a:xfrm flipV="1">
          <a:off x="21323300" y="6362700"/>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46627</xdr:rowOff>
    </xdr:from>
    <xdr:to>
      <xdr:col>107</xdr:col>
      <xdr:colOff>101600</xdr:colOff>
      <xdr:row>37</xdr:row>
      <xdr:rowOff>148227</xdr:rowOff>
    </xdr:to>
    <xdr:sp macro="" textlink="">
      <xdr:nvSpPr>
        <xdr:cNvPr id="440" name="楕円 439"/>
        <xdr:cNvSpPr/>
      </xdr:nvSpPr>
      <xdr:spPr>
        <a:xfrm>
          <a:off x="20383500" y="639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61504</xdr:rowOff>
    </xdr:from>
    <xdr:to>
      <xdr:col>111</xdr:col>
      <xdr:colOff>177800</xdr:colOff>
      <xdr:row>37</xdr:row>
      <xdr:rowOff>97427</xdr:rowOff>
    </xdr:to>
    <xdr:cxnSp macro="">
      <xdr:nvCxnSpPr>
        <xdr:cNvPr id="441" name="直線コネクタ 440"/>
        <xdr:cNvCxnSpPr/>
      </xdr:nvCxnSpPr>
      <xdr:spPr>
        <a:xfrm flipV="1">
          <a:off x="20434300" y="640515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561</xdr:rowOff>
    </xdr:from>
    <xdr:ext cx="469744" cy="259045"/>
    <xdr:sp macro="" textlink="">
      <xdr:nvSpPr>
        <xdr:cNvPr id="442" name="n_1aveValue【認定こども園・幼稚園・保育所】&#10;一人当たり面積"/>
        <xdr:cNvSpPr txBox="1"/>
      </xdr:nvSpPr>
      <xdr:spPr>
        <a:xfrm>
          <a:off x="21075727" y="6858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165480</xdr:rowOff>
    </xdr:from>
    <xdr:ext cx="469744" cy="259045"/>
    <xdr:sp macro="" textlink="">
      <xdr:nvSpPr>
        <xdr:cNvPr id="443" name="n_2aveValue【認定こども園・幼稚園・保育所】&#10;一人当たり面積"/>
        <xdr:cNvSpPr txBox="1"/>
      </xdr:nvSpPr>
      <xdr:spPr>
        <a:xfrm>
          <a:off x="20199427" y="6852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81478</xdr:rowOff>
    </xdr:from>
    <xdr:ext cx="469744" cy="259045"/>
    <xdr:sp macro="" textlink="">
      <xdr:nvSpPr>
        <xdr:cNvPr id="444" name="n_3aveValue【認定こども園・幼稚園・保育所】&#10;一人当たり面積"/>
        <xdr:cNvSpPr txBox="1"/>
      </xdr:nvSpPr>
      <xdr:spPr>
        <a:xfrm>
          <a:off x="19310427" y="659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128831</xdr:rowOff>
    </xdr:from>
    <xdr:ext cx="469744" cy="259045"/>
    <xdr:sp macro="" textlink="">
      <xdr:nvSpPr>
        <xdr:cNvPr id="445" name="n_1mainValue【認定こども園・幼稚園・保育所】&#10;一人当たり面積"/>
        <xdr:cNvSpPr txBox="1"/>
      </xdr:nvSpPr>
      <xdr:spPr>
        <a:xfrm>
          <a:off x="21075727" y="6129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164754</xdr:rowOff>
    </xdr:from>
    <xdr:ext cx="469744" cy="259045"/>
    <xdr:sp macro="" textlink="">
      <xdr:nvSpPr>
        <xdr:cNvPr id="446" name="n_2mainValue【認定こども園・幼稚園・保育所】&#10;一人当たり面積"/>
        <xdr:cNvSpPr txBox="1"/>
      </xdr:nvSpPr>
      <xdr:spPr>
        <a:xfrm>
          <a:off x="20199427" y="6165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7" name="正方形/長方形 44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8" name="正方形/長方形 44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9" name="正方形/長方形 44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0" name="正方形/長方形 44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1" name="正方形/長方形 45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2" name="正方形/長方形 45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3" name="正方形/長方形 45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4" name="正方形/長方形 45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5" name="テキスト ボックス 45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6" name="直線コネクタ 45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57" name="テキスト ボックス 456"/>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58" name="直線コネクタ 457"/>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59" name="テキスト ボックス 458"/>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60" name="直線コネクタ 459"/>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61" name="テキスト ボックス 460"/>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62" name="直線コネクタ 461"/>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63" name="テキスト ボックス 462"/>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64" name="直線コネクタ 463"/>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65" name="テキスト ボックス 464"/>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6" name="直線コネクタ 46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7" name="テキスト ボックス 46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107442</xdr:rowOff>
    </xdr:from>
    <xdr:to>
      <xdr:col>85</xdr:col>
      <xdr:colOff>126364</xdr:colOff>
      <xdr:row>62</xdr:row>
      <xdr:rowOff>148590</xdr:rowOff>
    </xdr:to>
    <xdr:cxnSp macro="">
      <xdr:nvCxnSpPr>
        <xdr:cNvPr id="469" name="直線コネクタ 468"/>
        <xdr:cNvCxnSpPr/>
      </xdr:nvCxnSpPr>
      <xdr:spPr>
        <a:xfrm flipV="1">
          <a:off x="16318864" y="9537192"/>
          <a:ext cx="0" cy="1241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152417</xdr:rowOff>
    </xdr:from>
    <xdr:ext cx="405111" cy="259045"/>
    <xdr:sp macro="" textlink="">
      <xdr:nvSpPr>
        <xdr:cNvPr id="470" name="【学校施設】&#10;有形固定資産減価償却率最小値テキスト"/>
        <xdr:cNvSpPr txBox="1"/>
      </xdr:nvSpPr>
      <xdr:spPr>
        <a:xfrm>
          <a:off x="16357600" y="1078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148590</xdr:rowOff>
    </xdr:from>
    <xdr:to>
      <xdr:col>86</xdr:col>
      <xdr:colOff>25400</xdr:colOff>
      <xdr:row>62</xdr:row>
      <xdr:rowOff>148590</xdr:rowOff>
    </xdr:to>
    <xdr:cxnSp macro="">
      <xdr:nvCxnSpPr>
        <xdr:cNvPr id="471" name="直線コネクタ 470"/>
        <xdr:cNvCxnSpPr/>
      </xdr:nvCxnSpPr>
      <xdr:spPr>
        <a:xfrm>
          <a:off x="16230600" y="1077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54119</xdr:rowOff>
    </xdr:from>
    <xdr:ext cx="405111" cy="259045"/>
    <xdr:sp macro="" textlink="">
      <xdr:nvSpPr>
        <xdr:cNvPr id="472" name="【学校施設】&#10;有形固定資産減価償却率最大値テキスト"/>
        <xdr:cNvSpPr txBox="1"/>
      </xdr:nvSpPr>
      <xdr:spPr>
        <a:xfrm>
          <a:off x="16357600" y="9312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107442</xdr:rowOff>
    </xdr:from>
    <xdr:to>
      <xdr:col>86</xdr:col>
      <xdr:colOff>25400</xdr:colOff>
      <xdr:row>55</xdr:row>
      <xdr:rowOff>107442</xdr:rowOff>
    </xdr:to>
    <xdr:cxnSp macro="">
      <xdr:nvCxnSpPr>
        <xdr:cNvPr id="473" name="直線コネクタ 472"/>
        <xdr:cNvCxnSpPr/>
      </xdr:nvCxnSpPr>
      <xdr:spPr>
        <a:xfrm>
          <a:off x="16230600" y="953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87647</xdr:rowOff>
    </xdr:from>
    <xdr:ext cx="405111" cy="259045"/>
    <xdr:sp macro="" textlink="">
      <xdr:nvSpPr>
        <xdr:cNvPr id="474" name="【学校施設】&#10;有形固定資産減価償却率平均値テキスト"/>
        <xdr:cNvSpPr txBox="1"/>
      </xdr:nvSpPr>
      <xdr:spPr>
        <a:xfrm>
          <a:off x="16357600" y="1003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109220</xdr:rowOff>
    </xdr:from>
    <xdr:to>
      <xdr:col>85</xdr:col>
      <xdr:colOff>177800</xdr:colOff>
      <xdr:row>59</xdr:row>
      <xdr:rowOff>39370</xdr:rowOff>
    </xdr:to>
    <xdr:sp macro="" textlink="">
      <xdr:nvSpPr>
        <xdr:cNvPr id="475" name="フローチャート: 判断 474"/>
        <xdr:cNvSpPr/>
      </xdr:nvSpPr>
      <xdr:spPr>
        <a:xfrm>
          <a:off x="162687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122936</xdr:rowOff>
    </xdr:from>
    <xdr:to>
      <xdr:col>81</xdr:col>
      <xdr:colOff>101600</xdr:colOff>
      <xdr:row>59</xdr:row>
      <xdr:rowOff>53086</xdr:rowOff>
    </xdr:to>
    <xdr:sp macro="" textlink="">
      <xdr:nvSpPr>
        <xdr:cNvPr id="476" name="フローチャート: 判断 475"/>
        <xdr:cNvSpPr/>
      </xdr:nvSpPr>
      <xdr:spPr>
        <a:xfrm>
          <a:off x="15430500" y="1006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129794</xdr:rowOff>
    </xdr:from>
    <xdr:to>
      <xdr:col>76</xdr:col>
      <xdr:colOff>165100</xdr:colOff>
      <xdr:row>59</xdr:row>
      <xdr:rowOff>59944</xdr:rowOff>
    </xdr:to>
    <xdr:sp macro="" textlink="">
      <xdr:nvSpPr>
        <xdr:cNvPr id="477" name="フローチャート: 判断 476"/>
        <xdr:cNvSpPr/>
      </xdr:nvSpPr>
      <xdr:spPr>
        <a:xfrm>
          <a:off x="14541500" y="1007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132080</xdr:rowOff>
    </xdr:from>
    <xdr:to>
      <xdr:col>72</xdr:col>
      <xdr:colOff>38100</xdr:colOff>
      <xdr:row>59</xdr:row>
      <xdr:rowOff>62230</xdr:rowOff>
    </xdr:to>
    <xdr:sp macro="" textlink="">
      <xdr:nvSpPr>
        <xdr:cNvPr id="478" name="フローチャート: 判断 477"/>
        <xdr:cNvSpPr/>
      </xdr:nvSpPr>
      <xdr:spPr>
        <a:xfrm>
          <a:off x="13652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9" name="テキスト ボックス 47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0" name="テキスト ボックス 47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1" name="テキスト ボックス 48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2" name="テキスト ボックス 48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3" name="テキスト ボックス 48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104648</xdr:rowOff>
    </xdr:from>
    <xdr:to>
      <xdr:col>85</xdr:col>
      <xdr:colOff>177800</xdr:colOff>
      <xdr:row>58</xdr:row>
      <xdr:rowOff>34798</xdr:rowOff>
    </xdr:to>
    <xdr:sp macro="" textlink="">
      <xdr:nvSpPr>
        <xdr:cNvPr id="484" name="楕円 483"/>
        <xdr:cNvSpPr/>
      </xdr:nvSpPr>
      <xdr:spPr>
        <a:xfrm>
          <a:off x="16268700" y="987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127525</xdr:rowOff>
    </xdr:from>
    <xdr:ext cx="405111" cy="259045"/>
    <xdr:sp macro="" textlink="">
      <xdr:nvSpPr>
        <xdr:cNvPr id="485" name="【学校施設】&#10;有形固定資産減価償却率該当値テキスト"/>
        <xdr:cNvSpPr txBox="1"/>
      </xdr:nvSpPr>
      <xdr:spPr>
        <a:xfrm>
          <a:off x="16357600" y="972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127508</xdr:rowOff>
    </xdr:from>
    <xdr:to>
      <xdr:col>81</xdr:col>
      <xdr:colOff>101600</xdr:colOff>
      <xdr:row>58</xdr:row>
      <xdr:rowOff>57658</xdr:rowOff>
    </xdr:to>
    <xdr:sp macro="" textlink="">
      <xdr:nvSpPr>
        <xdr:cNvPr id="486" name="楕円 485"/>
        <xdr:cNvSpPr/>
      </xdr:nvSpPr>
      <xdr:spPr>
        <a:xfrm>
          <a:off x="15430500" y="990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155448</xdr:rowOff>
    </xdr:from>
    <xdr:to>
      <xdr:col>85</xdr:col>
      <xdr:colOff>127000</xdr:colOff>
      <xdr:row>58</xdr:row>
      <xdr:rowOff>6858</xdr:rowOff>
    </xdr:to>
    <xdr:cxnSp macro="">
      <xdr:nvCxnSpPr>
        <xdr:cNvPr id="487" name="直線コネクタ 486"/>
        <xdr:cNvCxnSpPr/>
      </xdr:nvCxnSpPr>
      <xdr:spPr>
        <a:xfrm flipV="1">
          <a:off x="15481300" y="992809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152654</xdr:rowOff>
    </xdr:from>
    <xdr:to>
      <xdr:col>76</xdr:col>
      <xdr:colOff>165100</xdr:colOff>
      <xdr:row>58</xdr:row>
      <xdr:rowOff>82804</xdr:rowOff>
    </xdr:to>
    <xdr:sp macro="" textlink="">
      <xdr:nvSpPr>
        <xdr:cNvPr id="488" name="楕円 487"/>
        <xdr:cNvSpPr/>
      </xdr:nvSpPr>
      <xdr:spPr>
        <a:xfrm>
          <a:off x="14541500" y="992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6858</xdr:rowOff>
    </xdr:from>
    <xdr:to>
      <xdr:col>81</xdr:col>
      <xdr:colOff>50800</xdr:colOff>
      <xdr:row>58</xdr:row>
      <xdr:rowOff>32004</xdr:rowOff>
    </xdr:to>
    <xdr:cxnSp macro="">
      <xdr:nvCxnSpPr>
        <xdr:cNvPr id="489" name="直線コネクタ 488"/>
        <xdr:cNvCxnSpPr/>
      </xdr:nvCxnSpPr>
      <xdr:spPr>
        <a:xfrm flipV="1">
          <a:off x="14592300" y="9950958"/>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44213</xdr:rowOff>
    </xdr:from>
    <xdr:ext cx="405111" cy="259045"/>
    <xdr:sp macro="" textlink="">
      <xdr:nvSpPr>
        <xdr:cNvPr id="490" name="n_1aveValue【学校施設】&#10;有形固定資産減価償却率"/>
        <xdr:cNvSpPr txBox="1"/>
      </xdr:nvSpPr>
      <xdr:spPr>
        <a:xfrm>
          <a:off x="15266044" y="1015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51071</xdr:rowOff>
    </xdr:from>
    <xdr:ext cx="405111" cy="259045"/>
    <xdr:sp macro="" textlink="">
      <xdr:nvSpPr>
        <xdr:cNvPr id="491" name="n_2aveValue【学校施設】&#10;有形固定資産減価償却率"/>
        <xdr:cNvSpPr txBox="1"/>
      </xdr:nvSpPr>
      <xdr:spPr>
        <a:xfrm>
          <a:off x="14389744" y="10166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78757</xdr:rowOff>
    </xdr:from>
    <xdr:ext cx="405111" cy="259045"/>
    <xdr:sp macro="" textlink="">
      <xdr:nvSpPr>
        <xdr:cNvPr id="492" name="n_3aveValue【学校施設】&#10;有形固定資産減価償却率"/>
        <xdr:cNvSpPr txBox="1"/>
      </xdr:nvSpPr>
      <xdr:spPr>
        <a:xfrm>
          <a:off x="13500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74185</xdr:rowOff>
    </xdr:from>
    <xdr:ext cx="405111" cy="259045"/>
    <xdr:sp macro="" textlink="">
      <xdr:nvSpPr>
        <xdr:cNvPr id="493" name="n_1mainValue【学校施設】&#10;有形固定資産減価償却率"/>
        <xdr:cNvSpPr txBox="1"/>
      </xdr:nvSpPr>
      <xdr:spPr>
        <a:xfrm>
          <a:off x="15266044" y="9675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99331</xdr:rowOff>
    </xdr:from>
    <xdr:ext cx="405111" cy="259045"/>
    <xdr:sp macro="" textlink="">
      <xdr:nvSpPr>
        <xdr:cNvPr id="494" name="n_2mainValue【学校施設】&#10;有形固定資産減価償却率"/>
        <xdr:cNvSpPr txBox="1"/>
      </xdr:nvSpPr>
      <xdr:spPr>
        <a:xfrm>
          <a:off x="14389744" y="9700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5" name="正方形/長方形 49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6" name="正方形/長方形 49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7" name="正方形/長方形 49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8" name="正方形/長方形 49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9" name="正方形/長方形 49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0" name="正方形/長方形 49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1" name="正方形/長方形 50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2" name="正方形/長方形 50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3" name="テキスト ボックス 50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4" name="直線コネクタ 50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05" name="直線コネクタ 50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06" name="テキスト ボックス 50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07" name="直線コネクタ 50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08" name="テキスト ボックス 50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09" name="直線コネクタ 50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10" name="テキスト ボックス 50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11" name="直線コネクタ 51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12" name="テキスト ボックス 51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13" name="直線コネクタ 51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14" name="テキスト ボックス 51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5" name="直線コネクタ 51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6" name="テキスト ボックス 51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64008</xdr:rowOff>
    </xdr:from>
    <xdr:to>
      <xdr:col>116</xdr:col>
      <xdr:colOff>62864</xdr:colOff>
      <xdr:row>64</xdr:row>
      <xdr:rowOff>68199</xdr:rowOff>
    </xdr:to>
    <xdr:cxnSp macro="">
      <xdr:nvCxnSpPr>
        <xdr:cNvPr id="518" name="直線コネクタ 517"/>
        <xdr:cNvCxnSpPr/>
      </xdr:nvCxnSpPr>
      <xdr:spPr>
        <a:xfrm flipV="1">
          <a:off x="22160864" y="9665208"/>
          <a:ext cx="0" cy="1375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72026</xdr:rowOff>
    </xdr:from>
    <xdr:ext cx="469744" cy="259045"/>
    <xdr:sp macro="" textlink="">
      <xdr:nvSpPr>
        <xdr:cNvPr id="519" name="【学校施設】&#10;一人当たり面積最小値テキスト"/>
        <xdr:cNvSpPr txBox="1"/>
      </xdr:nvSpPr>
      <xdr:spPr>
        <a:xfrm>
          <a:off x="22199600" y="11044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68199</xdr:rowOff>
    </xdr:from>
    <xdr:to>
      <xdr:col>116</xdr:col>
      <xdr:colOff>152400</xdr:colOff>
      <xdr:row>64</xdr:row>
      <xdr:rowOff>68199</xdr:rowOff>
    </xdr:to>
    <xdr:cxnSp macro="">
      <xdr:nvCxnSpPr>
        <xdr:cNvPr id="520" name="直線コネクタ 519"/>
        <xdr:cNvCxnSpPr/>
      </xdr:nvCxnSpPr>
      <xdr:spPr>
        <a:xfrm>
          <a:off x="22072600" y="11040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10685</xdr:rowOff>
    </xdr:from>
    <xdr:ext cx="469744" cy="259045"/>
    <xdr:sp macro="" textlink="">
      <xdr:nvSpPr>
        <xdr:cNvPr id="521" name="【学校施設】&#10;一人当たり面積最大値テキスト"/>
        <xdr:cNvSpPr txBox="1"/>
      </xdr:nvSpPr>
      <xdr:spPr>
        <a:xfrm>
          <a:off x="22199600" y="944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64008</xdr:rowOff>
    </xdr:from>
    <xdr:to>
      <xdr:col>116</xdr:col>
      <xdr:colOff>152400</xdr:colOff>
      <xdr:row>56</xdr:row>
      <xdr:rowOff>64008</xdr:rowOff>
    </xdr:to>
    <xdr:cxnSp macro="">
      <xdr:nvCxnSpPr>
        <xdr:cNvPr id="522" name="直線コネクタ 521"/>
        <xdr:cNvCxnSpPr/>
      </xdr:nvCxnSpPr>
      <xdr:spPr>
        <a:xfrm>
          <a:off x="22072600" y="966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68089</xdr:rowOff>
    </xdr:from>
    <xdr:ext cx="469744" cy="259045"/>
    <xdr:sp macro="" textlink="">
      <xdr:nvSpPr>
        <xdr:cNvPr id="523" name="【学校施設】&#10;一人当たり面積平均値テキスト"/>
        <xdr:cNvSpPr txBox="1"/>
      </xdr:nvSpPr>
      <xdr:spPr>
        <a:xfrm>
          <a:off x="22199600" y="10183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45212</xdr:rowOff>
    </xdr:from>
    <xdr:to>
      <xdr:col>116</xdr:col>
      <xdr:colOff>114300</xdr:colOff>
      <xdr:row>60</xdr:row>
      <xdr:rowOff>146812</xdr:rowOff>
    </xdr:to>
    <xdr:sp macro="" textlink="">
      <xdr:nvSpPr>
        <xdr:cNvPr id="524" name="フローチャート: 判断 523"/>
        <xdr:cNvSpPr/>
      </xdr:nvSpPr>
      <xdr:spPr>
        <a:xfrm>
          <a:off x="22110700" y="1033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35687</xdr:rowOff>
    </xdr:from>
    <xdr:to>
      <xdr:col>112</xdr:col>
      <xdr:colOff>38100</xdr:colOff>
      <xdr:row>60</xdr:row>
      <xdr:rowOff>137287</xdr:rowOff>
    </xdr:to>
    <xdr:sp macro="" textlink="">
      <xdr:nvSpPr>
        <xdr:cNvPr id="525" name="フローチャート: 判断 524"/>
        <xdr:cNvSpPr/>
      </xdr:nvSpPr>
      <xdr:spPr>
        <a:xfrm>
          <a:off x="21272500" y="1032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21209</xdr:rowOff>
    </xdr:from>
    <xdr:to>
      <xdr:col>107</xdr:col>
      <xdr:colOff>101600</xdr:colOff>
      <xdr:row>60</xdr:row>
      <xdr:rowOff>122809</xdr:rowOff>
    </xdr:to>
    <xdr:sp macro="" textlink="">
      <xdr:nvSpPr>
        <xdr:cNvPr id="526" name="フローチャート: 判断 525"/>
        <xdr:cNvSpPr/>
      </xdr:nvSpPr>
      <xdr:spPr>
        <a:xfrm>
          <a:off x="20383500" y="1030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42926</xdr:rowOff>
    </xdr:from>
    <xdr:to>
      <xdr:col>102</xdr:col>
      <xdr:colOff>165100</xdr:colOff>
      <xdr:row>60</xdr:row>
      <xdr:rowOff>144526</xdr:rowOff>
    </xdr:to>
    <xdr:sp macro="" textlink="">
      <xdr:nvSpPr>
        <xdr:cNvPr id="527" name="フローチャート: 判断 526"/>
        <xdr:cNvSpPr/>
      </xdr:nvSpPr>
      <xdr:spPr>
        <a:xfrm>
          <a:off x="19494500" y="1032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8" name="テキスト ボックス 52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9" name="テキスト ボックス 52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0" name="テキスト ボックス 52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1" name="テキスト ボックス 53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2" name="テキスト ボックス 53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123317</xdr:rowOff>
    </xdr:from>
    <xdr:to>
      <xdr:col>116</xdr:col>
      <xdr:colOff>114300</xdr:colOff>
      <xdr:row>61</xdr:row>
      <xdr:rowOff>53467</xdr:rowOff>
    </xdr:to>
    <xdr:sp macro="" textlink="">
      <xdr:nvSpPr>
        <xdr:cNvPr id="533" name="楕円 532"/>
        <xdr:cNvSpPr/>
      </xdr:nvSpPr>
      <xdr:spPr>
        <a:xfrm>
          <a:off x="22110700" y="1041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101744</xdr:rowOff>
    </xdr:from>
    <xdr:ext cx="469744" cy="259045"/>
    <xdr:sp macro="" textlink="">
      <xdr:nvSpPr>
        <xdr:cNvPr id="534" name="【学校施設】&#10;一人当たり面積該当値テキスト"/>
        <xdr:cNvSpPr txBox="1"/>
      </xdr:nvSpPr>
      <xdr:spPr>
        <a:xfrm>
          <a:off x="22199600" y="1038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124841</xdr:rowOff>
    </xdr:from>
    <xdr:to>
      <xdr:col>112</xdr:col>
      <xdr:colOff>38100</xdr:colOff>
      <xdr:row>61</xdr:row>
      <xdr:rowOff>54991</xdr:rowOff>
    </xdr:to>
    <xdr:sp macro="" textlink="">
      <xdr:nvSpPr>
        <xdr:cNvPr id="535" name="楕円 534"/>
        <xdr:cNvSpPr/>
      </xdr:nvSpPr>
      <xdr:spPr>
        <a:xfrm>
          <a:off x="21272500" y="10411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2667</xdr:rowOff>
    </xdr:from>
    <xdr:to>
      <xdr:col>116</xdr:col>
      <xdr:colOff>63500</xdr:colOff>
      <xdr:row>61</xdr:row>
      <xdr:rowOff>4191</xdr:rowOff>
    </xdr:to>
    <xdr:cxnSp macro="">
      <xdr:nvCxnSpPr>
        <xdr:cNvPr id="536" name="直線コネクタ 535"/>
        <xdr:cNvCxnSpPr/>
      </xdr:nvCxnSpPr>
      <xdr:spPr>
        <a:xfrm flipV="1">
          <a:off x="21323300" y="10461117"/>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125222</xdr:rowOff>
    </xdr:from>
    <xdr:to>
      <xdr:col>107</xdr:col>
      <xdr:colOff>101600</xdr:colOff>
      <xdr:row>61</xdr:row>
      <xdr:rowOff>55372</xdr:rowOff>
    </xdr:to>
    <xdr:sp macro="" textlink="">
      <xdr:nvSpPr>
        <xdr:cNvPr id="537" name="楕円 536"/>
        <xdr:cNvSpPr/>
      </xdr:nvSpPr>
      <xdr:spPr>
        <a:xfrm>
          <a:off x="20383500" y="1041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4191</xdr:rowOff>
    </xdr:from>
    <xdr:to>
      <xdr:col>111</xdr:col>
      <xdr:colOff>177800</xdr:colOff>
      <xdr:row>61</xdr:row>
      <xdr:rowOff>4572</xdr:rowOff>
    </xdr:to>
    <xdr:cxnSp macro="">
      <xdr:nvCxnSpPr>
        <xdr:cNvPr id="538" name="直線コネクタ 537"/>
        <xdr:cNvCxnSpPr/>
      </xdr:nvCxnSpPr>
      <xdr:spPr>
        <a:xfrm flipV="1">
          <a:off x="20434300" y="10462641"/>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153814</xdr:rowOff>
    </xdr:from>
    <xdr:ext cx="469744" cy="259045"/>
    <xdr:sp macro="" textlink="">
      <xdr:nvSpPr>
        <xdr:cNvPr id="539" name="n_1aveValue【学校施設】&#10;一人当たり面積"/>
        <xdr:cNvSpPr txBox="1"/>
      </xdr:nvSpPr>
      <xdr:spPr>
        <a:xfrm>
          <a:off x="21075727" y="10097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139336</xdr:rowOff>
    </xdr:from>
    <xdr:ext cx="469744" cy="259045"/>
    <xdr:sp macro="" textlink="">
      <xdr:nvSpPr>
        <xdr:cNvPr id="540" name="n_2aveValue【学校施設】&#10;一人当たり面積"/>
        <xdr:cNvSpPr txBox="1"/>
      </xdr:nvSpPr>
      <xdr:spPr>
        <a:xfrm>
          <a:off x="20199427" y="10083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161053</xdr:rowOff>
    </xdr:from>
    <xdr:ext cx="469744" cy="259045"/>
    <xdr:sp macro="" textlink="">
      <xdr:nvSpPr>
        <xdr:cNvPr id="541" name="n_3aveValue【学校施設】&#10;一人当たり面積"/>
        <xdr:cNvSpPr txBox="1"/>
      </xdr:nvSpPr>
      <xdr:spPr>
        <a:xfrm>
          <a:off x="19310427" y="10105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46118</xdr:rowOff>
    </xdr:from>
    <xdr:ext cx="469744" cy="259045"/>
    <xdr:sp macro="" textlink="">
      <xdr:nvSpPr>
        <xdr:cNvPr id="542" name="n_1mainValue【学校施設】&#10;一人当たり面積"/>
        <xdr:cNvSpPr txBox="1"/>
      </xdr:nvSpPr>
      <xdr:spPr>
        <a:xfrm>
          <a:off x="21075727" y="10504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46499</xdr:rowOff>
    </xdr:from>
    <xdr:ext cx="469744" cy="259045"/>
    <xdr:sp macro="" textlink="">
      <xdr:nvSpPr>
        <xdr:cNvPr id="543" name="n_2mainValue【学校施設】&#10;一人当たり面積"/>
        <xdr:cNvSpPr txBox="1"/>
      </xdr:nvSpPr>
      <xdr:spPr>
        <a:xfrm>
          <a:off x="20199427" y="10504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4" name="正方形/長方形 54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5" name="正方形/長方形 54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6" name="正方形/長方形 54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7" name="正方形/長方形 54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8" name="正方形/長方形 54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9" name="正方形/長方形 54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0" name="正方形/長方形 54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1" name="正方形/長方形 55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2" name="テキスト ボックス 55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3" name="直線コネクタ 55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54" name="テキスト ボックス 55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55" name="直線コネクタ 55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56" name="テキスト ボックス 55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57" name="直線コネクタ 55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58" name="テキスト ボックス 55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59" name="直線コネクタ 55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60" name="テキスト ボックス 55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61" name="直線コネクタ 56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62" name="テキスト ボックス 56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63" name="直線コネクタ 56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64" name="テキスト ボックス 563"/>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5" name="直線コネクタ 56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6" name="テキスト ボックス 56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102870</xdr:rowOff>
    </xdr:to>
    <xdr:cxnSp macro="">
      <xdr:nvCxnSpPr>
        <xdr:cNvPr id="568" name="直線コネクタ 567"/>
        <xdr:cNvCxnSpPr/>
      </xdr:nvCxnSpPr>
      <xdr:spPr>
        <a:xfrm flipV="1">
          <a:off x="16318864"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106697</xdr:rowOff>
    </xdr:from>
    <xdr:ext cx="405111" cy="259045"/>
    <xdr:sp macro="" textlink="">
      <xdr:nvSpPr>
        <xdr:cNvPr id="569" name="【児童館】&#10;有形固定資産減価償却率最小値テキスト"/>
        <xdr:cNvSpPr txBox="1"/>
      </xdr:nvSpPr>
      <xdr:spPr>
        <a:xfrm>
          <a:off x="16357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102870</xdr:rowOff>
    </xdr:from>
    <xdr:to>
      <xdr:col>86</xdr:col>
      <xdr:colOff>25400</xdr:colOff>
      <xdr:row>86</xdr:row>
      <xdr:rowOff>102870</xdr:rowOff>
    </xdr:to>
    <xdr:cxnSp macro="">
      <xdr:nvCxnSpPr>
        <xdr:cNvPr id="570" name="直線コネクタ 569"/>
        <xdr:cNvCxnSpPr/>
      </xdr:nvCxnSpPr>
      <xdr:spPr>
        <a:xfrm>
          <a:off x="16230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71"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72" name="直線コネクタ 571"/>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101616</xdr:rowOff>
    </xdr:from>
    <xdr:ext cx="405111" cy="259045"/>
    <xdr:sp macro="" textlink="">
      <xdr:nvSpPr>
        <xdr:cNvPr id="573" name="【児童館】&#10;有形固定資産減価償却率平均値テキスト"/>
        <xdr:cNvSpPr txBox="1"/>
      </xdr:nvSpPr>
      <xdr:spPr>
        <a:xfrm>
          <a:off x="16357600" y="13989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78739</xdr:rowOff>
    </xdr:from>
    <xdr:to>
      <xdr:col>85</xdr:col>
      <xdr:colOff>177800</xdr:colOff>
      <xdr:row>83</xdr:row>
      <xdr:rowOff>8889</xdr:rowOff>
    </xdr:to>
    <xdr:sp macro="" textlink="">
      <xdr:nvSpPr>
        <xdr:cNvPr id="574" name="フローチャート: 判断 573"/>
        <xdr:cNvSpPr/>
      </xdr:nvSpPr>
      <xdr:spPr>
        <a:xfrm>
          <a:off x="16268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53975</xdr:rowOff>
    </xdr:from>
    <xdr:to>
      <xdr:col>81</xdr:col>
      <xdr:colOff>101600</xdr:colOff>
      <xdr:row>82</xdr:row>
      <xdr:rowOff>155575</xdr:rowOff>
    </xdr:to>
    <xdr:sp macro="" textlink="">
      <xdr:nvSpPr>
        <xdr:cNvPr id="575" name="フローチャート: 判断 574"/>
        <xdr:cNvSpPr/>
      </xdr:nvSpPr>
      <xdr:spPr>
        <a:xfrm>
          <a:off x="154305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46355</xdr:rowOff>
    </xdr:from>
    <xdr:to>
      <xdr:col>76</xdr:col>
      <xdr:colOff>165100</xdr:colOff>
      <xdr:row>82</xdr:row>
      <xdr:rowOff>147955</xdr:rowOff>
    </xdr:to>
    <xdr:sp macro="" textlink="">
      <xdr:nvSpPr>
        <xdr:cNvPr id="576" name="フローチャート: 判断 575"/>
        <xdr:cNvSpPr/>
      </xdr:nvSpPr>
      <xdr:spPr>
        <a:xfrm>
          <a:off x="14541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145414</xdr:rowOff>
    </xdr:from>
    <xdr:to>
      <xdr:col>72</xdr:col>
      <xdr:colOff>38100</xdr:colOff>
      <xdr:row>82</xdr:row>
      <xdr:rowOff>75564</xdr:rowOff>
    </xdr:to>
    <xdr:sp macro="" textlink="">
      <xdr:nvSpPr>
        <xdr:cNvPr id="577" name="フローチャート: 判断 576"/>
        <xdr:cNvSpPr/>
      </xdr:nvSpPr>
      <xdr:spPr>
        <a:xfrm>
          <a:off x="13652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8" name="テキスト ボックス 57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9" name="テキスト ボックス 57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0" name="テキスト ボックス 57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1" name="テキスト ボックス 58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2" name="テキスト ボックス 58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2539</xdr:rowOff>
    </xdr:from>
    <xdr:to>
      <xdr:col>85</xdr:col>
      <xdr:colOff>177800</xdr:colOff>
      <xdr:row>83</xdr:row>
      <xdr:rowOff>104139</xdr:rowOff>
    </xdr:to>
    <xdr:sp macro="" textlink="">
      <xdr:nvSpPr>
        <xdr:cNvPr id="583" name="楕円 582"/>
        <xdr:cNvSpPr/>
      </xdr:nvSpPr>
      <xdr:spPr>
        <a:xfrm>
          <a:off x="16268700" y="1423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152416</xdr:rowOff>
    </xdr:from>
    <xdr:ext cx="405111" cy="259045"/>
    <xdr:sp macro="" textlink="">
      <xdr:nvSpPr>
        <xdr:cNvPr id="584" name="【児童館】&#10;有形固定資産減価償却率該当値テキスト"/>
        <xdr:cNvSpPr txBox="1"/>
      </xdr:nvSpPr>
      <xdr:spPr>
        <a:xfrm>
          <a:off x="16357600"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88264</xdr:rowOff>
    </xdr:from>
    <xdr:to>
      <xdr:col>81</xdr:col>
      <xdr:colOff>101600</xdr:colOff>
      <xdr:row>85</xdr:row>
      <xdr:rowOff>18414</xdr:rowOff>
    </xdr:to>
    <xdr:sp macro="" textlink="">
      <xdr:nvSpPr>
        <xdr:cNvPr id="585" name="楕円 584"/>
        <xdr:cNvSpPr/>
      </xdr:nvSpPr>
      <xdr:spPr>
        <a:xfrm>
          <a:off x="15430500" y="1449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53339</xdr:rowOff>
    </xdr:from>
    <xdr:to>
      <xdr:col>85</xdr:col>
      <xdr:colOff>127000</xdr:colOff>
      <xdr:row>84</xdr:row>
      <xdr:rowOff>139064</xdr:rowOff>
    </xdr:to>
    <xdr:cxnSp macro="">
      <xdr:nvCxnSpPr>
        <xdr:cNvPr id="586" name="直線コネクタ 585"/>
        <xdr:cNvCxnSpPr/>
      </xdr:nvCxnSpPr>
      <xdr:spPr>
        <a:xfrm flipV="1">
          <a:off x="15481300" y="14283689"/>
          <a:ext cx="838200" cy="25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132080</xdr:rowOff>
    </xdr:from>
    <xdr:to>
      <xdr:col>76</xdr:col>
      <xdr:colOff>165100</xdr:colOff>
      <xdr:row>83</xdr:row>
      <xdr:rowOff>62230</xdr:rowOff>
    </xdr:to>
    <xdr:sp macro="" textlink="">
      <xdr:nvSpPr>
        <xdr:cNvPr id="587" name="楕円 586"/>
        <xdr:cNvSpPr/>
      </xdr:nvSpPr>
      <xdr:spPr>
        <a:xfrm>
          <a:off x="14541500" y="1419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11430</xdr:rowOff>
    </xdr:from>
    <xdr:to>
      <xdr:col>81</xdr:col>
      <xdr:colOff>50800</xdr:colOff>
      <xdr:row>84</xdr:row>
      <xdr:rowOff>139064</xdr:rowOff>
    </xdr:to>
    <xdr:cxnSp macro="">
      <xdr:nvCxnSpPr>
        <xdr:cNvPr id="588" name="直線コネクタ 587"/>
        <xdr:cNvCxnSpPr/>
      </xdr:nvCxnSpPr>
      <xdr:spPr>
        <a:xfrm>
          <a:off x="14592300" y="14241780"/>
          <a:ext cx="889000" cy="299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652</xdr:rowOff>
    </xdr:from>
    <xdr:ext cx="405111" cy="259045"/>
    <xdr:sp macro="" textlink="">
      <xdr:nvSpPr>
        <xdr:cNvPr id="589" name="n_1aveValue【児童館】&#10;有形固定資産減価償却率"/>
        <xdr:cNvSpPr txBox="1"/>
      </xdr:nvSpPr>
      <xdr:spPr>
        <a:xfrm>
          <a:off x="15266044" y="1388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164482</xdr:rowOff>
    </xdr:from>
    <xdr:ext cx="405111" cy="259045"/>
    <xdr:sp macro="" textlink="">
      <xdr:nvSpPr>
        <xdr:cNvPr id="590" name="n_2aveValue【児童館】&#10;有形固定資産減価償却率"/>
        <xdr:cNvSpPr txBox="1"/>
      </xdr:nvSpPr>
      <xdr:spPr>
        <a:xfrm>
          <a:off x="143897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92091</xdr:rowOff>
    </xdr:from>
    <xdr:ext cx="405111" cy="259045"/>
    <xdr:sp macro="" textlink="">
      <xdr:nvSpPr>
        <xdr:cNvPr id="591" name="n_3aveValue【児童館】&#10;有形固定資産減価償却率"/>
        <xdr:cNvSpPr txBox="1"/>
      </xdr:nvSpPr>
      <xdr:spPr>
        <a:xfrm>
          <a:off x="13500744"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9541</xdr:rowOff>
    </xdr:from>
    <xdr:ext cx="405111" cy="259045"/>
    <xdr:sp macro="" textlink="">
      <xdr:nvSpPr>
        <xdr:cNvPr id="592" name="n_1mainValue【児童館】&#10;有形固定資産減価償却率"/>
        <xdr:cNvSpPr txBox="1"/>
      </xdr:nvSpPr>
      <xdr:spPr>
        <a:xfrm>
          <a:off x="15266044" y="1458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53357</xdr:rowOff>
    </xdr:from>
    <xdr:ext cx="405111" cy="259045"/>
    <xdr:sp macro="" textlink="">
      <xdr:nvSpPr>
        <xdr:cNvPr id="593" name="n_2mainValue【児童館】&#10;有形固定資産減価償却率"/>
        <xdr:cNvSpPr txBox="1"/>
      </xdr:nvSpPr>
      <xdr:spPr>
        <a:xfrm>
          <a:off x="14389744" y="1428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4" name="正方形/長方形 59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5" name="正方形/長方形 59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6" name="正方形/長方形 59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7" name="正方形/長方形 59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8" name="正方形/長方形 59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9" name="正方形/長方形 59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0" name="正方形/長方形 59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1" name="正方形/長方形 60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2" name="テキスト ボックス 60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3" name="直線コネクタ 60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04" name="直線コネクタ 60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05" name="テキスト ボックス 60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06" name="直線コネクタ 60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07" name="テキスト ボックス 60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08" name="直線コネクタ 60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09" name="テキスト ボックス 60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10" name="直線コネクタ 60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11" name="テキスト ボックス 61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2" name="直線コネクタ 61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3" name="テキスト ボックス 61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140970</xdr:rowOff>
    </xdr:to>
    <xdr:cxnSp macro="">
      <xdr:nvCxnSpPr>
        <xdr:cNvPr id="615" name="直線コネクタ 614"/>
        <xdr:cNvCxnSpPr/>
      </xdr:nvCxnSpPr>
      <xdr:spPr>
        <a:xfrm flipV="1">
          <a:off x="22160864" y="13274039"/>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616" name="【児童館】&#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617" name="直線コネクタ 616"/>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618" name="【児童館】&#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619" name="直線コネクタ 618"/>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57166</xdr:rowOff>
    </xdr:from>
    <xdr:ext cx="469744" cy="259045"/>
    <xdr:sp macro="" textlink="">
      <xdr:nvSpPr>
        <xdr:cNvPr id="620" name="【児童館】&#10;一人当たり面積平均値テキスト"/>
        <xdr:cNvSpPr txBox="1"/>
      </xdr:nvSpPr>
      <xdr:spPr>
        <a:xfrm>
          <a:off x="22199600" y="14116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78739</xdr:rowOff>
    </xdr:from>
    <xdr:to>
      <xdr:col>116</xdr:col>
      <xdr:colOff>114300</xdr:colOff>
      <xdr:row>83</xdr:row>
      <xdr:rowOff>8889</xdr:rowOff>
    </xdr:to>
    <xdr:sp macro="" textlink="">
      <xdr:nvSpPr>
        <xdr:cNvPr id="621" name="フローチャート: 判断 620"/>
        <xdr:cNvSpPr/>
      </xdr:nvSpPr>
      <xdr:spPr>
        <a:xfrm>
          <a:off x="22110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55880</xdr:rowOff>
    </xdr:from>
    <xdr:to>
      <xdr:col>112</xdr:col>
      <xdr:colOff>38100</xdr:colOff>
      <xdr:row>82</xdr:row>
      <xdr:rowOff>157480</xdr:rowOff>
    </xdr:to>
    <xdr:sp macro="" textlink="">
      <xdr:nvSpPr>
        <xdr:cNvPr id="622" name="フローチャート: 判断 621"/>
        <xdr:cNvSpPr/>
      </xdr:nvSpPr>
      <xdr:spPr>
        <a:xfrm>
          <a:off x="21272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78739</xdr:rowOff>
    </xdr:from>
    <xdr:to>
      <xdr:col>107</xdr:col>
      <xdr:colOff>101600</xdr:colOff>
      <xdr:row>83</xdr:row>
      <xdr:rowOff>8889</xdr:rowOff>
    </xdr:to>
    <xdr:sp macro="" textlink="">
      <xdr:nvSpPr>
        <xdr:cNvPr id="623" name="フローチャート: 判断 622"/>
        <xdr:cNvSpPr/>
      </xdr:nvSpPr>
      <xdr:spPr>
        <a:xfrm>
          <a:off x="20383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147320</xdr:rowOff>
    </xdr:from>
    <xdr:to>
      <xdr:col>102</xdr:col>
      <xdr:colOff>165100</xdr:colOff>
      <xdr:row>83</xdr:row>
      <xdr:rowOff>77470</xdr:rowOff>
    </xdr:to>
    <xdr:sp macro="" textlink="">
      <xdr:nvSpPr>
        <xdr:cNvPr id="624" name="フローチャート: 判断 623"/>
        <xdr:cNvSpPr/>
      </xdr:nvSpPr>
      <xdr:spPr>
        <a:xfrm>
          <a:off x="19494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5" name="テキスト ボックス 62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6" name="テキスト ボックス 62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7" name="テキスト ボックス 62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8" name="テキスト ボックス 62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9" name="テキスト ボックス 62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21589</xdr:rowOff>
    </xdr:from>
    <xdr:to>
      <xdr:col>116</xdr:col>
      <xdr:colOff>114300</xdr:colOff>
      <xdr:row>77</xdr:row>
      <xdr:rowOff>123189</xdr:rowOff>
    </xdr:to>
    <xdr:sp macro="" textlink="">
      <xdr:nvSpPr>
        <xdr:cNvPr id="630" name="楕円 629"/>
        <xdr:cNvSpPr/>
      </xdr:nvSpPr>
      <xdr:spPr>
        <a:xfrm>
          <a:off x="22110700" y="1322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76</xdr:row>
      <xdr:rowOff>146066</xdr:rowOff>
    </xdr:from>
    <xdr:ext cx="469744" cy="259045"/>
    <xdr:sp macro="" textlink="">
      <xdr:nvSpPr>
        <xdr:cNvPr id="631" name="【児童館】&#10;一人当たり面積該当値テキスト"/>
        <xdr:cNvSpPr txBox="1"/>
      </xdr:nvSpPr>
      <xdr:spPr>
        <a:xfrm>
          <a:off x="22199600" y="13176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21589</xdr:rowOff>
    </xdr:from>
    <xdr:to>
      <xdr:col>112</xdr:col>
      <xdr:colOff>38100</xdr:colOff>
      <xdr:row>77</xdr:row>
      <xdr:rowOff>123189</xdr:rowOff>
    </xdr:to>
    <xdr:sp macro="" textlink="">
      <xdr:nvSpPr>
        <xdr:cNvPr id="632" name="楕円 631"/>
        <xdr:cNvSpPr/>
      </xdr:nvSpPr>
      <xdr:spPr>
        <a:xfrm>
          <a:off x="21272500" y="1322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77</xdr:row>
      <xdr:rowOff>72389</xdr:rowOff>
    </xdr:from>
    <xdr:to>
      <xdr:col>116</xdr:col>
      <xdr:colOff>63500</xdr:colOff>
      <xdr:row>77</xdr:row>
      <xdr:rowOff>72389</xdr:rowOff>
    </xdr:to>
    <xdr:cxnSp macro="">
      <xdr:nvCxnSpPr>
        <xdr:cNvPr id="633" name="直線コネクタ 632"/>
        <xdr:cNvCxnSpPr/>
      </xdr:nvCxnSpPr>
      <xdr:spPr>
        <a:xfrm>
          <a:off x="21323300" y="132740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44450</xdr:rowOff>
    </xdr:from>
    <xdr:to>
      <xdr:col>107</xdr:col>
      <xdr:colOff>101600</xdr:colOff>
      <xdr:row>77</xdr:row>
      <xdr:rowOff>146050</xdr:rowOff>
    </xdr:to>
    <xdr:sp macro="" textlink="">
      <xdr:nvSpPr>
        <xdr:cNvPr id="634" name="楕円 633"/>
        <xdr:cNvSpPr/>
      </xdr:nvSpPr>
      <xdr:spPr>
        <a:xfrm>
          <a:off x="20383500" y="1324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72389</xdr:rowOff>
    </xdr:from>
    <xdr:to>
      <xdr:col>111</xdr:col>
      <xdr:colOff>177800</xdr:colOff>
      <xdr:row>77</xdr:row>
      <xdr:rowOff>95250</xdr:rowOff>
    </xdr:to>
    <xdr:cxnSp macro="">
      <xdr:nvCxnSpPr>
        <xdr:cNvPr id="635" name="直線コネクタ 634"/>
        <xdr:cNvCxnSpPr/>
      </xdr:nvCxnSpPr>
      <xdr:spPr>
        <a:xfrm flipV="1">
          <a:off x="20434300" y="132740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148607</xdr:rowOff>
    </xdr:from>
    <xdr:ext cx="469744" cy="259045"/>
    <xdr:sp macro="" textlink="">
      <xdr:nvSpPr>
        <xdr:cNvPr id="636" name="n_1aveValue【児童館】&#10;一人当たり面積"/>
        <xdr:cNvSpPr txBox="1"/>
      </xdr:nvSpPr>
      <xdr:spPr>
        <a:xfrm>
          <a:off x="21075727" y="1420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xdr:rowOff>
    </xdr:from>
    <xdr:ext cx="469744" cy="259045"/>
    <xdr:sp macro="" textlink="">
      <xdr:nvSpPr>
        <xdr:cNvPr id="637" name="n_2aveValue【児童館】&#10;一人当たり面積"/>
        <xdr:cNvSpPr txBox="1"/>
      </xdr:nvSpPr>
      <xdr:spPr>
        <a:xfrm>
          <a:off x="20199427" y="1423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93997</xdr:rowOff>
    </xdr:from>
    <xdr:ext cx="469744" cy="259045"/>
    <xdr:sp macro="" textlink="">
      <xdr:nvSpPr>
        <xdr:cNvPr id="638" name="n_3aveValue【児童館】&#10;一人当たり面積"/>
        <xdr:cNvSpPr txBox="1"/>
      </xdr:nvSpPr>
      <xdr:spPr>
        <a:xfrm>
          <a:off x="193104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75</xdr:row>
      <xdr:rowOff>139716</xdr:rowOff>
    </xdr:from>
    <xdr:ext cx="469744" cy="259045"/>
    <xdr:sp macro="" textlink="">
      <xdr:nvSpPr>
        <xdr:cNvPr id="639" name="n_1mainValue【児童館】&#10;一人当たり面積"/>
        <xdr:cNvSpPr txBox="1"/>
      </xdr:nvSpPr>
      <xdr:spPr>
        <a:xfrm>
          <a:off x="21075727" y="12998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75</xdr:row>
      <xdr:rowOff>162577</xdr:rowOff>
    </xdr:from>
    <xdr:ext cx="469744" cy="259045"/>
    <xdr:sp macro="" textlink="">
      <xdr:nvSpPr>
        <xdr:cNvPr id="640" name="n_2mainValue【児童館】&#10;一人当たり面積"/>
        <xdr:cNvSpPr txBox="1"/>
      </xdr:nvSpPr>
      <xdr:spPr>
        <a:xfrm>
          <a:off x="20199427" y="1302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1" name="正方形/長方形 6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2" name="正方形/長方形 6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3" name="正方形/長方形 6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4" name="正方形/長方形 6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5" name="正方形/長方形 6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6" name="正方形/長方形 6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7" name="正方形/長方形 6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8" name="正方形/長方形 6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9" name="テキスト ボックス 6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0" name="直線コネクタ 6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51" name="テキスト ボックス 650"/>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2" name="直線コネクタ 65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53" name="テキスト ボックス 65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4" name="直線コネクタ 65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5" name="テキスト ボックス 65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6" name="直線コネクタ 65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7" name="テキスト ボックス 65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8" name="直線コネクタ 65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9" name="テキスト ボックス 65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0" name="直線コネクタ 65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61" name="テキスト ボックス 66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2" name="直線コネクタ 6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3" name="テキスト ボックス 66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110489</xdr:rowOff>
    </xdr:from>
    <xdr:to>
      <xdr:col>85</xdr:col>
      <xdr:colOff>126364</xdr:colOff>
      <xdr:row>108</xdr:row>
      <xdr:rowOff>146686</xdr:rowOff>
    </xdr:to>
    <xdr:cxnSp macro="">
      <xdr:nvCxnSpPr>
        <xdr:cNvPr id="665" name="直線コネクタ 664"/>
        <xdr:cNvCxnSpPr/>
      </xdr:nvCxnSpPr>
      <xdr:spPr>
        <a:xfrm flipV="1">
          <a:off x="16318864" y="17255489"/>
          <a:ext cx="0" cy="140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150513</xdr:rowOff>
    </xdr:from>
    <xdr:ext cx="405111" cy="259045"/>
    <xdr:sp macro="" textlink="">
      <xdr:nvSpPr>
        <xdr:cNvPr id="666" name="【公民館】&#10;有形固定資産減価償却率最小値テキスト"/>
        <xdr:cNvSpPr txBox="1"/>
      </xdr:nvSpPr>
      <xdr:spPr>
        <a:xfrm>
          <a:off x="16357600" y="1866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146686</xdr:rowOff>
    </xdr:from>
    <xdr:to>
      <xdr:col>86</xdr:col>
      <xdr:colOff>25400</xdr:colOff>
      <xdr:row>108</xdr:row>
      <xdr:rowOff>146686</xdr:rowOff>
    </xdr:to>
    <xdr:cxnSp macro="">
      <xdr:nvCxnSpPr>
        <xdr:cNvPr id="667" name="直線コネクタ 666"/>
        <xdr:cNvCxnSpPr/>
      </xdr:nvCxnSpPr>
      <xdr:spPr>
        <a:xfrm>
          <a:off x="16230600" y="1866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57166</xdr:rowOff>
    </xdr:from>
    <xdr:ext cx="405111" cy="259045"/>
    <xdr:sp macro="" textlink="">
      <xdr:nvSpPr>
        <xdr:cNvPr id="668" name="【公民館】&#10;有形固定資産減価償却率最大値テキスト"/>
        <xdr:cNvSpPr txBox="1"/>
      </xdr:nvSpPr>
      <xdr:spPr>
        <a:xfrm>
          <a:off x="16357600" y="1703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110489</xdr:rowOff>
    </xdr:from>
    <xdr:to>
      <xdr:col>86</xdr:col>
      <xdr:colOff>25400</xdr:colOff>
      <xdr:row>100</xdr:row>
      <xdr:rowOff>110489</xdr:rowOff>
    </xdr:to>
    <xdr:cxnSp macro="">
      <xdr:nvCxnSpPr>
        <xdr:cNvPr id="669" name="直線コネクタ 668"/>
        <xdr:cNvCxnSpPr/>
      </xdr:nvCxnSpPr>
      <xdr:spPr>
        <a:xfrm>
          <a:off x="16230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67327</xdr:rowOff>
    </xdr:from>
    <xdr:ext cx="405111" cy="259045"/>
    <xdr:sp macro="" textlink="">
      <xdr:nvSpPr>
        <xdr:cNvPr id="670" name="【公民館】&#10;有形固定資産減価償却率平均値テキスト"/>
        <xdr:cNvSpPr txBox="1"/>
      </xdr:nvSpPr>
      <xdr:spPr>
        <a:xfrm>
          <a:off x="16357600" y="1772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44450</xdr:rowOff>
    </xdr:from>
    <xdr:to>
      <xdr:col>85</xdr:col>
      <xdr:colOff>177800</xdr:colOff>
      <xdr:row>104</xdr:row>
      <xdr:rowOff>146050</xdr:rowOff>
    </xdr:to>
    <xdr:sp macro="" textlink="">
      <xdr:nvSpPr>
        <xdr:cNvPr id="671" name="フローチャート: 判断 670"/>
        <xdr:cNvSpPr/>
      </xdr:nvSpPr>
      <xdr:spPr>
        <a:xfrm>
          <a:off x="162687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42545</xdr:rowOff>
    </xdr:from>
    <xdr:to>
      <xdr:col>81</xdr:col>
      <xdr:colOff>101600</xdr:colOff>
      <xdr:row>104</xdr:row>
      <xdr:rowOff>144145</xdr:rowOff>
    </xdr:to>
    <xdr:sp macro="" textlink="">
      <xdr:nvSpPr>
        <xdr:cNvPr id="672" name="フローチャート: 判断 671"/>
        <xdr:cNvSpPr/>
      </xdr:nvSpPr>
      <xdr:spPr>
        <a:xfrm>
          <a:off x="15430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59689</xdr:rowOff>
    </xdr:from>
    <xdr:to>
      <xdr:col>76</xdr:col>
      <xdr:colOff>165100</xdr:colOff>
      <xdr:row>104</xdr:row>
      <xdr:rowOff>161289</xdr:rowOff>
    </xdr:to>
    <xdr:sp macro="" textlink="">
      <xdr:nvSpPr>
        <xdr:cNvPr id="673" name="フローチャート: 判断 672"/>
        <xdr:cNvSpPr/>
      </xdr:nvSpPr>
      <xdr:spPr>
        <a:xfrm>
          <a:off x="14541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42545</xdr:rowOff>
    </xdr:from>
    <xdr:to>
      <xdr:col>72</xdr:col>
      <xdr:colOff>38100</xdr:colOff>
      <xdr:row>104</xdr:row>
      <xdr:rowOff>144145</xdr:rowOff>
    </xdr:to>
    <xdr:sp macro="" textlink="">
      <xdr:nvSpPr>
        <xdr:cNvPr id="674" name="フローチャート: 判断 673"/>
        <xdr:cNvSpPr/>
      </xdr:nvSpPr>
      <xdr:spPr>
        <a:xfrm>
          <a:off x="13652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5" name="テキスト ボックス 6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6" name="テキスト ボックス 6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7" name="テキスト ボックス 6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8" name="テキスト ボックス 6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9" name="テキスト ボックス 6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27305</xdr:rowOff>
    </xdr:from>
    <xdr:to>
      <xdr:col>85</xdr:col>
      <xdr:colOff>177800</xdr:colOff>
      <xdr:row>107</xdr:row>
      <xdr:rowOff>128905</xdr:rowOff>
    </xdr:to>
    <xdr:sp macro="" textlink="">
      <xdr:nvSpPr>
        <xdr:cNvPr id="680" name="楕円 679"/>
        <xdr:cNvSpPr/>
      </xdr:nvSpPr>
      <xdr:spPr>
        <a:xfrm>
          <a:off x="16268700" y="1837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5732</xdr:rowOff>
    </xdr:from>
    <xdr:ext cx="405111" cy="259045"/>
    <xdr:sp macro="" textlink="">
      <xdr:nvSpPr>
        <xdr:cNvPr id="681" name="【公民館】&#10;有形固定資産減価償却率該当値テキスト"/>
        <xdr:cNvSpPr txBox="1"/>
      </xdr:nvSpPr>
      <xdr:spPr>
        <a:xfrm>
          <a:off x="16357600" y="1835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69214</xdr:rowOff>
    </xdr:from>
    <xdr:to>
      <xdr:col>81</xdr:col>
      <xdr:colOff>101600</xdr:colOff>
      <xdr:row>107</xdr:row>
      <xdr:rowOff>170814</xdr:rowOff>
    </xdr:to>
    <xdr:sp macro="" textlink="">
      <xdr:nvSpPr>
        <xdr:cNvPr id="682" name="楕円 681"/>
        <xdr:cNvSpPr/>
      </xdr:nvSpPr>
      <xdr:spPr>
        <a:xfrm>
          <a:off x="15430500" y="1841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78105</xdr:rowOff>
    </xdr:from>
    <xdr:to>
      <xdr:col>85</xdr:col>
      <xdr:colOff>127000</xdr:colOff>
      <xdr:row>107</xdr:row>
      <xdr:rowOff>120014</xdr:rowOff>
    </xdr:to>
    <xdr:cxnSp macro="">
      <xdr:nvCxnSpPr>
        <xdr:cNvPr id="683" name="直線コネクタ 682"/>
        <xdr:cNvCxnSpPr/>
      </xdr:nvCxnSpPr>
      <xdr:spPr>
        <a:xfrm flipV="1">
          <a:off x="15481300" y="18423255"/>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44450</xdr:rowOff>
    </xdr:from>
    <xdr:to>
      <xdr:col>76</xdr:col>
      <xdr:colOff>165100</xdr:colOff>
      <xdr:row>107</xdr:row>
      <xdr:rowOff>146050</xdr:rowOff>
    </xdr:to>
    <xdr:sp macro="" textlink="">
      <xdr:nvSpPr>
        <xdr:cNvPr id="684" name="楕円 683"/>
        <xdr:cNvSpPr/>
      </xdr:nvSpPr>
      <xdr:spPr>
        <a:xfrm>
          <a:off x="14541500" y="183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95250</xdr:rowOff>
    </xdr:from>
    <xdr:to>
      <xdr:col>81</xdr:col>
      <xdr:colOff>50800</xdr:colOff>
      <xdr:row>107</xdr:row>
      <xdr:rowOff>120014</xdr:rowOff>
    </xdr:to>
    <xdr:cxnSp macro="">
      <xdr:nvCxnSpPr>
        <xdr:cNvPr id="685" name="直線コネクタ 684"/>
        <xdr:cNvCxnSpPr/>
      </xdr:nvCxnSpPr>
      <xdr:spPr>
        <a:xfrm>
          <a:off x="14592300" y="18440400"/>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160672</xdr:rowOff>
    </xdr:from>
    <xdr:ext cx="405111" cy="259045"/>
    <xdr:sp macro="" textlink="">
      <xdr:nvSpPr>
        <xdr:cNvPr id="686" name="n_1aveValue【公民館】&#10;有形固定資産減価償却率"/>
        <xdr:cNvSpPr txBox="1"/>
      </xdr:nvSpPr>
      <xdr:spPr>
        <a:xfrm>
          <a:off x="15266044" y="1764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6366</xdr:rowOff>
    </xdr:from>
    <xdr:ext cx="405111" cy="259045"/>
    <xdr:sp macro="" textlink="">
      <xdr:nvSpPr>
        <xdr:cNvPr id="687" name="n_2aveValue【公民館】&#10;有形固定資産減価償却率"/>
        <xdr:cNvSpPr txBox="1"/>
      </xdr:nvSpPr>
      <xdr:spPr>
        <a:xfrm>
          <a:off x="14389744" y="1766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160672</xdr:rowOff>
    </xdr:from>
    <xdr:ext cx="405111" cy="259045"/>
    <xdr:sp macro="" textlink="">
      <xdr:nvSpPr>
        <xdr:cNvPr id="688" name="n_3aveValue【公民館】&#10;有形固定資産減価償却率"/>
        <xdr:cNvSpPr txBox="1"/>
      </xdr:nvSpPr>
      <xdr:spPr>
        <a:xfrm>
          <a:off x="13500744" y="1764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161941</xdr:rowOff>
    </xdr:from>
    <xdr:ext cx="405111" cy="259045"/>
    <xdr:sp macro="" textlink="">
      <xdr:nvSpPr>
        <xdr:cNvPr id="689" name="n_1mainValue【公民館】&#10;有形固定資産減価償却率"/>
        <xdr:cNvSpPr txBox="1"/>
      </xdr:nvSpPr>
      <xdr:spPr>
        <a:xfrm>
          <a:off x="15266044" y="1850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137177</xdr:rowOff>
    </xdr:from>
    <xdr:ext cx="405111" cy="259045"/>
    <xdr:sp macro="" textlink="">
      <xdr:nvSpPr>
        <xdr:cNvPr id="690" name="n_2mainValue【公民館】&#10;有形固定資産減価償却率"/>
        <xdr:cNvSpPr txBox="1"/>
      </xdr:nvSpPr>
      <xdr:spPr>
        <a:xfrm>
          <a:off x="14389744" y="1848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1" name="正方形/長方形 6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2" name="正方形/長方形 6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3" name="正方形/長方形 6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4" name="正方形/長方形 6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5" name="正方形/長方形 6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6" name="正方形/長方形 6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7" name="正方形/長方形 6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8" name="正方形/長方形 6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9" name="テキスト ボックス 6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0" name="直線コネクタ 6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1" name="直線コネクタ 70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2" name="テキスト ボックス 70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3" name="直線コネクタ 70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04" name="テキスト ボックス 70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05" name="直線コネクタ 70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06" name="テキスト ボックス 70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07" name="直線コネクタ 70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08" name="テキスト ボックス 70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9" name="直線コネクタ 70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0" name="テキスト ボックス 70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71628</xdr:rowOff>
    </xdr:from>
    <xdr:to>
      <xdr:col>116</xdr:col>
      <xdr:colOff>62864</xdr:colOff>
      <xdr:row>108</xdr:row>
      <xdr:rowOff>67056</xdr:rowOff>
    </xdr:to>
    <xdr:cxnSp macro="">
      <xdr:nvCxnSpPr>
        <xdr:cNvPr id="712" name="直線コネクタ 711"/>
        <xdr:cNvCxnSpPr/>
      </xdr:nvCxnSpPr>
      <xdr:spPr>
        <a:xfrm flipV="1">
          <a:off x="22160864" y="17216628"/>
          <a:ext cx="0" cy="136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713" name="【公民館】&#10;一人当たり面積最小値テキスト"/>
        <xdr:cNvSpPr txBox="1"/>
      </xdr:nvSpPr>
      <xdr:spPr>
        <a:xfrm>
          <a:off x="221996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714" name="直線コネクタ 713"/>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18305</xdr:rowOff>
    </xdr:from>
    <xdr:ext cx="469744" cy="259045"/>
    <xdr:sp macro="" textlink="">
      <xdr:nvSpPr>
        <xdr:cNvPr id="715" name="【公民館】&#10;一人当たり面積最大値テキスト"/>
        <xdr:cNvSpPr txBox="1"/>
      </xdr:nvSpPr>
      <xdr:spPr>
        <a:xfrm>
          <a:off x="22199600" y="1699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71628</xdr:rowOff>
    </xdr:from>
    <xdr:to>
      <xdr:col>116</xdr:col>
      <xdr:colOff>152400</xdr:colOff>
      <xdr:row>100</xdr:row>
      <xdr:rowOff>71628</xdr:rowOff>
    </xdr:to>
    <xdr:cxnSp macro="">
      <xdr:nvCxnSpPr>
        <xdr:cNvPr id="716" name="直線コネクタ 715"/>
        <xdr:cNvCxnSpPr/>
      </xdr:nvCxnSpPr>
      <xdr:spPr>
        <a:xfrm>
          <a:off x="22072600" y="1721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52849</xdr:rowOff>
    </xdr:from>
    <xdr:ext cx="469744" cy="259045"/>
    <xdr:sp macro="" textlink="">
      <xdr:nvSpPr>
        <xdr:cNvPr id="717" name="【公民館】&#10;一人当たり面積平均値テキスト"/>
        <xdr:cNvSpPr txBox="1"/>
      </xdr:nvSpPr>
      <xdr:spPr>
        <a:xfrm>
          <a:off x="22199600" y="18055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29972</xdr:rowOff>
    </xdr:from>
    <xdr:to>
      <xdr:col>116</xdr:col>
      <xdr:colOff>114300</xdr:colOff>
      <xdr:row>106</xdr:row>
      <xdr:rowOff>131572</xdr:rowOff>
    </xdr:to>
    <xdr:sp macro="" textlink="">
      <xdr:nvSpPr>
        <xdr:cNvPr id="718" name="フローチャート: 判断 717"/>
        <xdr:cNvSpPr/>
      </xdr:nvSpPr>
      <xdr:spPr>
        <a:xfrm>
          <a:off x="221107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27687</xdr:rowOff>
    </xdr:from>
    <xdr:to>
      <xdr:col>112</xdr:col>
      <xdr:colOff>38100</xdr:colOff>
      <xdr:row>106</xdr:row>
      <xdr:rowOff>129287</xdr:rowOff>
    </xdr:to>
    <xdr:sp macro="" textlink="">
      <xdr:nvSpPr>
        <xdr:cNvPr id="719" name="フローチャート: 判断 718"/>
        <xdr:cNvSpPr/>
      </xdr:nvSpPr>
      <xdr:spPr>
        <a:xfrm>
          <a:off x="21272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27687</xdr:rowOff>
    </xdr:from>
    <xdr:to>
      <xdr:col>107</xdr:col>
      <xdr:colOff>101600</xdr:colOff>
      <xdr:row>106</xdr:row>
      <xdr:rowOff>129287</xdr:rowOff>
    </xdr:to>
    <xdr:sp macro="" textlink="">
      <xdr:nvSpPr>
        <xdr:cNvPr id="720" name="フローチャート: 判断 719"/>
        <xdr:cNvSpPr/>
      </xdr:nvSpPr>
      <xdr:spPr>
        <a:xfrm>
          <a:off x="20383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75692</xdr:rowOff>
    </xdr:from>
    <xdr:to>
      <xdr:col>102</xdr:col>
      <xdr:colOff>165100</xdr:colOff>
      <xdr:row>107</xdr:row>
      <xdr:rowOff>5842</xdr:rowOff>
    </xdr:to>
    <xdr:sp macro="" textlink="">
      <xdr:nvSpPr>
        <xdr:cNvPr id="721" name="フローチャート: 判断 720"/>
        <xdr:cNvSpPr/>
      </xdr:nvSpPr>
      <xdr:spPr>
        <a:xfrm>
          <a:off x="19494500" y="1824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2" name="テキスト ボックス 72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3" name="テキスト ボックス 72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4" name="テキスト ボックス 72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5" name="テキスト ボックス 72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6" name="テキスト ボックス 72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82550</xdr:rowOff>
    </xdr:from>
    <xdr:to>
      <xdr:col>116</xdr:col>
      <xdr:colOff>114300</xdr:colOff>
      <xdr:row>107</xdr:row>
      <xdr:rowOff>12700</xdr:rowOff>
    </xdr:to>
    <xdr:sp macro="" textlink="">
      <xdr:nvSpPr>
        <xdr:cNvPr id="727" name="楕円 726"/>
        <xdr:cNvSpPr/>
      </xdr:nvSpPr>
      <xdr:spPr>
        <a:xfrm>
          <a:off x="221107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60977</xdr:rowOff>
    </xdr:from>
    <xdr:ext cx="469744" cy="259045"/>
    <xdr:sp macro="" textlink="">
      <xdr:nvSpPr>
        <xdr:cNvPr id="728" name="【公民館】&#10;一人当たり面積該当値テキスト"/>
        <xdr:cNvSpPr txBox="1"/>
      </xdr:nvSpPr>
      <xdr:spPr>
        <a:xfrm>
          <a:off x="22199600" y="182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84837</xdr:rowOff>
    </xdr:from>
    <xdr:to>
      <xdr:col>112</xdr:col>
      <xdr:colOff>38100</xdr:colOff>
      <xdr:row>107</xdr:row>
      <xdr:rowOff>14987</xdr:rowOff>
    </xdr:to>
    <xdr:sp macro="" textlink="">
      <xdr:nvSpPr>
        <xdr:cNvPr id="729" name="楕円 728"/>
        <xdr:cNvSpPr/>
      </xdr:nvSpPr>
      <xdr:spPr>
        <a:xfrm>
          <a:off x="21272500" y="1825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133350</xdr:rowOff>
    </xdr:from>
    <xdr:to>
      <xdr:col>116</xdr:col>
      <xdr:colOff>63500</xdr:colOff>
      <xdr:row>106</xdr:row>
      <xdr:rowOff>135637</xdr:rowOff>
    </xdr:to>
    <xdr:cxnSp macro="">
      <xdr:nvCxnSpPr>
        <xdr:cNvPr id="730" name="直線コネクタ 729"/>
        <xdr:cNvCxnSpPr/>
      </xdr:nvCxnSpPr>
      <xdr:spPr>
        <a:xfrm flipV="1">
          <a:off x="21323300" y="18307050"/>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80263</xdr:rowOff>
    </xdr:from>
    <xdr:to>
      <xdr:col>107</xdr:col>
      <xdr:colOff>101600</xdr:colOff>
      <xdr:row>107</xdr:row>
      <xdr:rowOff>10413</xdr:rowOff>
    </xdr:to>
    <xdr:sp macro="" textlink="">
      <xdr:nvSpPr>
        <xdr:cNvPr id="731" name="楕円 730"/>
        <xdr:cNvSpPr/>
      </xdr:nvSpPr>
      <xdr:spPr>
        <a:xfrm>
          <a:off x="20383500" y="1825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131063</xdr:rowOff>
    </xdr:from>
    <xdr:to>
      <xdr:col>111</xdr:col>
      <xdr:colOff>177800</xdr:colOff>
      <xdr:row>106</xdr:row>
      <xdr:rowOff>135637</xdr:rowOff>
    </xdr:to>
    <xdr:cxnSp macro="">
      <xdr:nvCxnSpPr>
        <xdr:cNvPr id="732" name="直線コネクタ 731"/>
        <xdr:cNvCxnSpPr/>
      </xdr:nvCxnSpPr>
      <xdr:spPr>
        <a:xfrm>
          <a:off x="20434300" y="18304763"/>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145814</xdr:rowOff>
    </xdr:from>
    <xdr:ext cx="469744" cy="259045"/>
    <xdr:sp macro="" textlink="">
      <xdr:nvSpPr>
        <xdr:cNvPr id="733" name="n_1aveValue【公民館】&#10;一人当たり面積"/>
        <xdr:cNvSpPr txBox="1"/>
      </xdr:nvSpPr>
      <xdr:spPr>
        <a:xfrm>
          <a:off x="210757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145814</xdr:rowOff>
    </xdr:from>
    <xdr:ext cx="469744" cy="259045"/>
    <xdr:sp macro="" textlink="">
      <xdr:nvSpPr>
        <xdr:cNvPr id="734" name="n_2aveValue【公民館】&#10;一人当たり面積"/>
        <xdr:cNvSpPr txBox="1"/>
      </xdr:nvSpPr>
      <xdr:spPr>
        <a:xfrm>
          <a:off x="201994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22369</xdr:rowOff>
    </xdr:from>
    <xdr:ext cx="469744" cy="259045"/>
    <xdr:sp macro="" textlink="">
      <xdr:nvSpPr>
        <xdr:cNvPr id="735" name="n_3aveValue【公民館】&#10;一人当たり面積"/>
        <xdr:cNvSpPr txBox="1"/>
      </xdr:nvSpPr>
      <xdr:spPr>
        <a:xfrm>
          <a:off x="19310427" y="1802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6114</xdr:rowOff>
    </xdr:from>
    <xdr:ext cx="469744" cy="259045"/>
    <xdr:sp macro="" textlink="">
      <xdr:nvSpPr>
        <xdr:cNvPr id="736" name="n_1mainValue【公民館】&#10;一人当たり面積"/>
        <xdr:cNvSpPr txBox="1"/>
      </xdr:nvSpPr>
      <xdr:spPr>
        <a:xfrm>
          <a:off x="21075727" y="1835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1540</xdr:rowOff>
    </xdr:from>
    <xdr:ext cx="469744" cy="259045"/>
    <xdr:sp macro="" textlink="">
      <xdr:nvSpPr>
        <xdr:cNvPr id="737" name="n_2mainValue【公民館】&#10;一人当たり面積"/>
        <xdr:cNvSpPr txBox="1"/>
      </xdr:nvSpPr>
      <xdr:spPr>
        <a:xfrm>
          <a:off x="20199427" y="1834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8" name="正方形/長方形 73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9" name="正方形/長方形 73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0" name="テキスト ボックス 73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類似団体と比較して特に有形固定資産減価償却率が高くなっている施設は、学校であり、特に低くなっている施設は、公民館である。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学校施設については、昭和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年代から</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年代に建設された施設が多いことから有形固定資産減価償却率が高くなっている。現在、長寿命化改良工事や大規模改修工事を計画的に進めている。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公民館については、平成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年の町村合併以降、５地域にある公民館を計画的に建替えや大規模改修を行っている結果、有形固定資産減価償却率が低くなっている。　　　　　　　　　　　　　　　　　　　　　　　　　　　　　　　　　　　　　　　　　　　　　　　　　　　　　　　　　　　　　　　　　　　　　　　　　　　　　　　　　　　　</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長野県安曇野市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97,800
96,515
331.78
39,808,437
39,037,637
715,972
25,627,377
40,741,296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12.8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87630</xdr:rowOff>
    </xdr:to>
    <xdr:cxnSp macro="">
      <xdr:nvCxnSpPr>
        <xdr:cNvPr id="57" name="直線コネクタ 56"/>
        <xdr:cNvCxnSpPr/>
      </xdr:nvCxnSpPr>
      <xdr:spPr>
        <a:xfrm flipV="1">
          <a:off x="4634865" y="5660572"/>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91457</xdr:rowOff>
    </xdr:from>
    <xdr:ext cx="405111" cy="259045"/>
    <xdr:sp macro="" textlink="">
      <xdr:nvSpPr>
        <xdr:cNvPr id="58" name="【図書館】&#10;有形固定資産減価償却率最小値テキスト"/>
        <xdr:cNvSpPr txBox="1"/>
      </xdr:nvSpPr>
      <xdr:spPr>
        <a:xfrm>
          <a:off x="46736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87630</xdr:rowOff>
    </xdr:from>
    <xdr:to>
      <xdr:col>24</xdr:col>
      <xdr:colOff>152400</xdr:colOff>
      <xdr:row>41</xdr:row>
      <xdr:rowOff>87630</xdr:rowOff>
    </xdr:to>
    <xdr:cxnSp macro="">
      <xdr:nvCxnSpPr>
        <xdr:cNvPr id="59" name="直線コネクタ 58"/>
        <xdr:cNvCxnSpPr/>
      </xdr:nvCxnSpPr>
      <xdr:spPr>
        <a:xfrm>
          <a:off x="4546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125021</xdr:rowOff>
    </xdr:from>
    <xdr:ext cx="405111" cy="259045"/>
    <xdr:sp macro="" textlink="">
      <xdr:nvSpPr>
        <xdr:cNvPr id="62" name="【図書館】&#10;有形固定資産減価償却率平均値テキスト"/>
        <xdr:cNvSpPr txBox="1"/>
      </xdr:nvSpPr>
      <xdr:spPr>
        <a:xfrm>
          <a:off x="4673600" y="62972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102144</xdr:rowOff>
    </xdr:from>
    <xdr:to>
      <xdr:col>24</xdr:col>
      <xdr:colOff>114300</xdr:colOff>
      <xdr:row>38</xdr:row>
      <xdr:rowOff>32294</xdr:rowOff>
    </xdr:to>
    <xdr:sp macro="" textlink="">
      <xdr:nvSpPr>
        <xdr:cNvPr id="63" name="フローチャート: 判断 62"/>
        <xdr:cNvSpPr/>
      </xdr:nvSpPr>
      <xdr:spPr>
        <a:xfrm>
          <a:off x="45847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147864</xdr:rowOff>
    </xdr:from>
    <xdr:to>
      <xdr:col>20</xdr:col>
      <xdr:colOff>38100</xdr:colOff>
      <xdr:row>38</xdr:row>
      <xdr:rowOff>78014</xdr:rowOff>
    </xdr:to>
    <xdr:sp macro="" textlink="">
      <xdr:nvSpPr>
        <xdr:cNvPr id="64" name="フローチャート: 判断 63"/>
        <xdr:cNvSpPr/>
      </xdr:nvSpPr>
      <xdr:spPr>
        <a:xfrm>
          <a:off x="3746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xdr:rowOff>
    </xdr:from>
    <xdr:to>
      <xdr:col>15</xdr:col>
      <xdr:colOff>101600</xdr:colOff>
      <xdr:row>38</xdr:row>
      <xdr:rowOff>104140</xdr:rowOff>
    </xdr:to>
    <xdr:sp macro="" textlink="">
      <xdr:nvSpPr>
        <xdr:cNvPr id="65" name="フローチャート: 判断 64"/>
        <xdr:cNvSpPr/>
      </xdr:nvSpPr>
      <xdr:spPr>
        <a:xfrm>
          <a:off x="2857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23767</xdr:rowOff>
    </xdr:from>
    <xdr:to>
      <xdr:col>10</xdr:col>
      <xdr:colOff>165100</xdr:colOff>
      <xdr:row>38</xdr:row>
      <xdr:rowOff>125367</xdr:rowOff>
    </xdr:to>
    <xdr:sp macro="" textlink="">
      <xdr:nvSpPr>
        <xdr:cNvPr id="66" name="フローチャート: 判断 65"/>
        <xdr:cNvSpPr/>
      </xdr:nvSpPr>
      <xdr:spPr>
        <a:xfrm>
          <a:off x="1968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41728</xdr:rowOff>
    </xdr:from>
    <xdr:to>
      <xdr:col>24</xdr:col>
      <xdr:colOff>114300</xdr:colOff>
      <xdr:row>40</xdr:row>
      <xdr:rowOff>143328</xdr:rowOff>
    </xdr:to>
    <xdr:sp macro="" textlink="">
      <xdr:nvSpPr>
        <xdr:cNvPr id="72" name="楕円 71"/>
        <xdr:cNvSpPr/>
      </xdr:nvSpPr>
      <xdr:spPr>
        <a:xfrm>
          <a:off x="45847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20155</xdr:rowOff>
    </xdr:from>
    <xdr:ext cx="405111" cy="259045"/>
    <xdr:sp macro="" textlink="">
      <xdr:nvSpPr>
        <xdr:cNvPr id="73" name="【図書館】&#10;有形固定資産減価償却率該当値テキスト"/>
        <xdr:cNvSpPr txBox="1"/>
      </xdr:nvSpPr>
      <xdr:spPr>
        <a:xfrm>
          <a:off x="4673600" y="687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89081</xdr:rowOff>
    </xdr:from>
    <xdr:to>
      <xdr:col>20</xdr:col>
      <xdr:colOff>38100</xdr:colOff>
      <xdr:row>41</xdr:row>
      <xdr:rowOff>19231</xdr:rowOff>
    </xdr:to>
    <xdr:sp macro="" textlink="">
      <xdr:nvSpPr>
        <xdr:cNvPr id="74" name="楕円 73"/>
        <xdr:cNvSpPr/>
      </xdr:nvSpPr>
      <xdr:spPr>
        <a:xfrm>
          <a:off x="3746500" y="694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92528</xdr:rowOff>
    </xdr:from>
    <xdr:to>
      <xdr:col>24</xdr:col>
      <xdr:colOff>63500</xdr:colOff>
      <xdr:row>40</xdr:row>
      <xdr:rowOff>139881</xdr:rowOff>
    </xdr:to>
    <xdr:cxnSp macro="">
      <xdr:nvCxnSpPr>
        <xdr:cNvPr id="75" name="直線コネクタ 74"/>
        <xdr:cNvCxnSpPr/>
      </xdr:nvCxnSpPr>
      <xdr:spPr>
        <a:xfrm flipV="1">
          <a:off x="3797300" y="6950528"/>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33565</xdr:rowOff>
    </xdr:from>
    <xdr:to>
      <xdr:col>15</xdr:col>
      <xdr:colOff>101600</xdr:colOff>
      <xdr:row>40</xdr:row>
      <xdr:rowOff>135165</xdr:rowOff>
    </xdr:to>
    <xdr:sp macro="" textlink="">
      <xdr:nvSpPr>
        <xdr:cNvPr id="76" name="楕円 75"/>
        <xdr:cNvSpPr/>
      </xdr:nvSpPr>
      <xdr:spPr>
        <a:xfrm>
          <a:off x="2857500" y="689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84365</xdr:rowOff>
    </xdr:from>
    <xdr:to>
      <xdr:col>19</xdr:col>
      <xdr:colOff>177800</xdr:colOff>
      <xdr:row>40</xdr:row>
      <xdr:rowOff>139881</xdr:rowOff>
    </xdr:to>
    <xdr:cxnSp macro="">
      <xdr:nvCxnSpPr>
        <xdr:cNvPr id="77" name="直線コネクタ 76"/>
        <xdr:cNvCxnSpPr/>
      </xdr:nvCxnSpPr>
      <xdr:spPr>
        <a:xfrm>
          <a:off x="2908300" y="6942365"/>
          <a:ext cx="8890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94541</xdr:rowOff>
    </xdr:from>
    <xdr:ext cx="405111" cy="259045"/>
    <xdr:sp macro="" textlink="">
      <xdr:nvSpPr>
        <xdr:cNvPr id="78" name="n_1aveValue【図書館】&#10;有形固定資産減価償却率"/>
        <xdr:cNvSpPr txBox="1"/>
      </xdr:nvSpPr>
      <xdr:spPr>
        <a:xfrm>
          <a:off x="3582044" y="626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120667</xdr:rowOff>
    </xdr:from>
    <xdr:ext cx="405111" cy="259045"/>
    <xdr:sp macro="" textlink="">
      <xdr:nvSpPr>
        <xdr:cNvPr id="79" name="n_2aveValue【図書館】&#10;有形固定資産減価償却率"/>
        <xdr:cNvSpPr txBox="1"/>
      </xdr:nvSpPr>
      <xdr:spPr>
        <a:xfrm>
          <a:off x="2705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141894</xdr:rowOff>
    </xdr:from>
    <xdr:ext cx="405111" cy="259045"/>
    <xdr:sp macro="" textlink="">
      <xdr:nvSpPr>
        <xdr:cNvPr id="80" name="n_3aveValue【図書館】&#10;有形固定資産減価償却率"/>
        <xdr:cNvSpPr txBox="1"/>
      </xdr:nvSpPr>
      <xdr:spPr>
        <a:xfrm>
          <a:off x="18167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10358</xdr:rowOff>
    </xdr:from>
    <xdr:ext cx="405111" cy="259045"/>
    <xdr:sp macro="" textlink="">
      <xdr:nvSpPr>
        <xdr:cNvPr id="81" name="n_1mainValue【図書館】&#10;有形固定資産減価償却率"/>
        <xdr:cNvSpPr txBox="1"/>
      </xdr:nvSpPr>
      <xdr:spPr>
        <a:xfrm>
          <a:off x="3582044" y="7039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126292</xdr:rowOff>
    </xdr:from>
    <xdr:ext cx="405111" cy="259045"/>
    <xdr:sp macro="" textlink="">
      <xdr:nvSpPr>
        <xdr:cNvPr id="82" name="n_2mainValue【図書館】&#10;有形固定資産減価償却率"/>
        <xdr:cNvSpPr txBox="1"/>
      </xdr:nvSpPr>
      <xdr:spPr>
        <a:xfrm>
          <a:off x="2705744" y="698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133350</xdr:rowOff>
    </xdr:from>
    <xdr:to>
      <xdr:col>54</xdr:col>
      <xdr:colOff>189865</xdr:colOff>
      <xdr:row>41</xdr:row>
      <xdr:rowOff>38100</xdr:rowOff>
    </xdr:to>
    <xdr:cxnSp macro="">
      <xdr:nvCxnSpPr>
        <xdr:cNvPr id="106" name="直線コネクタ 105"/>
        <xdr:cNvCxnSpPr/>
      </xdr:nvCxnSpPr>
      <xdr:spPr>
        <a:xfrm flipV="1">
          <a:off x="10476865" y="561975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07" name="【図書館】&#10;一人当たり面積最小値テキスト"/>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08" name="直線コネクタ 107"/>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80027</xdr:rowOff>
    </xdr:from>
    <xdr:ext cx="469744" cy="259045"/>
    <xdr:sp macro="" textlink="">
      <xdr:nvSpPr>
        <xdr:cNvPr id="109" name="【図書館】&#10;一人当たり面積最大値テキスト"/>
        <xdr:cNvSpPr txBox="1"/>
      </xdr:nvSpPr>
      <xdr:spPr>
        <a:xfrm>
          <a:off x="10515600" y="539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133350</xdr:rowOff>
    </xdr:from>
    <xdr:to>
      <xdr:col>55</xdr:col>
      <xdr:colOff>88900</xdr:colOff>
      <xdr:row>32</xdr:row>
      <xdr:rowOff>133350</xdr:rowOff>
    </xdr:to>
    <xdr:cxnSp macro="">
      <xdr:nvCxnSpPr>
        <xdr:cNvPr id="110" name="直線コネクタ 109"/>
        <xdr:cNvCxnSpPr/>
      </xdr:nvCxnSpPr>
      <xdr:spPr>
        <a:xfrm>
          <a:off x="10388600" y="561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3827</xdr:rowOff>
    </xdr:from>
    <xdr:ext cx="469744" cy="259045"/>
    <xdr:sp macro="" textlink="">
      <xdr:nvSpPr>
        <xdr:cNvPr id="111" name="【図書館】&#10;一人当たり面積平均値テキスト"/>
        <xdr:cNvSpPr txBox="1"/>
      </xdr:nvSpPr>
      <xdr:spPr>
        <a:xfrm>
          <a:off x="10515600" y="6347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25400</xdr:rowOff>
    </xdr:from>
    <xdr:to>
      <xdr:col>55</xdr:col>
      <xdr:colOff>50800</xdr:colOff>
      <xdr:row>37</xdr:row>
      <xdr:rowOff>127000</xdr:rowOff>
    </xdr:to>
    <xdr:sp macro="" textlink="">
      <xdr:nvSpPr>
        <xdr:cNvPr id="112" name="フローチャート: 判断 111"/>
        <xdr:cNvSpPr/>
      </xdr:nvSpPr>
      <xdr:spPr>
        <a:xfrm>
          <a:off x="104267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63500</xdr:rowOff>
    </xdr:from>
    <xdr:to>
      <xdr:col>50</xdr:col>
      <xdr:colOff>165100</xdr:colOff>
      <xdr:row>37</xdr:row>
      <xdr:rowOff>165100</xdr:rowOff>
    </xdr:to>
    <xdr:sp macro="" textlink="">
      <xdr:nvSpPr>
        <xdr:cNvPr id="113" name="フローチャート: 判断 112"/>
        <xdr:cNvSpPr/>
      </xdr:nvSpPr>
      <xdr:spPr>
        <a:xfrm>
          <a:off x="9588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82550</xdr:rowOff>
    </xdr:from>
    <xdr:to>
      <xdr:col>46</xdr:col>
      <xdr:colOff>38100</xdr:colOff>
      <xdr:row>38</xdr:row>
      <xdr:rowOff>12700</xdr:rowOff>
    </xdr:to>
    <xdr:sp macro="" textlink="">
      <xdr:nvSpPr>
        <xdr:cNvPr id="114" name="フローチャート: 判断 113"/>
        <xdr:cNvSpPr/>
      </xdr:nvSpPr>
      <xdr:spPr>
        <a:xfrm>
          <a:off x="869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82550</xdr:rowOff>
    </xdr:from>
    <xdr:to>
      <xdr:col>41</xdr:col>
      <xdr:colOff>101600</xdr:colOff>
      <xdr:row>38</xdr:row>
      <xdr:rowOff>12700</xdr:rowOff>
    </xdr:to>
    <xdr:sp macro="" textlink="">
      <xdr:nvSpPr>
        <xdr:cNvPr id="115" name="フローチャート: 判断 114"/>
        <xdr:cNvSpPr/>
      </xdr:nvSpPr>
      <xdr:spPr>
        <a:xfrm>
          <a:off x="7810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6350</xdr:rowOff>
    </xdr:from>
    <xdr:to>
      <xdr:col>55</xdr:col>
      <xdr:colOff>50800</xdr:colOff>
      <xdr:row>34</xdr:row>
      <xdr:rowOff>107950</xdr:rowOff>
    </xdr:to>
    <xdr:sp macro="" textlink="">
      <xdr:nvSpPr>
        <xdr:cNvPr id="121" name="楕円 120"/>
        <xdr:cNvSpPr/>
      </xdr:nvSpPr>
      <xdr:spPr>
        <a:xfrm>
          <a:off x="10426700" y="583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29227</xdr:rowOff>
    </xdr:from>
    <xdr:ext cx="469744" cy="259045"/>
    <xdr:sp macro="" textlink="">
      <xdr:nvSpPr>
        <xdr:cNvPr id="122" name="【図書館】&#10;一人当たり面積該当値テキスト"/>
        <xdr:cNvSpPr txBox="1"/>
      </xdr:nvSpPr>
      <xdr:spPr>
        <a:xfrm>
          <a:off x="10515600" y="568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6350</xdr:rowOff>
    </xdr:from>
    <xdr:to>
      <xdr:col>50</xdr:col>
      <xdr:colOff>165100</xdr:colOff>
      <xdr:row>34</xdr:row>
      <xdr:rowOff>107950</xdr:rowOff>
    </xdr:to>
    <xdr:sp macro="" textlink="">
      <xdr:nvSpPr>
        <xdr:cNvPr id="123" name="楕円 122"/>
        <xdr:cNvSpPr/>
      </xdr:nvSpPr>
      <xdr:spPr>
        <a:xfrm>
          <a:off x="9588500" y="583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57150</xdr:rowOff>
    </xdr:from>
    <xdr:to>
      <xdr:col>55</xdr:col>
      <xdr:colOff>0</xdr:colOff>
      <xdr:row>34</xdr:row>
      <xdr:rowOff>57150</xdr:rowOff>
    </xdr:to>
    <xdr:cxnSp macro="">
      <xdr:nvCxnSpPr>
        <xdr:cNvPr id="124" name="直線コネクタ 123"/>
        <xdr:cNvCxnSpPr/>
      </xdr:nvCxnSpPr>
      <xdr:spPr>
        <a:xfrm>
          <a:off x="9639300" y="58864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139700</xdr:rowOff>
    </xdr:from>
    <xdr:to>
      <xdr:col>46</xdr:col>
      <xdr:colOff>38100</xdr:colOff>
      <xdr:row>36</xdr:row>
      <xdr:rowOff>69850</xdr:rowOff>
    </xdr:to>
    <xdr:sp macro="" textlink="">
      <xdr:nvSpPr>
        <xdr:cNvPr id="125" name="楕円 124"/>
        <xdr:cNvSpPr/>
      </xdr:nvSpPr>
      <xdr:spPr>
        <a:xfrm>
          <a:off x="8699500" y="614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57150</xdr:rowOff>
    </xdr:from>
    <xdr:to>
      <xdr:col>50</xdr:col>
      <xdr:colOff>114300</xdr:colOff>
      <xdr:row>36</xdr:row>
      <xdr:rowOff>19050</xdr:rowOff>
    </xdr:to>
    <xdr:cxnSp macro="">
      <xdr:nvCxnSpPr>
        <xdr:cNvPr id="126" name="直線コネクタ 125"/>
        <xdr:cNvCxnSpPr/>
      </xdr:nvCxnSpPr>
      <xdr:spPr>
        <a:xfrm flipV="1">
          <a:off x="8750300" y="588645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156227</xdr:rowOff>
    </xdr:from>
    <xdr:ext cx="469744" cy="259045"/>
    <xdr:sp macro="" textlink="">
      <xdr:nvSpPr>
        <xdr:cNvPr id="127" name="n_1aveValue【図書館】&#10;一人当たり面積"/>
        <xdr:cNvSpPr txBox="1"/>
      </xdr:nvSpPr>
      <xdr:spPr>
        <a:xfrm>
          <a:off x="9391727" y="649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3827</xdr:rowOff>
    </xdr:from>
    <xdr:ext cx="469744" cy="259045"/>
    <xdr:sp macro="" textlink="">
      <xdr:nvSpPr>
        <xdr:cNvPr id="128" name="n_2aveValue【図書館】&#10;一人当たり面積"/>
        <xdr:cNvSpPr txBox="1"/>
      </xdr:nvSpPr>
      <xdr:spPr>
        <a:xfrm>
          <a:off x="8515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29227</xdr:rowOff>
    </xdr:from>
    <xdr:ext cx="469744" cy="259045"/>
    <xdr:sp macro="" textlink="">
      <xdr:nvSpPr>
        <xdr:cNvPr id="129" name="n_3aveValue【図書館】&#10;一人当たり面積"/>
        <xdr:cNvSpPr txBox="1"/>
      </xdr:nvSpPr>
      <xdr:spPr>
        <a:xfrm>
          <a:off x="7626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32</xdr:row>
      <xdr:rowOff>124477</xdr:rowOff>
    </xdr:from>
    <xdr:ext cx="469744" cy="259045"/>
    <xdr:sp macro="" textlink="">
      <xdr:nvSpPr>
        <xdr:cNvPr id="130" name="n_1mainValue【図書館】&#10;一人当たり面積"/>
        <xdr:cNvSpPr txBox="1"/>
      </xdr:nvSpPr>
      <xdr:spPr>
        <a:xfrm>
          <a:off x="9391727" y="561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86377</xdr:rowOff>
    </xdr:from>
    <xdr:ext cx="469744" cy="259045"/>
    <xdr:sp macro="" textlink="">
      <xdr:nvSpPr>
        <xdr:cNvPr id="131" name="n_2mainValue【図書館】&#10;一人当たり面積"/>
        <xdr:cNvSpPr txBox="1"/>
      </xdr:nvSpPr>
      <xdr:spPr>
        <a:xfrm>
          <a:off x="8515427" y="59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3" name="直線コネクタ 14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4" name="テキスト ボックス 14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5" name="直線コネクタ 14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6" name="テキスト ボックス 14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7" name="直線コネクタ 14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8" name="テキスト ボックス 14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9" name="直線コネクタ 14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0" name="テキスト ボックス 14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1" name="直線コネクタ 15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2" name="テキスト ボックス 15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70485</xdr:rowOff>
    </xdr:from>
    <xdr:to>
      <xdr:col>24</xdr:col>
      <xdr:colOff>62865</xdr:colOff>
      <xdr:row>64</xdr:row>
      <xdr:rowOff>41910</xdr:rowOff>
    </xdr:to>
    <xdr:cxnSp macro="">
      <xdr:nvCxnSpPr>
        <xdr:cNvPr id="156" name="直線コネクタ 155"/>
        <xdr:cNvCxnSpPr/>
      </xdr:nvCxnSpPr>
      <xdr:spPr>
        <a:xfrm flipV="1">
          <a:off x="4634865" y="9671685"/>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45737</xdr:rowOff>
    </xdr:from>
    <xdr:ext cx="405111" cy="259045"/>
    <xdr:sp macro="" textlink="">
      <xdr:nvSpPr>
        <xdr:cNvPr id="157" name="【体育館・プール】&#10;有形固定資産減価償却率最小値テキスト"/>
        <xdr:cNvSpPr txBox="1"/>
      </xdr:nvSpPr>
      <xdr:spPr>
        <a:xfrm>
          <a:off x="4673600" y="1101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41910</xdr:rowOff>
    </xdr:from>
    <xdr:to>
      <xdr:col>24</xdr:col>
      <xdr:colOff>152400</xdr:colOff>
      <xdr:row>64</xdr:row>
      <xdr:rowOff>41910</xdr:rowOff>
    </xdr:to>
    <xdr:cxnSp macro="">
      <xdr:nvCxnSpPr>
        <xdr:cNvPr id="158" name="直線コネクタ 157"/>
        <xdr:cNvCxnSpPr/>
      </xdr:nvCxnSpPr>
      <xdr:spPr>
        <a:xfrm>
          <a:off x="4546600" y="1101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17162</xdr:rowOff>
    </xdr:from>
    <xdr:ext cx="405111" cy="259045"/>
    <xdr:sp macro="" textlink="">
      <xdr:nvSpPr>
        <xdr:cNvPr id="159" name="【体育館・プール】&#10;有形固定資産減価償却率最大値テキスト"/>
        <xdr:cNvSpPr txBox="1"/>
      </xdr:nvSpPr>
      <xdr:spPr>
        <a:xfrm>
          <a:off x="4673600" y="9446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70485</xdr:rowOff>
    </xdr:from>
    <xdr:to>
      <xdr:col>24</xdr:col>
      <xdr:colOff>152400</xdr:colOff>
      <xdr:row>56</xdr:row>
      <xdr:rowOff>70485</xdr:rowOff>
    </xdr:to>
    <xdr:cxnSp macro="">
      <xdr:nvCxnSpPr>
        <xdr:cNvPr id="160" name="直線コネクタ 159"/>
        <xdr:cNvCxnSpPr/>
      </xdr:nvCxnSpPr>
      <xdr:spPr>
        <a:xfrm>
          <a:off x="4546600" y="9671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90187</xdr:rowOff>
    </xdr:from>
    <xdr:ext cx="405111" cy="259045"/>
    <xdr:sp macro="" textlink="">
      <xdr:nvSpPr>
        <xdr:cNvPr id="161" name="【体育館・プール】&#10;有形固定資産減価償却率平均値テキスト"/>
        <xdr:cNvSpPr txBox="1"/>
      </xdr:nvSpPr>
      <xdr:spPr>
        <a:xfrm>
          <a:off x="4673600" y="10034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67310</xdr:rowOff>
    </xdr:from>
    <xdr:to>
      <xdr:col>24</xdr:col>
      <xdr:colOff>114300</xdr:colOff>
      <xdr:row>59</xdr:row>
      <xdr:rowOff>168910</xdr:rowOff>
    </xdr:to>
    <xdr:sp macro="" textlink="">
      <xdr:nvSpPr>
        <xdr:cNvPr id="162" name="フローチャート: 判断 161"/>
        <xdr:cNvSpPr/>
      </xdr:nvSpPr>
      <xdr:spPr>
        <a:xfrm>
          <a:off x="45847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118745</xdr:rowOff>
    </xdr:from>
    <xdr:to>
      <xdr:col>20</xdr:col>
      <xdr:colOff>38100</xdr:colOff>
      <xdr:row>60</xdr:row>
      <xdr:rowOff>48895</xdr:rowOff>
    </xdr:to>
    <xdr:sp macro="" textlink="">
      <xdr:nvSpPr>
        <xdr:cNvPr id="163" name="フローチャート: 判断 162"/>
        <xdr:cNvSpPr/>
      </xdr:nvSpPr>
      <xdr:spPr>
        <a:xfrm>
          <a:off x="3746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154940</xdr:rowOff>
    </xdr:from>
    <xdr:to>
      <xdr:col>15</xdr:col>
      <xdr:colOff>101600</xdr:colOff>
      <xdr:row>60</xdr:row>
      <xdr:rowOff>85090</xdr:rowOff>
    </xdr:to>
    <xdr:sp macro="" textlink="">
      <xdr:nvSpPr>
        <xdr:cNvPr id="164" name="フローチャート: 判断 163"/>
        <xdr:cNvSpPr/>
      </xdr:nvSpPr>
      <xdr:spPr>
        <a:xfrm>
          <a:off x="2857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2540</xdr:rowOff>
    </xdr:from>
    <xdr:to>
      <xdr:col>10</xdr:col>
      <xdr:colOff>165100</xdr:colOff>
      <xdr:row>60</xdr:row>
      <xdr:rowOff>104140</xdr:rowOff>
    </xdr:to>
    <xdr:sp macro="" textlink="">
      <xdr:nvSpPr>
        <xdr:cNvPr id="165" name="フローチャート: 判断 164"/>
        <xdr:cNvSpPr/>
      </xdr:nvSpPr>
      <xdr:spPr>
        <a:xfrm>
          <a:off x="1968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111125</xdr:rowOff>
    </xdr:from>
    <xdr:to>
      <xdr:col>24</xdr:col>
      <xdr:colOff>114300</xdr:colOff>
      <xdr:row>61</xdr:row>
      <xdr:rowOff>41275</xdr:rowOff>
    </xdr:to>
    <xdr:sp macro="" textlink="">
      <xdr:nvSpPr>
        <xdr:cNvPr id="171" name="楕円 170"/>
        <xdr:cNvSpPr/>
      </xdr:nvSpPr>
      <xdr:spPr>
        <a:xfrm>
          <a:off x="4584700" y="1039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89552</xdr:rowOff>
    </xdr:from>
    <xdr:ext cx="405111" cy="259045"/>
    <xdr:sp macro="" textlink="">
      <xdr:nvSpPr>
        <xdr:cNvPr id="172" name="【体育館・プール】&#10;有形固定資産減価償却率該当値テキスト"/>
        <xdr:cNvSpPr txBox="1"/>
      </xdr:nvSpPr>
      <xdr:spPr>
        <a:xfrm>
          <a:off x="4673600"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52070</xdr:rowOff>
    </xdr:from>
    <xdr:to>
      <xdr:col>20</xdr:col>
      <xdr:colOff>38100</xdr:colOff>
      <xdr:row>60</xdr:row>
      <xdr:rowOff>153670</xdr:rowOff>
    </xdr:to>
    <xdr:sp macro="" textlink="">
      <xdr:nvSpPr>
        <xdr:cNvPr id="173" name="楕円 172"/>
        <xdr:cNvSpPr/>
      </xdr:nvSpPr>
      <xdr:spPr>
        <a:xfrm>
          <a:off x="3746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102870</xdr:rowOff>
    </xdr:from>
    <xdr:to>
      <xdr:col>24</xdr:col>
      <xdr:colOff>63500</xdr:colOff>
      <xdr:row>60</xdr:row>
      <xdr:rowOff>161925</xdr:rowOff>
    </xdr:to>
    <xdr:cxnSp macro="">
      <xdr:nvCxnSpPr>
        <xdr:cNvPr id="174" name="直線コネクタ 173"/>
        <xdr:cNvCxnSpPr/>
      </xdr:nvCxnSpPr>
      <xdr:spPr>
        <a:xfrm>
          <a:off x="3797300" y="10389870"/>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74930</xdr:rowOff>
    </xdr:from>
    <xdr:to>
      <xdr:col>15</xdr:col>
      <xdr:colOff>101600</xdr:colOff>
      <xdr:row>60</xdr:row>
      <xdr:rowOff>5080</xdr:rowOff>
    </xdr:to>
    <xdr:sp macro="" textlink="">
      <xdr:nvSpPr>
        <xdr:cNvPr id="175" name="楕円 174"/>
        <xdr:cNvSpPr/>
      </xdr:nvSpPr>
      <xdr:spPr>
        <a:xfrm>
          <a:off x="2857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125730</xdr:rowOff>
    </xdr:from>
    <xdr:to>
      <xdr:col>19</xdr:col>
      <xdr:colOff>177800</xdr:colOff>
      <xdr:row>60</xdr:row>
      <xdr:rowOff>102870</xdr:rowOff>
    </xdr:to>
    <xdr:cxnSp macro="">
      <xdr:nvCxnSpPr>
        <xdr:cNvPr id="176" name="直線コネクタ 175"/>
        <xdr:cNvCxnSpPr/>
      </xdr:nvCxnSpPr>
      <xdr:spPr>
        <a:xfrm>
          <a:off x="2908300" y="10241280"/>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65422</xdr:rowOff>
    </xdr:from>
    <xdr:ext cx="405111" cy="259045"/>
    <xdr:sp macro="" textlink="">
      <xdr:nvSpPr>
        <xdr:cNvPr id="177" name="n_1aveValue【体育館・プール】&#10;有形固定資産減価償却率"/>
        <xdr:cNvSpPr txBox="1"/>
      </xdr:nvSpPr>
      <xdr:spPr>
        <a:xfrm>
          <a:off x="35820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76217</xdr:rowOff>
    </xdr:from>
    <xdr:ext cx="405111" cy="259045"/>
    <xdr:sp macro="" textlink="">
      <xdr:nvSpPr>
        <xdr:cNvPr id="178" name="n_2aveValue【体育館・プール】&#10;有形固定資産減価償却率"/>
        <xdr:cNvSpPr txBox="1"/>
      </xdr:nvSpPr>
      <xdr:spPr>
        <a:xfrm>
          <a:off x="2705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120667</xdr:rowOff>
    </xdr:from>
    <xdr:ext cx="405111" cy="259045"/>
    <xdr:sp macro="" textlink="">
      <xdr:nvSpPr>
        <xdr:cNvPr id="179" name="n_3aveValue【体育館・プール】&#10;有形固定資産減価償却率"/>
        <xdr:cNvSpPr txBox="1"/>
      </xdr:nvSpPr>
      <xdr:spPr>
        <a:xfrm>
          <a:off x="1816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144797</xdr:rowOff>
    </xdr:from>
    <xdr:ext cx="405111" cy="259045"/>
    <xdr:sp macro="" textlink="">
      <xdr:nvSpPr>
        <xdr:cNvPr id="180" name="n_1mainValue【体育館・プール】&#10;有形固定資産減価償却率"/>
        <xdr:cNvSpPr txBox="1"/>
      </xdr:nvSpPr>
      <xdr:spPr>
        <a:xfrm>
          <a:off x="3582044"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21607</xdr:rowOff>
    </xdr:from>
    <xdr:ext cx="405111" cy="259045"/>
    <xdr:sp macro="" textlink="">
      <xdr:nvSpPr>
        <xdr:cNvPr id="181" name="n_2mainValue【体育館・プール】&#10;有形固定資産減価償却率"/>
        <xdr:cNvSpPr txBox="1"/>
      </xdr:nvSpPr>
      <xdr:spPr>
        <a:xfrm>
          <a:off x="2705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2" name="直線コネクタ 19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93" name="テキスト ボックス 192"/>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4" name="直線コネクタ 19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95" name="テキスト ボックス 194"/>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6" name="直線コネクタ 19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97" name="テキスト ボックス 196"/>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8" name="直線コネクタ 19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99" name="テキスト ボックス 198"/>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0" name="直線コネクタ 19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1" name="テキスト ボックス 20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6858</xdr:rowOff>
    </xdr:from>
    <xdr:to>
      <xdr:col>54</xdr:col>
      <xdr:colOff>189865</xdr:colOff>
      <xdr:row>63</xdr:row>
      <xdr:rowOff>112014</xdr:rowOff>
    </xdr:to>
    <xdr:cxnSp macro="">
      <xdr:nvCxnSpPr>
        <xdr:cNvPr id="203" name="直線コネクタ 202"/>
        <xdr:cNvCxnSpPr/>
      </xdr:nvCxnSpPr>
      <xdr:spPr>
        <a:xfrm flipV="1">
          <a:off x="10476865" y="9608058"/>
          <a:ext cx="0" cy="1305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115841</xdr:rowOff>
    </xdr:from>
    <xdr:ext cx="469744" cy="259045"/>
    <xdr:sp macro="" textlink="">
      <xdr:nvSpPr>
        <xdr:cNvPr id="204" name="【体育館・プール】&#10;一人当たり面積最小値テキスト"/>
        <xdr:cNvSpPr txBox="1"/>
      </xdr:nvSpPr>
      <xdr:spPr>
        <a:xfrm>
          <a:off x="10515600" y="1091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112014</xdr:rowOff>
    </xdr:from>
    <xdr:to>
      <xdr:col>55</xdr:col>
      <xdr:colOff>88900</xdr:colOff>
      <xdr:row>63</xdr:row>
      <xdr:rowOff>112014</xdr:rowOff>
    </xdr:to>
    <xdr:cxnSp macro="">
      <xdr:nvCxnSpPr>
        <xdr:cNvPr id="205" name="直線コネクタ 204"/>
        <xdr:cNvCxnSpPr/>
      </xdr:nvCxnSpPr>
      <xdr:spPr>
        <a:xfrm>
          <a:off x="10388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124985</xdr:rowOff>
    </xdr:from>
    <xdr:ext cx="469744" cy="259045"/>
    <xdr:sp macro="" textlink="">
      <xdr:nvSpPr>
        <xdr:cNvPr id="206" name="【体育館・プール】&#10;一人当たり面積最大値テキスト"/>
        <xdr:cNvSpPr txBox="1"/>
      </xdr:nvSpPr>
      <xdr:spPr>
        <a:xfrm>
          <a:off x="10515600" y="9383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6858</xdr:rowOff>
    </xdr:from>
    <xdr:to>
      <xdr:col>55</xdr:col>
      <xdr:colOff>88900</xdr:colOff>
      <xdr:row>56</xdr:row>
      <xdr:rowOff>6858</xdr:rowOff>
    </xdr:to>
    <xdr:cxnSp macro="">
      <xdr:nvCxnSpPr>
        <xdr:cNvPr id="207" name="直線コネクタ 206"/>
        <xdr:cNvCxnSpPr/>
      </xdr:nvCxnSpPr>
      <xdr:spPr>
        <a:xfrm>
          <a:off x="10388600" y="9608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64787</xdr:rowOff>
    </xdr:from>
    <xdr:ext cx="469744" cy="259045"/>
    <xdr:sp macro="" textlink="">
      <xdr:nvSpPr>
        <xdr:cNvPr id="208" name="【体育館・プール】&#10;一人当たり面積平均値テキスト"/>
        <xdr:cNvSpPr txBox="1"/>
      </xdr:nvSpPr>
      <xdr:spPr>
        <a:xfrm>
          <a:off x="10515600" y="10351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86360</xdr:rowOff>
    </xdr:from>
    <xdr:to>
      <xdr:col>55</xdr:col>
      <xdr:colOff>50800</xdr:colOff>
      <xdr:row>61</xdr:row>
      <xdr:rowOff>16510</xdr:rowOff>
    </xdr:to>
    <xdr:sp macro="" textlink="">
      <xdr:nvSpPr>
        <xdr:cNvPr id="209" name="フローチャート: 判断 208"/>
        <xdr:cNvSpPr/>
      </xdr:nvSpPr>
      <xdr:spPr>
        <a:xfrm>
          <a:off x="10426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84074</xdr:rowOff>
    </xdr:from>
    <xdr:to>
      <xdr:col>50</xdr:col>
      <xdr:colOff>165100</xdr:colOff>
      <xdr:row>61</xdr:row>
      <xdr:rowOff>14224</xdr:rowOff>
    </xdr:to>
    <xdr:sp macro="" textlink="">
      <xdr:nvSpPr>
        <xdr:cNvPr id="210" name="フローチャート: 判断 209"/>
        <xdr:cNvSpPr/>
      </xdr:nvSpPr>
      <xdr:spPr>
        <a:xfrm>
          <a:off x="9588500" y="103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102362</xdr:rowOff>
    </xdr:from>
    <xdr:to>
      <xdr:col>46</xdr:col>
      <xdr:colOff>38100</xdr:colOff>
      <xdr:row>61</xdr:row>
      <xdr:rowOff>32512</xdr:rowOff>
    </xdr:to>
    <xdr:sp macro="" textlink="">
      <xdr:nvSpPr>
        <xdr:cNvPr id="211" name="フローチャート: 判断 210"/>
        <xdr:cNvSpPr/>
      </xdr:nvSpPr>
      <xdr:spPr>
        <a:xfrm>
          <a:off x="8699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26924</xdr:rowOff>
    </xdr:from>
    <xdr:to>
      <xdr:col>41</xdr:col>
      <xdr:colOff>101600</xdr:colOff>
      <xdr:row>61</xdr:row>
      <xdr:rowOff>128524</xdr:rowOff>
    </xdr:to>
    <xdr:sp macro="" textlink="">
      <xdr:nvSpPr>
        <xdr:cNvPr id="212" name="フローチャート: 判断 211"/>
        <xdr:cNvSpPr/>
      </xdr:nvSpPr>
      <xdr:spPr>
        <a:xfrm>
          <a:off x="78105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3" name="テキスト ボックス 21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4" name="テキスト ボックス 21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5" name="テキスト ボックス 21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6" name="テキスト ボックス 21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7" name="テキスト ボックス 21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68072</xdr:rowOff>
    </xdr:from>
    <xdr:to>
      <xdr:col>55</xdr:col>
      <xdr:colOff>50800</xdr:colOff>
      <xdr:row>60</xdr:row>
      <xdr:rowOff>169672</xdr:rowOff>
    </xdr:to>
    <xdr:sp macro="" textlink="">
      <xdr:nvSpPr>
        <xdr:cNvPr id="218" name="楕円 217"/>
        <xdr:cNvSpPr/>
      </xdr:nvSpPr>
      <xdr:spPr>
        <a:xfrm>
          <a:off x="10426700" y="1035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90949</xdr:rowOff>
    </xdr:from>
    <xdr:ext cx="469744" cy="259045"/>
    <xdr:sp macro="" textlink="">
      <xdr:nvSpPr>
        <xdr:cNvPr id="219" name="【体育館・プール】&#10;一人当たり面積該当値テキスト"/>
        <xdr:cNvSpPr txBox="1"/>
      </xdr:nvSpPr>
      <xdr:spPr>
        <a:xfrm>
          <a:off x="10515600" y="10206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70358</xdr:rowOff>
    </xdr:from>
    <xdr:to>
      <xdr:col>50</xdr:col>
      <xdr:colOff>165100</xdr:colOff>
      <xdr:row>61</xdr:row>
      <xdr:rowOff>508</xdr:rowOff>
    </xdr:to>
    <xdr:sp macro="" textlink="">
      <xdr:nvSpPr>
        <xdr:cNvPr id="220" name="楕円 219"/>
        <xdr:cNvSpPr/>
      </xdr:nvSpPr>
      <xdr:spPr>
        <a:xfrm>
          <a:off x="9588500" y="1035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118872</xdr:rowOff>
    </xdr:from>
    <xdr:to>
      <xdr:col>55</xdr:col>
      <xdr:colOff>0</xdr:colOff>
      <xdr:row>60</xdr:row>
      <xdr:rowOff>121158</xdr:rowOff>
    </xdr:to>
    <xdr:cxnSp macro="">
      <xdr:nvCxnSpPr>
        <xdr:cNvPr id="221" name="直線コネクタ 220"/>
        <xdr:cNvCxnSpPr/>
      </xdr:nvCxnSpPr>
      <xdr:spPr>
        <a:xfrm flipV="1">
          <a:off x="9639300" y="1040587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118364</xdr:rowOff>
    </xdr:from>
    <xdr:to>
      <xdr:col>46</xdr:col>
      <xdr:colOff>38100</xdr:colOff>
      <xdr:row>61</xdr:row>
      <xdr:rowOff>48514</xdr:rowOff>
    </xdr:to>
    <xdr:sp macro="" textlink="">
      <xdr:nvSpPr>
        <xdr:cNvPr id="222" name="楕円 221"/>
        <xdr:cNvSpPr/>
      </xdr:nvSpPr>
      <xdr:spPr>
        <a:xfrm>
          <a:off x="8699500" y="1040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121158</xdr:rowOff>
    </xdr:from>
    <xdr:to>
      <xdr:col>50</xdr:col>
      <xdr:colOff>114300</xdr:colOff>
      <xdr:row>60</xdr:row>
      <xdr:rowOff>169164</xdr:rowOff>
    </xdr:to>
    <xdr:cxnSp macro="">
      <xdr:nvCxnSpPr>
        <xdr:cNvPr id="223" name="直線コネクタ 222"/>
        <xdr:cNvCxnSpPr/>
      </xdr:nvCxnSpPr>
      <xdr:spPr>
        <a:xfrm flipV="1">
          <a:off x="8750300" y="10408158"/>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5351</xdr:rowOff>
    </xdr:from>
    <xdr:ext cx="469744" cy="259045"/>
    <xdr:sp macro="" textlink="">
      <xdr:nvSpPr>
        <xdr:cNvPr id="224" name="n_1aveValue【体育館・プール】&#10;一人当たり面積"/>
        <xdr:cNvSpPr txBox="1"/>
      </xdr:nvSpPr>
      <xdr:spPr>
        <a:xfrm>
          <a:off x="9391727" y="10463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49039</xdr:rowOff>
    </xdr:from>
    <xdr:ext cx="469744" cy="259045"/>
    <xdr:sp macro="" textlink="">
      <xdr:nvSpPr>
        <xdr:cNvPr id="225" name="n_2aveValue【体育館・プール】&#10;一人当たり面積"/>
        <xdr:cNvSpPr txBox="1"/>
      </xdr:nvSpPr>
      <xdr:spPr>
        <a:xfrm>
          <a:off x="8515427" y="1016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145051</xdr:rowOff>
    </xdr:from>
    <xdr:ext cx="469744" cy="259045"/>
    <xdr:sp macro="" textlink="">
      <xdr:nvSpPr>
        <xdr:cNvPr id="226" name="n_3aveValue【体育館・プール】&#10;一人当たり面積"/>
        <xdr:cNvSpPr txBox="1"/>
      </xdr:nvSpPr>
      <xdr:spPr>
        <a:xfrm>
          <a:off x="7626427" y="1026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17035</xdr:rowOff>
    </xdr:from>
    <xdr:ext cx="469744" cy="259045"/>
    <xdr:sp macro="" textlink="">
      <xdr:nvSpPr>
        <xdr:cNvPr id="227" name="n_1mainValue【体育館・プール】&#10;一人当たり面積"/>
        <xdr:cNvSpPr txBox="1"/>
      </xdr:nvSpPr>
      <xdr:spPr>
        <a:xfrm>
          <a:off x="9391727" y="1013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39641</xdr:rowOff>
    </xdr:from>
    <xdr:ext cx="469744" cy="259045"/>
    <xdr:sp macro="" textlink="">
      <xdr:nvSpPr>
        <xdr:cNvPr id="228" name="n_2mainValue【体育館・プール】&#10;一人当たり面積"/>
        <xdr:cNvSpPr txBox="1"/>
      </xdr:nvSpPr>
      <xdr:spPr>
        <a:xfrm>
          <a:off x="8515427" y="10498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9" name="正方形/長方形 22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0" name="正方形/長方形 22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1" name="正方形/長方形 23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2" name="正方形/長方形 23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3" name="正方形/長方形 23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4" name="正方形/長方形 23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5" name="正方形/長方形 23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6" name="正方形/長方形 23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7" name="テキスト ボックス 23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8" name="直線コネクタ 23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9" name="テキスト ボックス 23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0" name="直線コネクタ 23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1" name="テキスト ボックス 24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2" name="直線コネクタ 24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3" name="テキスト ボックス 24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4" name="直線コネクタ 24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5" name="テキスト ボックス 24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6" name="直線コネクタ 24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7" name="テキスト ボックス 24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8" name="直線コネクタ 24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9" name="テキスト ボックス 24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1" name="テキスト ボックス 25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15239</xdr:rowOff>
    </xdr:from>
    <xdr:to>
      <xdr:col>24</xdr:col>
      <xdr:colOff>62865</xdr:colOff>
      <xdr:row>87</xdr:row>
      <xdr:rowOff>38100</xdr:rowOff>
    </xdr:to>
    <xdr:cxnSp macro="">
      <xdr:nvCxnSpPr>
        <xdr:cNvPr id="253" name="直線コネクタ 252"/>
        <xdr:cNvCxnSpPr/>
      </xdr:nvCxnSpPr>
      <xdr:spPr>
        <a:xfrm flipV="1">
          <a:off x="4634865" y="13388339"/>
          <a:ext cx="0" cy="1565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41927</xdr:rowOff>
    </xdr:from>
    <xdr:ext cx="405111" cy="259045"/>
    <xdr:sp macro="" textlink="">
      <xdr:nvSpPr>
        <xdr:cNvPr id="254" name="【福祉施設】&#10;有形固定資産減価償却率最小値テキスト"/>
        <xdr:cNvSpPr txBox="1"/>
      </xdr:nvSpPr>
      <xdr:spPr>
        <a:xfrm>
          <a:off x="4673600" y="1495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38100</xdr:rowOff>
    </xdr:from>
    <xdr:to>
      <xdr:col>24</xdr:col>
      <xdr:colOff>152400</xdr:colOff>
      <xdr:row>87</xdr:row>
      <xdr:rowOff>38100</xdr:rowOff>
    </xdr:to>
    <xdr:cxnSp macro="">
      <xdr:nvCxnSpPr>
        <xdr:cNvPr id="255" name="直線コネクタ 254"/>
        <xdr:cNvCxnSpPr/>
      </xdr:nvCxnSpPr>
      <xdr:spPr>
        <a:xfrm>
          <a:off x="4546600" y="1495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133366</xdr:rowOff>
    </xdr:from>
    <xdr:ext cx="405111" cy="259045"/>
    <xdr:sp macro="" textlink="">
      <xdr:nvSpPr>
        <xdr:cNvPr id="256" name="【福祉施設】&#10;有形固定資産減価償却率最大値テキスト"/>
        <xdr:cNvSpPr txBox="1"/>
      </xdr:nvSpPr>
      <xdr:spPr>
        <a:xfrm>
          <a:off x="4673600" y="1316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15239</xdr:rowOff>
    </xdr:from>
    <xdr:to>
      <xdr:col>24</xdr:col>
      <xdr:colOff>152400</xdr:colOff>
      <xdr:row>78</xdr:row>
      <xdr:rowOff>15239</xdr:rowOff>
    </xdr:to>
    <xdr:cxnSp macro="">
      <xdr:nvCxnSpPr>
        <xdr:cNvPr id="257" name="直線コネクタ 256"/>
        <xdr:cNvCxnSpPr/>
      </xdr:nvCxnSpPr>
      <xdr:spPr>
        <a:xfrm>
          <a:off x="4546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122572</xdr:rowOff>
    </xdr:from>
    <xdr:ext cx="405111" cy="259045"/>
    <xdr:sp macro="" textlink="">
      <xdr:nvSpPr>
        <xdr:cNvPr id="258" name="【福祉施設】&#10;有形固定資産減価償却率平均値テキスト"/>
        <xdr:cNvSpPr txBox="1"/>
      </xdr:nvSpPr>
      <xdr:spPr>
        <a:xfrm>
          <a:off x="4673600" y="14010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99695</xdr:rowOff>
    </xdr:from>
    <xdr:to>
      <xdr:col>24</xdr:col>
      <xdr:colOff>114300</xdr:colOff>
      <xdr:row>83</xdr:row>
      <xdr:rowOff>29845</xdr:rowOff>
    </xdr:to>
    <xdr:sp macro="" textlink="">
      <xdr:nvSpPr>
        <xdr:cNvPr id="259" name="フローチャート: 判断 258"/>
        <xdr:cNvSpPr/>
      </xdr:nvSpPr>
      <xdr:spPr>
        <a:xfrm>
          <a:off x="45847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151130</xdr:rowOff>
    </xdr:from>
    <xdr:to>
      <xdr:col>20</xdr:col>
      <xdr:colOff>38100</xdr:colOff>
      <xdr:row>83</xdr:row>
      <xdr:rowOff>81280</xdr:rowOff>
    </xdr:to>
    <xdr:sp macro="" textlink="">
      <xdr:nvSpPr>
        <xdr:cNvPr id="260" name="フローチャート: 判断 259"/>
        <xdr:cNvSpPr/>
      </xdr:nvSpPr>
      <xdr:spPr>
        <a:xfrm>
          <a:off x="3746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166370</xdr:rowOff>
    </xdr:from>
    <xdr:to>
      <xdr:col>15</xdr:col>
      <xdr:colOff>101600</xdr:colOff>
      <xdr:row>83</xdr:row>
      <xdr:rowOff>96520</xdr:rowOff>
    </xdr:to>
    <xdr:sp macro="" textlink="">
      <xdr:nvSpPr>
        <xdr:cNvPr id="261" name="フローチャート: 判断 260"/>
        <xdr:cNvSpPr/>
      </xdr:nvSpPr>
      <xdr:spPr>
        <a:xfrm>
          <a:off x="2857500" y="1422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111125</xdr:rowOff>
    </xdr:from>
    <xdr:to>
      <xdr:col>10</xdr:col>
      <xdr:colOff>165100</xdr:colOff>
      <xdr:row>84</xdr:row>
      <xdr:rowOff>41275</xdr:rowOff>
    </xdr:to>
    <xdr:sp macro="" textlink="">
      <xdr:nvSpPr>
        <xdr:cNvPr id="262" name="フローチャート: 判断 261"/>
        <xdr:cNvSpPr/>
      </xdr:nvSpPr>
      <xdr:spPr>
        <a:xfrm>
          <a:off x="1968500" y="1434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130175</xdr:rowOff>
    </xdr:from>
    <xdr:to>
      <xdr:col>24</xdr:col>
      <xdr:colOff>114300</xdr:colOff>
      <xdr:row>83</xdr:row>
      <xdr:rowOff>60325</xdr:rowOff>
    </xdr:to>
    <xdr:sp macro="" textlink="">
      <xdr:nvSpPr>
        <xdr:cNvPr id="268" name="楕円 267"/>
        <xdr:cNvSpPr/>
      </xdr:nvSpPr>
      <xdr:spPr>
        <a:xfrm>
          <a:off x="4584700" y="1418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108602</xdr:rowOff>
    </xdr:from>
    <xdr:ext cx="405111" cy="259045"/>
    <xdr:sp macro="" textlink="">
      <xdr:nvSpPr>
        <xdr:cNvPr id="269" name="【福祉施設】&#10;有形固定資産減価償却率該当値テキスト"/>
        <xdr:cNvSpPr txBox="1"/>
      </xdr:nvSpPr>
      <xdr:spPr>
        <a:xfrm>
          <a:off x="4673600" y="1416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17780</xdr:rowOff>
    </xdr:from>
    <xdr:to>
      <xdr:col>20</xdr:col>
      <xdr:colOff>38100</xdr:colOff>
      <xdr:row>83</xdr:row>
      <xdr:rowOff>119380</xdr:rowOff>
    </xdr:to>
    <xdr:sp macro="" textlink="">
      <xdr:nvSpPr>
        <xdr:cNvPr id="270" name="楕円 269"/>
        <xdr:cNvSpPr/>
      </xdr:nvSpPr>
      <xdr:spPr>
        <a:xfrm>
          <a:off x="3746500" y="1424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9525</xdr:rowOff>
    </xdr:from>
    <xdr:to>
      <xdr:col>24</xdr:col>
      <xdr:colOff>63500</xdr:colOff>
      <xdr:row>83</xdr:row>
      <xdr:rowOff>68580</xdr:rowOff>
    </xdr:to>
    <xdr:cxnSp macro="">
      <xdr:nvCxnSpPr>
        <xdr:cNvPr id="271" name="直線コネクタ 270"/>
        <xdr:cNvCxnSpPr/>
      </xdr:nvCxnSpPr>
      <xdr:spPr>
        <a:xfrm flipV="1">
          <a:off x="3797300" y="14239875"/>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65405</xdr:rowOff>
    </xdr:from>
    <xdr:to>
      <xdr:col>15</xdr:col>
      <xdr:colOff>101600</xdr:colOff>
      <xdr:row>83</xdr:row>
      <xdr:rowOff>167005</xdr:rowOff>
    </xdr:to>
    <xdr:sp macro="" textlink="">
      <xdr:nvSpPr>
        <xdr:cNvPr id="272" name="楕円 271"/>
        <xdr:cNvSpPr/>
      </xdr:nvSpPr>
      <xdr:spPr>
        <a:xfrm>
          <a:off x="2857500" y="1429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68580</xdr:rowOff>
    </xdr:from>
    <xdr:to>
      <xdr:col>19</xdr:col>
      <xdr:colOff>177800</xdr:colOff>
      <xdr:row>83</xdr:row>
      <xdr:rowOff>116205</xdr:rowOff>
    </xdr:to>
    <xdr:cxnSp macro="">
      <xdr:nvCxnSpPr>
        <xdr:cNvPr id="273" name="直線コネクタ 272"/>
        <xdr:cNvCxnSpPr/>
      </xdr:nvCxnSpPr>
      <xdr:spPr>
        <a:xfrm flipV="1">
          <a:off x="2908300" y="1429893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97807</xdr:rowOff>
    </xdr:from>
    <xdr:ext cx="405111" cy="259045"/>
    <xdr:sp macro="" textlink="">
      <xdr:nvSpPr>
        <xdr:cNvPr id="274" name="n_1aveValue【福祉施設】&#10;有形固定資産減価償却率"/>
        <xdr:cNvSpPr txBox="1"/>
      </xdr:nvSpPr>
      <xdr:spPr>
        <a:xfrm>
          <a:off x="3582044" y="1398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113047</xdr:rowOff>
    </xdr:from>
    <xdr:ext cx="405111" cy="259045"/>
    <xdr:sp macro="" textlink="">
      <xdr:nvSpPr>
        <xdr:cNvPr id="275" name="n_2aveValue【福祉施設】&#10;有形固定資産減価償却率"/>
        <xdr:cNvSpPr txBox="1"/>
      </xdr:nvSpPr>
      <xdr:spPr>
        <a:xfrm>
          <a:off x="2705744" y="1400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57802</xdr:rowOff>
    </xdr:from>
    <xdr:ext cx="405111" cy="259045"/>
    <xdr:sp macro="" textlink="">
      <xdr:nvSpPr>
        <xdr:cNvPr id="276" name="n_3aveValue【福祉施設】&#10;有形固定資産減価償却率"/>
        <xdr:cNvSpPr txBox="1"/>
      </xdr:nvSpPr>
      <xdr:spPr>
        <a:xfrm>
          <a:off x="1816744" y="14116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110507</xdr:rowOff>
    </xdr:from>
    <xdr:ext cx="405111" cy="259045"/>
    <xdr:sp macro="" textlink="">
      <xdr:nvSpPr>
        <xdr:cNvPr id="277" name="n_1mainValue【福祉施設】&#10;有形固定資産減価償却率"/>
        <xdr:cNvSpPr txBox="1"/>
      </xdr:nvSpPr>
      <xdr:spPr>
        <a:xfrm>
          <a:off x="3582044" y="1434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158132</xdr:rowOff>
    </xdr:from>
    <xdr:ext cx="405111" cy="259045"/>
    <xdr:sp macro="" textlink="">
      <xdr:nvSpPr>
        <xdr:cNvPr id="278" name="n_2mainValue【福祉施設】&#10;有形固定資産減価償却率"/>
        <xdr:cNvSpPr txBox="1"/>
      </xdr:nvSpPr>
      <xdr:spPr>
        <a:xfrm>
          <a:off x="2705744" y="1438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9" name="直線コネクタ 288"/>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0" name="テキスト ボックス 289"/>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1" name="直線コネクタ 290"/>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2" name="テキスト ボックス 291"/>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3" name="直線コネクタ 292"/>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4" name="テキスト ボックス 293"/>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5" name="直線コネクタ 294"/>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6" name="テキスト ボックス 295"/>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7" name="直線コネクタ 296"/>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8" name="テキスト ボックス 297"/>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9" name="直線コネクタ 298"/>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00" name="テキスト ボックス 299"/>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1" name="直線コネクタ 30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2" name="テキスト ボックス 30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126274</xdr:rowOff>
    </xdr:from>
    <xdr:to>
      <xdr:col>54</xdr:col>
      <xdr:colOff>189865</xdr:colOff>
      <xdr:row>86</xdr:row>
      <xdr:rowOff>149134</xdr:rowOff>
    </xdr:to>
    <xdr:cxnSp macro="">
      <xdr:nvCxnSpPr>
        <xdr:cNvPr id="304" name="直線コネクタ 303"/>
        <xdr:cNvCxnSpPr/>
      </xdr:nvCxnSpPr>
      <xdr:spPr>
        <a:xfrm flipV="1">
          <a:off x="10476865" y="13499374"/>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152961</xdr:rowOff>
    </xdr:from>
    <xdr:ext cx="469744" cy="259045"/>
    <xdr:sp macro="" textlink="">
      <xdr:nvSpPr>
        <xdr:cNvPr id="305" name="【福祉施設】&#10;一人当たり面積最小値テキスト"/>
        <xdr:cNvSpPr txBox="1"/>
      </xdr:nvSpPr>
      <xdr:spPr>
        <a:xfrm>
          <a:off x="10515600"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149134</xdr:rowOff>
    </xdr:from>
    <xdr:to>
      <xdr:col>55</xdr:col>
      <xdr:colOff>88900</xdr:colOff>
      <xdr:row>86</xdr:row>
      <xdr:rowOff>149134</xdr:rowOff>
    </xdr:to>
    <xdr:cxnSp macro="">
      <xdr:nvCxnSpPr>
        <xdr:cNvPr id="306" name="直線コネクタ 305"/>
        <xdr:cNvCxnSpPr/>
      </xdr:nvCxnSpPr>
      <xdr:spPr>
        <a:xfrm>
          <a:off x="10388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72951</xdr:rowOff>
    </xdr:from>
    <xdr:ext cx="469744" cy="259045"/>
    <xdr:sp macro="" textlink="">
      <xdr:nvSpPr>
        <xdr:cNvPr id="307" name="【福祉施設】&#10;一人当たり面積最大値テキスト"/>
        <xdr:cNvSpPr txBox="1"/>
      </xdr:nvSpPr>
      <xdr:spPr>
        <a:xfrm>
          <a:off x="10515600" y="1327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126274</xdr:rowOff>
    </xdr:from>
    <xdr:to>
      <xdr:col>55</xdr:col>
      <xdr:colOff>88900</xdr:colOff>
      <xdr:row>78</xdr:row>
      <xdr:rowOff>126274</xdr:rowOff>
    </xdr:to>
    <xdr:cxnSp macro="">
      <xdr:nvCxnSpPr>
        <xdr:cNvPr id="308" name="直線コネクタ 307"/>
        <xdr:cNvCxnSpPr/>
      </xdr:nvCxnSpPr>
      <xdr:spPr>
        <a:xfrm>
          <a:off x="10388600" y="1349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88554</xdr:rowOff>
    </xdr:from>
    <xdr:ext cx="469744" cy="259045"/>
    <xdr:sp macro="" textlink="">
      <xdr:nvSpPr>
        <xdr:cNvPr id="309" name="【福祉施設】&#10;一人当たり面積平均値テキスト"/>
        <xdr:cNvSpPr txBox="1"/>
      </xdr:nvSpPr>
      <xdr:spPr>
        <a:xfrm>
          <a:off x="10515600" y="143189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65677</xdr:rowOff>
    </xdr:from>
    <xdr:to>
      <xdr:col>55</xdr:col>
      <xdr:colOff>50800</xdr:colOff>
      <xdr:row>84</xdr:row>
      <xdr:rowOff>167277</xdr:rowOff>
    </xdr:to>
    <xdr:sp macro="" textlink="">
      <xdr:nvSpPr>
        <xdr:cNvPr id="310" name="フローチャート: 判断 309"/>
        <xdr:cNvSpPr/>
      </xdr:nvSpPr>
      <xdr:spPr>
        <a:xfrm>
          <a:off x="10426700" y="1446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75474</xdr:rowOff>
    </xdr:from>
    <xdr:to>
      <xdr:col>50</xdr:col>
      <xdr:colOff>165100</xdr:colOff>
      <xdr:row>85</xdr:row>
      <xdr:rowOff>5624</xdr:rowOff>
    </xdr:to>
    <xdr:sp macro="" textlink="">
      <xdr:nvSpPr>
        <xdr:cNvPr id="311" name="フローチャート: 判断 310"/>
        <xdr:cNvSpPr/>
      </xdr:nvSpPr>
      <xdr:spPr>
        <a:xfrm>
          <a:off x="9588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75474</xdr:rowOff>
    </xdr:from>
    <xdr:to>
      <xdr:col>46</xdr:col>
      <xdr:colOff>38100</xdr:colOff>
      <xdr:row>85</xdr:row>
      <xdr:rowOff>5624</xdr:rowOff>
    </xdr:to>
    <xdr:sp macro="" textlink="">
      <xdr:nvSpPr>
        <xdr:cNvPr id="312" name="フローチャート: 判断 311"/>
        <xdr:cNvSpPr/>
      </xdr:nvSpPr>
      <xdr:spPr>
        <a:xfrm>
          <a:off x="8699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1995</xdr:rowOff>
    </xdr:from>
    <xdr:to>
      <xdr:col>41</xdr:col>
      <xdr:colOff>101600</xdr:colOff>
      <xdr:row>85</xdr:row>
      <xdr:rowOff>103595</xdr:rowOff>
    </xdr:to>
    <xdr:sp macro="" textlink="">
      <xdr:nvSpPr>
        <xdr:cNvPr id="313" name="フローチャート: 判断 312"/>
        <xdr:cNvSpPr/>
      </xdr:nvSpPr>
      <xdr:spPr>
        <a:xfrm>
          <a:off x="78105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4" name="テキスト ボックス 31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5" name="テキスト ボックス 31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6" name="テキスト ボックス 31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7" name="テキスト ボックス 31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8" name="テキスト ボックス 31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3629</xdr:rowOff>
    </xdr:from>
    <xdr:to>
      <xdr:col>55</xdr:col>
      <xdr:colOff>50800</xdr:colOff>
      <xdr:row>86</xdr:row>
      <xdr:rowOff>105229</xdr:rowOff>
    </xdr:to>
    <xdr:sp macro="" textlink="">
      <xdr:nvSpPr>
        <xdr:cNvPr id="319" name="楕円 318"/>
        <xdr:cNvSpPr/>
      </xdr:nvSpPr>
      <xdr:spPr>
        <a:xfrm>
          <a:off x="10426700" y="1474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90006</xdr:rowOff>
    </xdr:from>
    <xdr:ext cx="469744" cy="259045"/>
    <xdr:sp macro="" textlink="">
      <xdr:nvSpPr>
        <xdr:cNvPr id="320" name="【福祉施設】&#10;一人当たり面積該当値テキスト"/>
        <xdr:cNvSpPr txBox="1"/>
      </xdr:nvSpPr>
      <xdr:spPr>
        <a:xfrm>
          <a:off x="10515600" y="14663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126093</xdr:rowOff>
    </xdr:from>
    <xdr:to>
      <xdr:col>50</xdr:col>
      <xdr:colOff>165100</xdr:colOff>
      <xdr:row>86</xdr:row>
      <xdr:rowOff>56243</xdr:rowOff>
    </xdr:to>
    <xdr:sp macro="" textlink="">
      <xdr:nvSpPr>
        <xdr:cNvPr id="321" name="楕円 320"/>
        <xdr:cNvSpPr/>
      </xdr:nvSpPr>
      <xdr:spPr>
        <a:xfrm>
          <a:off x="9588500" y="146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5443</xdr:rowOff>
    </xdr:from>
    <xdr:to>
      <xdr:col>55</xdr:col>
      <xdr:colOff>0</xdr:colOff>
      <xdr:row>86</xdr:row>
      <xdr:rowOff>54429</xdr:rowOff>
    </xdr:to>
    <xdr:cxnSp macro="">
      <xdr:nvCxnSpPr>
        <xdr:cNvPr id="322" name="直線コネクタ 321"/>
        <xdr:cNvCxnSpPr/>
      </xdr:nvCxnSpPr>
      <xdr:spPr>
        <a:xfrm>
          <a:off x="9639300" y="14750143"/>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129358</xdr:rowOff>
    </xdr:from>
    <xdr:to>
      <xdr:col>46</xdr:col>
      <xdr:colOff>38100</xdr:colOff>
      <xdr:row>86</xdr:row>
      <xdr:rowOff>59508</xdr:rowOff>
    </xdr:to>
    <xdr:sp macro="" textlink="">
      <xdr:nvSpPr>
        <xdr:cNvPr id="323" name="楕円 322"/>
        <xdr:cNvSpPr/>
      </xdr:nvSpPr>
      <xdr:spPr>
        <a:xfrm>
          <a:off x="8699500" y="1470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5443</xdr:rowOff>
    </xdr:from>
    <xdr:to>
      <xdr:col>50</xdr:col>
      <xdr:colOff>114300</xdr:colOff>
      <xdr:row>86</xdr:row>
      <xdr:rowOff>8708</xdr:rowOff>
    </xdr:to>
    <xdr:cxnSp macro="">
      <xdr:nvCxnSpPr>
        <xdr:cNvPr id="324" name="直線コネクタ 323"/>
        <xdr:cNvCxnSpPr/>
      </xdr:nvCxnSpPr>
      <xdr:spPr>
        <a:xfrm flipV="1">
          <a:off x="8750300" y="1475014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22151</xdr:rowOff>
    </xdr:from>
    <xdr:ext cx="469744" cy="259045"/>
    <xdr:sp macro="" textlink="">
      <xdr:nvSpPr>
        <xdr:cNvPr id="325" name="n_1aveValue【福祉施設】&#10;一人当たり面積"/>
        <xdr:cNvSpPr txBox="1"/>
      </xdr:nvSpPr>
      <xdr:spPr>
        <a:xfrm>
          <a:off x="93917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22151</xdr:rowOff>
    </xdr:from>
    <xdr:ext cx="469744" cy="259045"/>
    <xdr:sp macro="" textlink="">
      <xdr:nvSpPr>
        <xdr:cNvPr id="326" name="n_2aveValue【福祉施設】&#10;一人当たり面積"/>
        <xdr:cNvSpPr txBox="1"/>
      </xdr:nvSpPr>
      <xdr:spPr>
        <a:xfrm>
          <a:off x="85154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120122</xdr:rowOff>
    </xdr:from>
    <xdr:ext cx="469744" cy="259045"/>
    <xdr:sp macro="" textlink="">
      <xdr:nvSpPr>
        <xdr:cNvPr id="327" name="n_3aveValue【福祉施設】&#10;一人当たり面積"/>
        <xdr:cNvSpPr txBox="1"/>
      </xdr:nvSpPr>
      <xdr:spPr>
        <a:xfrm>
          <a:off x="7626427" y="1435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47370</xdr:rowOff>
    </xdr:from>
    <xdr:ext cx="469744" cy="259045"/>
    <xdr:sp macro="" textlink="">
      <xdr:nvSpPr>
        <xdr:cNvPr id="328" name="n_1mainValue【福祉施設】&#10;一人当たり面積"/>
        <xdr:cNvSpPr txBox="1"/>
      </xdr:nvSpPr>
      <xdr:spPr>
        <a:xfrm>
          <a:off x="9391727" y="1479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50635</xdr:rowOff>
    </xdr:from>
    <xdr:ext cx="469744" cy="259045"/>
    <xdr:sp macro="" textlink="">
      <xdr:nvSpPr>
        <xdr:cNvPr id="329" name="n_2mainValue【福祉施設】&#10;一人当たり面積"/>
        <xdr:cNvSpPr txBox="1"/>
      </xdr:nvSpPr>
      <xdr:spPr>
        <a:xfrm>
          <a:off x="8515427" y="1479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0" name="正方形/長方形 32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1" name="正方形/長方形 33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2" name="正方形/長方形 33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3" name="正方形/長方形 33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4" name="正方形/長方形 33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5" name="正方形/長方形 33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6" name="正方形/長方形 33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7" name="正方形/長方形 33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8" name="テキスト ボックス 33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9" name="直線コネクタ 33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40" name="直線コネクタ 33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41" name="テキスト ボックス 340"/>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2" name="直線コネクタ 34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3" name="テキスト ボックス 34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4" name="直線コネクタ 34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5" name="テキスト ボックス 34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6" name="直線コネクタ 34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7" name="テキスト ボックス 34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8" name="直線コネクタ 34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9" name="テキスト ボックス 34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50" name="直線コネクタ 34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51" name="テキスト ボックス 350"/>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2" name="直線コネクタ 35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3" name="テキスト ボックス 35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115388</xdr:rowOff>
    </xdr:to>
    <xdr:cxnSp macro="">
      <xdr:nvCxnSpPr>
        <xdr:cNvPr id="355" name="直線コネクタ 354"/>
        <xdr:cNvCxnSpPr/>
      </xdr:nvCxnSpPr>
      <xdr:spPr>
        <a:xfrm flipV="1">
          <a:off x="4634865" y="17090571"/>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119215</xdr:rowOff>
    </xdr:from>
    <xdr:ext cx="340478" cy="259045"/>
    <xdr:sp macro="" textlink="">
      <xdr:nvSpPr>
        <xdr:cNvPr id="356" name="【市民会館】&#10;有形固定資産減価償却率最小値テキスト"/>
        <xdr:cNvSpPr txBox="1"/>
      </xdr:nvSpPr>
      <xdr:spPr>
        <a:xfrm>
          <a:off x="4673600" y="186358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115388</xdr:rowOff>
    </xdr:from>
    <xdr:to>
      <xdr:col>24</xdr:col>
      <xdr:colOff>152400</xdr:colOff>
      <xdr:row>108</xdr:row>
      <xdr:rowOff>115388</xdr:rowOff>
    </xdr:to>
    <xdr:cxnSp macro="">
      <xdr:nvCxnSpPr>
        <xdr:cNvPr id="357" name="直線コネクタ 356"/>
        <xdr:cNvCxnSpPr/>
      </xdr:nvCxnSpPr>
      <xdr:spPr>
        <a:xfrm>
          <a:off x="4546600" y="1863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58"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59" name="直線コネクタ 358"/>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33582</xdr:rowOff>
    </xdr:from>
    <xdr:ext cx="405111" cy="259045"/>
    <xdr:sp macro="" textlink="">
      <xdr:nvSpPr>
        <xdr:cNvPr id="360" name="【市民会館】&#10;有形固定資産減価償却率平均値テキスト"/>
        <xdr:cNvSpPr txBox="1"/>
      </xdr:nvSpPr>
      <xdr:spPr>
        <a:xfrm>
          <a:off x="4673600" y="17692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10705</xdr:rowOff>
    </xdr:from>
    <xdr:to>
      <xdr:col>24</xdr:col>
      <xdr:colOff>114300</xdr:colOff>
      <xdr:row>104</xdr:row>
      <xdr:rowOff>112305</xdr:rowOff>
    </xdr:to>
    <xdr:sp macro="" textlink="">
      <xdr:nvSpPr>
        <xdr:cNvPr id="361" name="フローチャート: 判断 360"/>
        <xdr:cNvSpPr/>
      </xdr:nvSpPr>
      <xdr:spPr>
        <a:xfrm>
          <a:off x="45847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154395</xdr:rowOff>
    </xdr:from>
    <xdr:to>
      <xdr:col>20</xdr:col>
      <xdr:colOff>38100</xdr:colOff>
      <xdr:row>104</xdr:row>
      <xdr:rowOff>84545</xdr:rowOff>
    </xdr:to>
    <xdr:sp macro="" textlink="">
      <xdr:nvSpPr>
        <xdr:cNvPr id="362" name="フローチャート: 判断 361"/>
        <xdr:cNvSpPr/>
      </xdr:nvSpPr>
      <xdr:spPr>
        <a:xfrm>
          <a:off x="37465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28666</xdr:rowOff>
    </xdr:from>
    <xdr:to>
      <xdr:col>15</xdr:col>
      <xdr:colOff>101600</xdr:colOff>
      <xdr:row>104</xdr:row>
      <xdr:rowOff>130266</xdr:rowOff>
    </xdr:to>
    <xdr:sp macro="" textlink="">
      <xdr:nvSpPr>
        <xdr:cNvPr id="363" name="フローチャート: 判断 362"/>
        <xdr:cNvSpPr/>
      </xdr:nvSpPr>
      <xdr:spPr>
        <a:xfrm>
          <a:off x="2857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131536</xdr:rowOff>
    </xdr:from>
    <xdr:to>
      <xdr:col>10</xdr:col>
      <xdr:colOff>165100</xdr:colOff>
      <xdr:row>104</xdr:row>
      <xdr:rowOff>61686</xdr:rowOff>
    </xdr:to>
    <xdr:sp macro="" textlink="">
      <xdr:nvSpPr>
        <xdr:cNvPr id="364" name="フローチャート: 判断 363"/>
        <xdr:cNvSpPr/>
      </xdr:nvSpPr>
      <xdr:spPr>
        <a:xfrm>
          <a:off x="1968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5" name="テキスト ボックス 36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6" name="テキスト ボックス 36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7" name="テキスト ボックス 36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8" name="テキスト ボックス 36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9" name="テキスト ボックス 36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123371</xdr:rowOff>
    </xdr:from>
    <xdr:to>
      <xdr:col>24</xdr:col>
      <xdr:colOff>114300</xdr:colOff>
      <xdr:row>107</xdr:row>
      <xdr:rowOff>53521</xdr:rowOff>
    </xdr:to>
    <xdr:sp macro="" textlink="">
      <xdr:nvSpPr>
        <xdr:cNvPr id="370" name="楕円 369"/>
        <xdr:cNvSpPr/>
      </xdr:nvSpPr>
      <xdr:spPr>
        <a:xfrm>
          <a:off x="4584700" y="1829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101798</xdr:rowOff>
    </xdr:from>
    <xdr:ext cx="405111" cy="259045"/>
    <xdr:sp macro="" textlink="">
      <xdr:nvSpPr>
        <xdr:cNvPr id="371" name="【市民会館】&#10;有形固定資産減価償却率該当値テキスト"/>
        <xdr:cNvSpPr txBox="1"/>
      </xdr:nvSpPr>
      <xdr:spPr>
        <a:xfrm>
          <a:off x="4673600" y="18275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907</xdr:rowOff>
    </xdr:from>
    <xdr:to>
      <xdr:col>20</xdr:col>
      <xdr:colOff>38100</xdr:colOff>
      <xdr:row>107</xdr:row>
      <xdr:rowOff>102507</xdr:rowOff>
    </xdr:to>
    <xdr:sp macro="" textlink="">
      <xdr:nvSpPr>
        <xdr:cNvPr id="372" name="楕円 371"/>
        <xdr:cNvSpPr/>
      </xdr:nvSpPr>
      <xdr:spPr>
        <a:xfrm>
          <a:off x="3746500" y="1834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2721</xdr:rowOff>
    </xdr:from>
    <xdr:to>
      <xdr:col>24</xdr:col>
      <xdr:colOff>63500</xdr:colOff>
      <xdr:row>107</xdr:row>
      <xdr:rowOff>51707</xdr:rowOff>
    </xdr:to>
    <xdr:cxnSp macro="">
      <xdr:nvCxnSpPr>
        <xdr:cNvPr id="373" name="直線コネクタ 372"/>
        <xdr:cNvCxnSpPr/>
      </xdr:nvCxnSpPr>
      <xdr:spPr>
        <a:xfrm flipV="1">
          <a:off x="3797300" y="18347871"/>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101072</xdr:rowOff>
    </xdr:from>
    <xdr:ext cx="405111" cy="259045"/>
    <xdr:sp macro="" textlink="">
      <xdr:nvSpPr>
        <xdr:cNvPr id="374" name="n_1aveValue【市民会館】&#10;有形固定資産減価償却率"/>
        <xdr:cNvSpPr txBox="1"/>
      </xdr:nvSpPr>
      <xdr:spPr>
        <a:xfrm>
          <a:off x="3582044" y="1758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146793</xdr:rowOff>
    </xdr:from>
    <xdr:ext cx="405111" cy="259045"/>
    <xdr:sp macro="" textlink="">
      <xdr:nvSpPr>
        <xdr:cNvPr id="375" name="n_2aveValue【市民会館】&#10;有形固定資産減価償却率"/>
        <xdr:cNvSpPr txBox="1"/>
      </xdr:nvSpPr>
      <xdr:spPr>
        <a:xfrm>
          <a:off x="2705744" y="1763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78213</xdr:rowOff>
    </xdr:from>
    <xdr:ext cx="405111" cy="259045"/>
    <xdr:sp macro="" textlink="">
      <xdr:nvSpPr>
        <xdr:cNvPr id="376" name="n_3aveValue【市民会館】&#10;有形固定資産減価償却率"/>
        <xdr:cNvSpPr txBox="1"/>
      </xdr:nvSpPr>
      <xdr:spPr>
        <a:xfrm>
          <a:off x="18167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93634</xdr:rowOff>
    </xdr:from>
    <xdr:ext cx="405111" cy="259045"/>
    <xdr:sp macro="" textlink="">
      <xdr:nvSpPr>
        <xdr:cNvPr id="377" name="n_1mainValue【市民会館】&#10;有形固定資産減価償却率"/>
        <xdr:cNvSpPr txBox="1"/>
      </xdr:nvSpPr>
      <xdr:spPr>
        <a:xfrm>
          <a:off x="3582044" y="1843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8" name="正方形/長方形 37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9" name="正方形/長方形 37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0" name="正方形/長方形 37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1" name="正方形/長方形 38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2" name="正方形/長方形 38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3" name="正方形/長方形 38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4" name="正方形/長方形 38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5" name="正方形/長方形 38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6" name="テキスト ボックス 38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7" name="直線コネクタ 38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88" name="直線コネクタ 387"/>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89" name="テキスト ボックス 388"/>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90" name="直線コネクタ 389"/>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91" name="テキスト ボックス 390"/>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92" name="直線コネクタ 391"/>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93" name="テキスト ボックス 392"/>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94" name="直線コネクタ 393"/>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95" name="テキスト ボックス 394"/>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6" name="直線コネクタ 39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7" name="テキスト ボックス 39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133350</xdr:rowOff>
    </xdr:from>
    <xdr:to>
      <xdr:col>54</xdr:col>
      <xdr:colOff>189865</xdr:colOff>
      <xdr:row>107</xdr:row>
      <xdr:rowOff>78487</xdr:rowOff>
    </xdr:to>
    <xdr:cxnSp macro="">
      <xdr:nvCxnSpPr>
        <xdr:cNvPr id="399" name="直線コネクタ 398"/>
        <xdr:cNvCxnSpPr/>
      </xdr:nvCxnSpPr>
      <xdr:spPr>
        <a:xfrm flipV="1">
          <a:off x="10476865" y="17106900"/>
          <a:ext cx="0" cy="1316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82314</xdr:rowOff>
    </xdr:from>
    <xdr:ext cx="469744" cy="259045"/>
    <xdr:sp macro="" textlink="">
      <xdr:nvSpPr>
        <xdr:cNvPr id="400" name="【市民会館】&#10;一人当たり面積最小値テキスト"/>
        <xdr:cNvSpPr txBox="1"/>
      </xdr:nvSpPr>
      <xdr:spPr>
        <a:xfrm>
          <a:off x="10515600" y="1842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78487</xdr:rowOff>
    </xdr:from>
    <xdr:to>
      <xdr:col>55</xdr:col>
      <xdr:colOff>88900</xdr:colOff>
      <xdr:row>107</xdr:row>
      <xdr:rowOff>78487</xdr:rowOff>
    </xdr:to>
    <xdr:cxnSp macro="">
      <xdr:nvCxnSpPr>
        <xdr:cNvPr id="401" name="直線コネクタ 400"/>
        <xdr:cNvCxnSpPr/>
      </xdr:nvCxnSpPr>
      <xdr:spPr>
        <a:xfrm>
          <a:off x="10388600" y="1842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80027</xdr:rowOff>
    </xdr:from>
    <xdr:ext cx="469744" cy="259045"/>
    <xdr:sp macro="" textlink="">
      <xdr:nvSpPr>
        <xdr:cNvPr id="402" name="【市民会館】&#10;一人当たり面積最大値テキスト"/>
        <xdr:cNvSpPr txBox="1"/>
      </xdr:nvSpPr>
      <xdr:spPr>
        <a:xfrm>
          <a:off x="10515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133350</xdr:rowOff>
    </xdr:from>
    <xdr:to>
      <xdr:col>55</xdr:col>
      <xdr:colOff>88900</xdr:colOff>
      <xdr:row>99</xdr:row>
      <xdr:rowOff>133350</xdr:rowOff>
    </xdr:to>
    <xdr:cxnSp macro="">
      <xdr:nvCxnSpPr>
        <xdr:cNvPr id="403" name="直線コネクタ 402"/>
        <xdr:cNvCxnSpPr/>
      </xdr:nvCxnSpPr>
      <xdr:spPr>
        <a:xfrm>
          <a:off x="10388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32275</xdr:rowOff>
    </xdr:from>
    <xdr:ext cx="469744" cy="259045"/>
    <xdr:sp macro="" textlink="">
      <xdr:nvSpPr>
        <xdr:cNvPr id="404" name="【市民会館】&#10;一人当たり面積平均値テキスト"/>
        <xdr:cNvSpPr txBox="1"/>
      </xdr:nvSpPr>
      <xdr:spPr>
        <a:xfrm>
          <a:off x="10515600" y="178630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9398</xdr:rowOff>
    </xdr:from>
    <xdr:to>
      <xdr:col>55</xdr:col>
      <xdr:colOff>50800</xdr:colOff>
      <xdr:row>105</xdr:row>
      <xdr:rowOff>110998</xdr:rowOff>
    </xdr:to>
    <xdr:sp macro="" textlink="">
      <xdr:nvSpPr>
        <xdr:cNvPr id="405" name="フローチャート: 判断 404"/>
        <xdr:cNvSpPr/>
      </xdr:nvSpPr>
      <xdr:spPr>
        <a:xfrm>
          <a:off x="10426700" y="1801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06" name="フローチャート: 判断 405"/>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4826</xdr:rowOff>
    </xdr:from>
    <xdr:to>
      <xdr:col>46</xdr:col>
      <xdr:colOff>38100</xdr:colOff>
      <xdr:row>105</xdr:row>
      <xdr:rowOff>106426</xdr:rowOff>
    </xdr:to>
    <xdr:sp macro="" textlink="">
      <xdr:nvSpPr>
        <xdr:cNvPr id="407" name="フローチャート: 判断 406"/>
        <xdr:cNvSpPr/>
      </xdr:nvSpPr>
      <xdr:spPr>
        <a:xfrm>
          <a:off x="8699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45974</xdr:rowOff>
    </xdr:from>
    <xdr:to>
      <xdr:col>41</xdr:col>
      <xdr:colOff>101600</xdr:colOff>
      <xdr:row>105</xdr:row>
      <xdr:rowOff>147574</xdr:rowOff>
    </xdr:to>
    <xdr:sp macro="" textlink="">
      <xdr:nvSpPr>
        <xdr:cNvPr id="408" name="フローチャート: 判断 407"/>
        <xdr:cNvSpPr/>
      </xdr:nvSpPr>
      <xdr:spPr>
        <a:xfrm>
          <a:off x="7810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9" name="テキスト ボックス 40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0" name="テキスト ボックス 40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1" name="テキスト ボックス 41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2" name="テキスト ボックス 41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3" name="テキスト ボックス 41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148844</xdr:rowOff>
    </xdr:from>
    <xdr:to>
      <xdr:col>55</xdr:col>
      <xdr:colOff>50800</xdr:colOff>
      <xdr:row>107</xdr:row>
      <xdr:rowOff>78994</xdr:rowOff>
    </xdr:to>
    <xdr:sp macro="" textlink="">
      <xdr:nvSpPr>
        <xdr:cNvPr id="414" name="楕円 413"/>
        <xdr:cNvSpPr/>
      </xdr:nvSpPr>
      <xdr:spPr>
        <a:xfrm>
          <a:off x="10426700" y="1832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63771</xdr:rowOff>
    </xdr:from>
    <xdr:ext cx="469744" cy="259045"/>
    <xdr:sp macro="" textlink="">
      <xdr:nvSpPr>
        <xdr:cNvPr id="415" name="【市民会館】&#10;一人当たり面積該当値テキスト"/>
        <xdr:cNvSpPr txBox="1"/>
      </xdr:nvSpPr>
      <xdr:spPr>
        <a:xfrm>
          <a:off x="10515600" y="18237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148844</xdr:rowOff>
    </xdr:from>
    <xdr:to>
      <xdr:col>50</xdr:col>
      <xdr:colOff>165100</xdr:colOff>
      <xdr:row>107</xdr:row>
      <xdr:rowOff>78994</xdr:rowOff>
    </xdr:to>
    <xdr:sp macro="" textlink="">
      <xdr:nvSpPr>
        <xdr:cNvPr id="416" name="楕円 415"/>
        <xdr:cNvSpPr/>
      </xdr:nvSpPr>
      <xdr:spPr>
        <a:xfrm>
          <a:off x="9588500" y="1832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28194</xdr:rowOff>
    </xdr:from>
    <xdr:to>
      <xdr:col>55</xdr:col>
      <xdr:colOff>0</xdr:colOff>
      <xdr:row>107</xdr:row>
      <xdr:rowOff>28194</xdr:rowOff>
    </xdr:to>
    <xdr:cxnSp macro="">
      <xdr:nvCxnSpPr>
        <xdr:cNvPr id="417" name="直線コネクタ 416"/>
        <xdr:cNvCxnSpPr/>
      </xdr:nvCxnSpPr>
      <xdr:spPr>
        <a:xfrm>
          <a:off x="9639300" y="183733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132097</xdr:rowOff>
    </xdr:from>
    <xdr:ext cx="469744" cy="259045"/>
    <xdr:sp macro="" textlink="">
      <xdr:nvSpPr>
        <xdr:cNvPr id="418" name="n_1aveValue【市民会館】&#10;一人当たり面積"/>
        <xdr:cNvSpPr txBox="1"/>
      </xdr:nvSpPr>
      <xdr:spPr>
        <a:xfrm>
          <a:off x="9391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122953</xdr:rowOff>
    </xdr:from>
    <xdr:ext cx="469744" cy="259045"/>
    <xdr:sp macro="" textlink="">
      <xdr:nvSpPr>
        <xdr:cNvPr id="419" name="n_2aveValue【市民会館】&#10;一人当たり面積"/>
        <xdr:cNvSpPr txBox="1"/>
      </xdr:nvSpPr>
      <xdr:spPr>
        <a:xfrm>
          <a:off x="8515427" y="1778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164101</xdr:rowOff>
    </xdr:from>
    <xdr:ext cx="469744" cy="259045"/>
    <xdr:sp macro="" textlink="">
      <xdr:nvSpPr>
        <xdr:cNvPr id="420" name="n_3aveValue【市民会館】&#10;一人当たり面積"/>
        <xdr:cNvSpPr txBox="1"/>
      </xdr:nvSpPr>
      <xdr:spPr>
        <a:xfrm>
          <a:off x="7626427" y="178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70121</xdr:rowOff>
    </xdr:from>
    <xdr:ext cx="469744" cy="259045"/>
    <xdr:sp macro="" textlink="">
      <xdr:nvSpPr>
        <xdr:cNvPr id="421" name="n_1mainValue【市民会館】&#10;一人当たり面積"/>
        <xdr:cNvSpPr txBox="1"/>
      </xdr:nvSpPr>
      <xdr:spPr>
        <a:xfrm>
          <a:off x="9391727" y="1841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2" name="正方形/長方形 42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3" name="正方形/長方形 42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4" name="正方形/長方形 42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5" name="正方形/長方形 42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6" name="正方形/長方形 42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7" name="正方形/長方形 42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8" name="正方形/長方形 42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9" name="正方形/長方形 42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0" name="テキスト ボックス 42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1" name="直線コネクタ 43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32" name="直線コネクタ 43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33" name="テキスト ボックス 43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34" name="直線コネクタ 43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35" name="テキスト ボックス 43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36" name="直線コネクタ 43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37" name="テキスト ボックス 43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38" name="直線コネクタ 43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39" name="テキスト ボックス 43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40" name="直線コネクタ 43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41" name="テキスト ボックス 44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42" name="直線コネクタ 44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43" name="テキスト ボックス 44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4" name="直線コネクタ 44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5" name="テキスト ボックス 44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23949</xdr:rowOff>
    </xdr:to>
    <xdr:cxnSp macro="">
      <xdr:nvCxnSpPr>
        <xdr:cNvPr id="447" name="直線コネクタ 446"/>
        <xdr:cNvCxnSpPr/>
      </xdr:nvCxnSpPr>
      <xdr:spPr>
        <a:xfrm flipV="1">
          <a:off x="16318864" y="5660572"/>
          <a:ext cx="0" cy="1392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27776</xdr:rowOff>
    </xdr:from>
    <xdr:ext cx="405111" cy="259045"/>
    <xdr:sp macro="" textlink="">
      <xdr:nvSpPr>
        <xdr:cNvPr id="448" name="【一般廃棄物処理施設】&#10;有形固定資産減価償却率最小値テキスト"/>
        <xdr:cNvSpPr txBox="1"/>
      </xdr:nvSpPr>
      <xdr:spPr>
        <a:xfrm>
          <a:off x="16357600" y="705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23949</xdr:rowOff>
    </xdr:from>
    <xdr:to>
      <xdr:col>86</xdr:col>
      <xdr:colOff>25400</xdr:colOff>
      <xdr:row>41</xdr:row>
      <xdr:rowOff>23949</xdr:rowOff>
    </xdr:to>
    <xdr:cxnSp macro="">
      <xdr:nvCxnSpPr>
        <xdr:cNvPr id="449" name="直線コネクタ 448"/>
        <xdr:cNvCxnSpPr/>
      </xdr:nvCxnSpPr>
      <xdr:spPr>
        <a:xfrm>
          <a:off x="16230600" y="705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50" name="【一般廃棄物処理施設】&#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51" name="直線コネクタ 450"/>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145885</xdr:rowOff>
    </xdr:from>
    <xdr:ext cx="405111" cy="259045"/>
    <xdr:sp macro="" textlink="">
      <xdr:nvSpPr>
        <xdr:cNvPr id="452" name="【一般廃棄物処理施設】&#10;有形固定資産減価償却率平均値テキスト"/>
        <xdr:cNvSpPr txBox="1"/>
      </xdr:nvSpPr>
      <xdr:spPr>
        <a:xfrm>
          <a:off x="16357600" y="6318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167458</xdr:rowOff>
    </xdr:from>
    <xdr:to>
      <xdr:col>85</xdr:col>
      <xdr:colOff>177800</xdr:colOff>
      <xdr:row>37</xdr:row>
      <xdr:rowOff>97608</xdr:rowOff>
    </xdr:to>
    <xdr:sp macro="" textlink="">
      <xdr:nvSpPr>
        <xdr:cNvPr id="453" name="フローチャート: 判断 452"/>
        <xdr:cNvSpPr/>
      </xdr:nvSpPr>
      <xdr:spPr>
        <a:xfrm>
          <a:off x="162687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22134</xdr:rowOff>
    </xdr:from>
    <xdr:to>
      <xdr:col>81</xdr:col>
      <xdr:colOff>101600</xdr:colOff>
      <xdr:row>37</xdr:row>
      <xdr:rowOff>123734</xdr:rowOff>
    </xdr:to>
    <xdr:sp macro="" textlink="">
      <xdr:nvSpPr>
        <xdr:cNvPr id="454" name="フローチャート: 判断 453"/>
        <xdr:cNvSpPr/>
      </xdr:nvSpPr>
      <xdr:spPr>
        <a:xfrm>
          <a:off x="15430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30299</xdr:rowOff>
    </xdr:from>
    <xdr:to>
      <xdr:col>76</xdr:col>
      <xdr:colOff>165100</xdr:colOff>
      <xdr:row>37</xdr:row>
      <xdr:rowOff>131899</xdr:rowOff>
    </xdr:to>
    <xdr:sp macro="" textlink="">
      <xdr:nvSpPr>
        <xdr:cNvPr id="455" name="フローチャート: 判断 454"/>
        <xdr:cNvSpPr/>
      </xdr:nvSpPr>
      <xdr:spPr>
        <a:xfrm>
          <a:off x="145415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160927</xdr:rowOff>
    </xdr:from>
    <xdr:to>
      <xdr:col>72</xdr:col>
      <xdr:colOff>38100</xdr:colOff>
      <xdr:row>37</xdr:row>
      <xdr:rowOff>91077</xdr:rowOff>
    </xdr:to>
    <xdr:sp macro="" textlink="">
      <xdr:nvSpPr>
        <xdr:cNvPr id="456" name="フローチャート: 判断 455"/>
        <xdr:cNvSpPr/>
      </xdr:nvSpPr>
      <xdr:spPr>
        <a:xfrm>
          <a:off x="13652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7" name="テキスト ボックス 45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8" name="テキスト ボックス 45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9" name="テキスト ボックス 45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0" name="テキスト ボックス 45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1" name="テキスト ボックス 46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35197</xdr:rowOff>
    </xdr:from>
    <xdr:to>
      <xdr:col>85</xdr:col>
      <xdr:colOff>177800</xdr:colOff>
      <xdr:row>36</xdr:row>
      <xdr:rowOff>136797</xdr:rowOff>
    </xdr:to>
    <xdr:sp macro="" textlink="">
      <xdr:nvSpPr>
        <xdr:cNvPr id="462" name="楕円 461"/>
        <xdr:cNvSpPr/>
      </xdr:nvSpPr>
      <xdr:spPr>
        <a:xfrm>
          <a:off x="16268700" y="620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58074</xdr:rowOff>
    </xdr:from>
    <xdr:ext cx="405111" cy="259045"/>
    <xdr:sp macro="" textlink="">
      <xdr:nvSpPr>
        <xdr:cNvPr id="463" name="【一般廃棄物処理施設】&#10;有形固定資産減価償却率該当値テキスト"/>
        <xdr:cNvSpPr txBox="1"/>
      </xdr:nvSpPr>
      <xdr:spPr>
        <a:xfrm>
          <a:off x="16357600" y="6058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40096</xdr:rowOff>
    </xdr:from>
    <xdr:to>
      <xdr:col>81</xdr:col>
      <xdr:colOff>101600</xdr:colOff>
      <xdr:row>36</xdr:row>
      <xdr:rowOff>141696</xdr:rowOff>
    </xdr:to>
    <xdr:sp macro="" textlink="">
      <xdr:nvSpPr>
        <xdr:cNvPr id="464" name="楕円 463"/>
        <xdr:cNvSpPr/>
      </xdr:nvSpPr>
      <xdr:spPr>
        <a:xfrm>
          <a:off x="15430500" y="621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85997</xdr:rowOff>
    </xdr:from>
    <xdr:to>
      <xdr:col>85</xdr:col>
      <xdr:colOff>127000</xdr:colOff>
      <xdr:row>36</xdr:row>
      <xdr:rowOff>90896</xdr:rowOff>
    </xdr:to>
    <xdr:cxnSp macro="">
      <xdr:nvCxnSpPr>
        <xdr:cNvPr id="465" name="直線コネクタ 464"/>
        <xdr:cNvCxnSpPr/>
      </xdr:nvCxnSpPr>
      <xdr:spPr>
        <a:xfrm flipV="1">
          <a:off x="15481300" y="6258197"/>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71120</xdr:rowOff>
    </xdr:from>
    <xdr:to>
      <xdr:col>76</xdr:col>
      <xdr:colOff>165100</xdr:colOff>
      <xdr:row>37</xdr:row>
      <xdr:rowOff>1270</xdr:rowOff>
    </xdr:to>
    <xdr:sp macro="" textlink="">
      <xdr:nvSpPr>
        <xdr:cNvPr id="466" name="楕円 465"/>
        <xdr:cNvSpPr/>
      </xdr:nvSpPr>
      <xdr:spPr>
        <a:xfrm>
          <a:off x="14541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90896</xdr:rowOff>
    </xdr:from>
    <xdr:to>
      <xdr:col>81</xdr:col>
      <xdr:colOff>50800</xdr:colOff>
      <xdr:row>36</xdr:row>
      <xdr:rowOff>121920</xdr:rowOff>
    </xdr:to>
    <xdr:cxnSp macro="">
      <xdr:nvCxnSpPr>
        <xdr:cNvPr id="467" name="直線コネクタ 466"/>
        <xdr:cNvCxnSpPr/>
      </xdr:nvCxnSpPr>
      <xdr:spPr>
        <a:xfrm flipV="1">
          <a:off x="14592300" y="626309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114861</xdr:rowOff>
    </xdr:from>
    <xdr:ext cx="405111" cy="259045"/>
    <xdr:sp macro="" textlink="">
      <xdr:nvSpPr>
        <xdr:cNvPr id="468" name="n_1aveValue【一般廃棄物処理施設】&#10;有形固定資産減価償却率"/>
        <xdr:cNvSpPr txBox="1"/>
      </xdr:nvSpPr>
      <xdr:spPr>
        <a:xfrm>
          <a:off x="15266044" y="645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123026</xdr:rowOff>
    </xdr:from>
    <xdr:ext cx="405111" cy="259045"/>
    <xdr:sp macro="" textlink="">
      <xdr:nvSpPr>
        <xdr:cNvPr id="469" name="n_2aveValue【一般廃棄物処理施設】&#10;有形固定資産減価償却率"/>
        <xdr:cNvSpPr txBox="1"/>
      </xdr:nvSpPr>
      <xdr:spPr>
        <a:xfrm>
          <a:off x="14389744" y="646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107604</xdr:rowOff>
    </xdr:from>
    <xdr:ext cx="405111" cy="259045"/>
    <xdr:sp macro="" textlink="">
      <xdr:nvSpPr>
        <xdr:cNvPr id="470" name="n_3aveValue【一般廃棄物処理施設】&#10;有形固定資産減価償却率"/>
        <xdr:cNvSpPr txBox="1"/>
      </xdr:nvSpPr>
      <xdr:spPr>
        <a:xfrm>
          <a:off x="135007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158223</xdr:rowOff>
    </xdr:from>
    <xdr:ext cx="405111" cy="259045"/>
    <xdr:sp macro="" textlink="">
      <xdr:nvSpPr>
        <xdr:cNvPr id="471" name="n_1mainValue【一般廃棄物処理施設】&#10;有形固定資産減価償却率"/>
        <xdr:cNvSpPr txBox="1"/>
      </xdr:nvSpPr>
      <xdr:spPr>
        <a:xfrm>
          <a:off x="15266044" y="5987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17797</xdr:rowOff>
    </xdr:from>
    <xdr:ext cx="405111" cy="259045"/>
    <xdr:sp macro="" textlink="">
      <xdr:nvSpPr>
        <xdr:cNvPr id="472" name="n_2mainValue【一般廃棄物処理施設】&#10;有形固定資産減価償却率"/>
        <xdr:cNvSpPr txBox="1"/>
      </xdr:nvSpPr>
      <xdr:spPr>
        <a:xfrm>
          <a:off x="143897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3" name="正方形/長方形 47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4" name="正方形/長方形 47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5" name="正方形/長方形 47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6" name="正方形/長方形 47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7" name="正方形/長方形 47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8" name="正方形/長方形 47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9" name="正方形/長方形 47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0" name="正方形/長方形 47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1" name="テキスト ボックス 48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2" name="直線コネクタ 48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83" name="直線コネクタ 482"/>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84" name="テキスト ボックス 483"/>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85" name="直線コネクタ 48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86" name="テキスト ボックス 485"/>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87" name="直線コネクタ 486"/>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88" name="テキスト ボックス 487"/>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9" name="直線コネクタ 48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90" name="テキスト ボックス 48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79446</xdr:rowOff>
    </xdr:from>
    <xdr:to>
      <xdr:col>116</xdr:col>
      <xdr:colOff>62864</xdr:colOff>
      <xdr:row>41</xdr:row>
      <xdr:rowOff>10763</xdr:rowOff>
    </xdr:to>
    <xdr:cxnSp macro="">
      <xdr:nvCxnSpPr>
        <xdr:cNvPr id="492" name="直線コネクタ 491"/>
        <xdr:cNvCxnSpPr/>
      </xdr:nvCxnSpPr>
      <xdr:spPr>
        <a:xfrm flipV="1">
          <a:off x="22160864" y="5737296"/>
          <a:ext cx="0" cy="1302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14590</xdr:rowOff>
    </xdr:from>
    <xdr:ext cx="469744" cy="259045"/>
    <xdr:sp macro="" textlink="">
      <xdr:nvSpPr>
        <xdr:cNvPr id="493" name="【一般廃棄物処理施設】&#10;一人当たり有形固定資産（償却資産）額最小値テキスト"/>
        <xdr:cNvSpPr txBox="1"/>
      </xdr:nvSpPr>
      <xdr:spPr>
        <a:xfrm>
          <a:off x="22199600" y="704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10763</xdr:rowOff>
    </xdr:from>
    <xdr:to>
      <xdr:col>116</xdr:col>
      <xdr:colOff>152400</xdr:colOff>
      <xdr:row>41</xdr:row>
      <xdr:rowOff>10763</xdr:rowOff>
    </xdr:to>
    <xdr:cxnSp macro="">
      <xdr:nvCxnSpPr>
        <xdr:cNvPr id="494" name="直線コネクタ 493"/>
        <xdr:cNvCxnSpPr/>
      </xdr:nvCxnSpPr>
      <xdr:spPr>
        <a:xfrm>
          <a:off x="22072600" y="704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26123</xdr:rowOff>
    </xdr:from>
    <xdr:ext cx="599010" cy="259045"/>
    <xdr:sp macro="" textlink="">
      <xdr:nvSpPr>
        <xdr:cNvPr id="495" name="【一般廃棄物処理施設】&#10;一人当たり有形固定資産（償却資産）額最大値テキスト"/>
        <xdr:cNvSpPr txBox="1"/>
      </xdr:nvSpPr>
      <xdr:spPr>
        <a:xfrm>
          <a:off x="22199600" y="5512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79446</xdr:rowOff>
    </xdr:from>
    <xdr:to>
      <xdr:col>116</xdr:col>
      <xdr:colOff>152400</xdr:colOff>
      <xdr:row>33</xdr:row>
      <xdr:rowOff>79446</xdr:rowOff>
    </xdr:to>
    <xdr:cxnSp macro="">
      <xdr:nvCxnSpPr>
        <xdr:cNvPr id="496" name="直線コネクタ 495"/>
        <xdr:cNvCxnSpPr/>
      </xdr:nvCxnSpPr>
      <xdr:spPr>
        <a:xfrm>
          <a:off x="22072600" y="573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160052</xdr:rowOff>
    </xdr:from>
    <xdr:ext cx="534377" cy="259045"/>
    <xdr:sp macro="" textlink="">
      <xdr:nvSpPr>
        <xdr:cNvPr id="497" name="【一般廃棄物処理施設】&#10;一人当たり有形固定資産（償却資産）額平均値テキスト"/>
        <xdr:cNvSpPr txBox="1"/>
      </xdr:nvSpPr>
      <xdr:spPr>
        <a:xfrm>
          <a:off x="22199600" y="6503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10175</xdr:rowOff>
    </xdr:from>
    <xdr:to>
      <xdr:col>116</xdr:col>
      <xdr:colOff>114300</xdr:colOff>
      <xdr:row>38</xdr:row>
      <xdr:rowOff>111775</xdr:rowOff>
    </xdr:to>
    <xdr:sp macro="" textlink="">
      <xdr:nvSpPr>
        <xdr:cNvPr id="498" name="フローチャート: 判断 497"/>
        <xdr:cNvSpPr/>
      </xdr:nvSpPr>
      <xdr:spPr>
        <a:xfrm>
          <a:off x="22110700" y="652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31772</xdr:rowOff>
    </xdr:from>
    <xdr:to>
      <xdr:col>112</xdr:col>
      <xdr:colOff>38100</xdr:colOff>
      <xdr:row>38</xdr:row>
      <xdr:rowOff>133372</xdr:rowOff>
    </xdr:to>
    <xdr:sp macro="" textlink="">
      <xdr:nvSpPr>
        <xdr:cNvPr id="499" name="フローチャート: 判断 498"/>
        <xdr:cNvSpPr/>
      </xdr:nvSpPr>
      <xdr:spPr>
        <a:xfrm>
          <a:off x="21272500" y="654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47385</xdr:rowOff>
    </xdr:from>
    <xdr:to>
      <xdr:col>107</xdr:col>
      <xdr:colOff>101600</xdr:colOff>
      <xdr:row>38</xdr:row>
      <xdr:rowOff>148985</xdr:rowOff>
    </xdr:to>
    <xdr:sp macro="" textlink="">
      <xdr:nvSpPr>
        <xdr:cNvPr id="500" name="フローチャート: 判断 499"/>
        <xdr:cNvSpPr/>
      </xdr:nvSpPr>
      <xdr:spPr>
        <a:xfrm>
          <a:off x="20383500" y="656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125978</xdr:rowOff>
    </xdr:from>
    <xdr:to>
      <xdr:col>102</xdr:col>
      <xdr:colOff>165100</xdr:colOff>
      <xdr:row>39</xdr:row>
      <xdr:rowOff>56128</xdr:rowOff>
    </xdr:to>
    <xdr:sp macro="" textlink="">
      <xdr:nvSpPr>
        <xdr:cNvPr id="501" name="フローチャート: 判断 500"/>
        <xdr:cNvSpPr/>
      </xdr:nvSpPr>
      <xdr:spPr>
        <a:xfrm>
          <a:off x="19494500" y="664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2" name="テキスト ボックス 50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3" name="テキスト ボックス 50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04" name="テキスト ボックス 50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05" name="テキスト ボックス 50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06" name="テキスト ボックス 50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102107</xdr:rowOff>
    </xdr:from>
    <xdr:to>
      <xdr:col>116</xdr:col>
      <xdr:colOff>114300</xdr:colOff>
      <xdr:row>38</xdr:row>
      <xdr:rowOff>32257</xdr:rowOff>
    </xdr:to>
    <xdr:sp macro="" textlink="">
      <xdr:nvSpPr>
        <xdr:cNvPr id="507" name="楕円 506"/>
        <xdr:cNvSpPr/>
      </xdr:nvSpPr>
      <xdr:spPr>
        <a:xfrm>
          <a:off x="22110700" y="644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124984</xdr:rowOff>
    </xdr:from>
    <xdr:ext cx="534377" cy="259045"/>
    <xdr:sp macro="" textlink="">
      <xdr:nvSpPr>
        <xdr:cNvPr id="508" name="【一般廃棄物処理施設】&#10;一人当たり有形固定資産（償却資産）額該当値テキスト"/>
        <xdr:cNvSpPr txBox="1"/>
      </xdr:nvSpPr>
      <xdr:spPr>
        <a:xfrm>
          <a:off x="22199600" y="629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105330</xdr:rowOff>
    </xdr:from>
    <xdr:to>
      <xdr:col>112</xdr:col>
      <xdr:colOff>38100</xdr:colOff>
      <xdr:row>38</xdr:row>
      <xdr:rowOff>35480</xdr:rowOff>
    </xdr:to>
    <xdr:sp macro="" textlink="">
      <xdr:nvSpPr>
        <xdr:cNvPr id="509" name="楕円 508"/>
        <xdr:cNvSpPr/>
      </xdr:nvSpPr>
      <xdr:spPr>
        <a:xfrm>
          <a:off x="21272500" y="644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152907</xdr:rowOff>
    </xdr:from>
    <xdr:to>
      <xdr:col>116</xdr:col>
      <xdr:colOff>63500</xdr:colOff>
      <xdr:row>37</xdr:row>
      <xdr:rowOff>156130</xdr:rowOff>
    </xdr:to>
    <xdr:cxnSp macro="">
      <xdr:nvCxnSpPr>
        <xdr:cNvPr id="510" name="直線コネクタ 509"/>
        <xdr:cNvCxnSpPr/>
      </xdr:nvCxnSpPr>
      <xdr:spPr>
        <a:xfrm flipV="1">
          <a:off x="21323300" y="6496557"/>
          <a:ext cx="838200" cy="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113268</xdr:rowOff>
    </xdr:from>
    <xdr:to>
      <xdr:col>107</xdr:col>
      <xdr:colOff>101600</xdr:colOff>
      <xdr:row>38</xdr:row>
      <xdr:rowOff>43418</xdr:rowOff>
    </xdr:to>
    <xdr:sp macro="" textlink="">
      <xdr:nvSpPr>
        <xdr:cNvPr id="511" name="楕円 510"/>
        <xdr:cNvSpPr/>
      </xdr:nvSpPr>
      <xdr:spPr>
        <a:xfrm>
          <a:off x="20383500" y="645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156130</xdr:rowOff>
    </xdr:from>
    <xdr:to>
      <xdr:col>111</xdr:col>
      <xdr:colOff>177800</xdr:colOff>
      <xdr:row>37</xdr:row>
      <xdr:rowOff>164068</xdr:rowOff>
    </xdr:to>
    <xdr:cxnSp macro="">
      <xdr:nvCxnSpPr>
        <xdr:cNvPr id="512" name="直線コネクタ 511"/>
        <xdr:cNvCxnSpPr/>
      </xdr:nvCxnSpPr>
      <xdr:spPr>
        <a:xfrm flipV="1">
          <a:off x="20434300" y="6499780"/>
          <a:ext cx="889000" cy="7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124499</xdr:rowOff>
    </xdr:from>
    <xdr:ext cx="534377" cy="259045"/>
    <xdr:sp macro="" textlink="">
      <xdr:nvSpPr>
        <xdr:cNvPr id="513" name="n_1aveValue【一般廃棄物処理施設】&#10;一人当たり有形固定資産（償却資産）額"/>
        <xdr:cNvSpPr txBox="1"/>
      </xdr:nvSpPr>
      <xdr:spPr>
        <a:xfrm>
          <a:off x="21043411" y="663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140112</xdr:rowOff>
    </xdr:from>
    <xdr:ext cx="534377" cy="259045"/>
    <xdr:sp macro="" textlink="">
      <xdr:nvSpPr>
        <xdr:cNvPr id="514" name="n_2aveValue【一般廃棄物処理施設】&#10;一人当たり有形固定資産（償却資産）額"/>
        <xdr:cNvSpPr txBox="1"/>
      </xdr:nvSpPr>
      <xdr:spPr>
        <a:xfrm>
          <a:off x="20167111" y="665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72655</xdr:rowOff>
    </xdr:from>
    <xdr:ext cx="534377" cy="259045"/>
    <xdr:sp macro="" textlink="">
      <xdr:nvSpPr>
        <xdr:cNvPr id="515" name="n_3aveValue【一般廃棄物処理施設】&#10;一人当たり有形固定資産（償却資産）額"/>
        <xdr:cNvSpPr txBox="1"/>
      </xdr:nvSpPr>
      <xdr:spPr>
        <a:xfrm>
          <a:off x="19278111" y="641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36</xdr:row>
      <xdr:rowOff>52007</xdr:rowOff>
    </xdr:from>
    <xdr:ext cx="534377" cy="259045"/>
    <xdr:sp macro="" textlink="">
      <xdr:nvSpPr>
        <xdr:cNvPr id="516" name="n_1mainValue【一般廃棄物処理施設】&#10;一人当たり有形固定資産（償却資産）額"/>
        <xdr:cNvSpPr txBox="1"/>
      </xdr:nvSpPr>
      <xdr:spPr>
        <a:xfrm>
          <a:off x="21043411" y="6224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59945</xdr:rowOff>
    </xdr:from>
    <xdr:ext cx="534377" cy="259045"/>
    <xdr:sp macro="" textlink="">
      <xdr:nvSpPr>
        <xdr:cNvPr id="517" name="n_2mainValue【一般廃棄物処理施設】&#10;一人当たり有形固定資産（償却資産）額"/>
        <xdr:cNvSpPr txBox="1"/>
      </xdr:nvSpPr>
      <xdr:spPr>
        <a:xfrm>
          <a:off x="20167111" y="623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8" name="正方形/長方形 51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9" name="正方形/長方形 51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0" name="正方形/長方形 51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1" name="正方形/長方形 52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2" name="正方形/長方形 52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3" name="正方形/長方形 52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4" name="正方形/長方形 52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5" name="正方形/長方形 52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6" name="テキスト ボックス 52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7" name="直線コネクタ 52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28" name="直線コネクタ 52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29" name="テキスト ボックス 528"/>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30" name="直線コネクタ 52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31" name="テキスト ボックス 53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32" name="直線コネクタ 53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33" name="テキスト ボックス 53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34" name="直線コネクタ 53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5" name="テキスト ボックス 53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6" name="直線コネクタ 53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7" name="テキスト ボックス 53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8" name="直線コネクタ 53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39" name="テキスト ボックス 538"/>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0" name="直線コネクタ 53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1" name="テキスト ボックス 54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86541</xdr:rowOff>
    </xdr:from>
    <xdr:to>
      <xdr:col>85</xdr:col>
      <xdr:colOff>126364</xdr:colOff>
      <xdr:row>64</xdr:row>
      <xdr:rowOff>130628</xdr:rowOff>
    </xdr:to>
    <xdr:cxnSp macro="">
      <xdr:nvCxnSpPr>
        <xdr:cNvPr id="543" name="直線コネクタ 542"/>
        <xdr:cNvCxnSpPr/>
      </xdr:nvCxnSpPr>
      <xdr:spPr>
        <a:xfrm flipV="1">
          <a:off x="16318864" y="9516291"/>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340478" cy="259045"/>
    <xdr:sp macro="" textlink="">
      <xdr:nvSpPr>
        <xdr:cNvPr id="544" name="【保健センター・保健所】&#10;有形固定資産減価償却率最小値テキスト"/>
        <xdr:cNvSpPr txBox="1"/>
      </xdr:nvSpPr>
      <xdr:spPr>
        <a:xfrm>
          <a:off x="16357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45" name="直線コネクタ 544"/>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33218</xdr:rowOff>
    </xdr:from>
    <xdr:ext cx="405111" cy="259045"/>
    <xdr:sp macro="" textlink="">
      <xdr:nvSpPr>
        <xdr:cNvPr id="546" name="【保健センター・保健所】&#10;有形固定資産減価償却率最大値テキスト"/>
        <xdr:cNvSpPr txBox="1"/>
      </xdr:nvSpPr>
      <xdr:spPr>
        <a:xfrm>
          <a:off x="16357600" y="9291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86541</xdr:rowOff>
    </xdr:from>
    <xdr:to>
      <xdr:col>86</xdr:col>
      <xdr:colOff>25400</xdr:colOff>
      <xdr:row>55</xdr:row>
      <xdr:rowOff>86541</xdr:rowOff>
    </xdr:to>
    <xdr:cxnSp macro="">
      <xdr:nvCxnSpPr>
        <xdr:cNvPr id="547" name="直線コネクタ 546"/>
        <xdr:cNvCxnSpPr/>
      </xdr:nvCxnSpPr>
      <xdr:spPr>
        <a:xfrm>
          <a:off x="16230600" y="9516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35758</xdr:rowOff>
    </xdr:from>
    <xdr:ext cx="405111" cy="259045"/>
    <xdr:sp macro="" textlink="">
      <xdr:nvSpPr>
        <xdr:cNvPr id="548" name="【保健センター・保健所】&#10;有形固定資産減価償却率平均値テキスト"/>
        <xdr:cNvSpPr txBox="1"/>
      </xdr:nvSpPr>
      <xdr:spPr>
        <a:xfrm>
          <a:off x="16357600" y="1015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12881</xdr:rowOff>
    </xdr:from>
    <xdr:to>
      <xdr:col>85</xdr:col>
      <xdr:colOff>177800</xdr:colOff>
      <xdr:row>60</xdr:row>
      <xdr:rowOff>114481</xdr:rowOff>
    </xdr:to>
    <xdr:sp macro="" textlink="">
      <xdr:nvSpPr>
        <xdr:cNvPr id="549" name="フローチャート: 判断 548"/>
        <xdr:cNvSpPr/>
      </xdr:nvSpPr>
      <xdr:spPr>
        <a:xfrm>
          <a:off x="16268700" y="1029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14515</xdr:rowOff>
    </xdr:from>
    <xdr:to>
      <xdr:col>81</xdr:col>
      <xdr:colOff>101600</xdr:colOff>
      <xdr:row>60</xdr:row>
      <xdr:rowOff>116115</xdr:rowOff>
    </xdr:to>
    <xdr:sp macro="" textlink="">
      <xdr:nvSpPr>
        <xdr:cNvPr id="550" name="フローチャート: 判断 549"/>
        <xdr:cNvSpPr/>
      </xdr:nvSpPr>
      <xdr:spPr>
        <a:xfrm>
          <a:off x="15430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32476</xdr:rowOff>
    </xdr:from>
    <xdr:to>
      <xdr:col>76</xdr:col>
      <xdr:colOff>165100</xdr:colOff>
      <xdr:row>60</xdr:row>
      <xdr:rowOff>134076</xdr:rowOff>
    </xdr:to>
    <xdr:sp macro="" textlink="">
      <xdr:nvSpPr>
        <xdr:cNvPr id="551" name="フローチャート: 判断 550"/>
        <xdr:cNvSpPr/>
      </xdr:nvSpPr>
      <xdr:spPr>
        <a:xfrm>
          <a:off x="14541500" y="1031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68399</xdr:rowOff>
    </xdr:from>
    <xdr:to>
      <xdr:col>72</xdr:col>
      <xdr:colOff>38100</xdr:colOff>
      <xdr:row>60</xdr:row>
      <xdr:rowOff>169999</xdr:rowOff>
    </xdr:to>
    <xdr:sp macro="" textlink="">
      <xdr:nvSpPr>
        <xdr:cNvPr id="552" name="フローチャート: 判断 551"/>
        <xdr:cNvSpPr/>
      </xdr:nvSpPr>
      <xdr:spPr>
        <a:xfrm>
          <a:off x="136525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3" name="テキスト ボックス 55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4" name="テキスト ボックス 55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5" name="テキスト ボックス 55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6" name="テキスト ボックス 55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7" name="テキスト ボックス 55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89626</xdr:rowOff>
    </xdr:from>
    <xdr:to>
      <xdr:col>85</xdr:col>
      <xdr:colOff>177800</xdr:colOff>
      <xdr:row>61</xdr:row>
      <xdr:rowOff>19776</xdr:rowOff>
    </xdr:to>
    <xdr:sp macro="" textlink="">
      <xdr:nvSpPr>
        <xdr:cNvPr id="558" name="楕円 557"/>
        <xdr:cNvSpPr/>
      </xdr:nvSpPr>
      <xdr:spPr>
        <a:xfrm>
          <a:off x="16268700" y="1037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68053</xdr:rowOff>
    </xdr:from>
    <xdr:ext cx="405111" cy="259045"/>
    <xdr:sp macro="" textlink="">
      <xdr:nvSpPr>
        <xdr:cNvPr id="559" name="【保健センター・保健所】&#10;有形固定資産減価償却率該当値テキスト"/>
        <xdr:cNvSpPr txBox="1"/>
      </xdr:nvSpPr>
      <xdr:spPr>
        <a:xfrm>
          <a:off x="16357600" y="1035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104322</xdr:rowOff>
    </xdr:from>
    <xdr:to>
      <xdr:col>81</xdr:col>
      <xdr:colOff>101600</xdr:colOff>
      <xdr:row>61</xdr:row>
      <xdr:rowOff>34472</xdr:rowOff>
    </xdr:to>
    <xdr:sp macro="" textlink="">
      <xdr:nvSpPr>
        <xdr:cNvPr id="560" name="楕円 559"/>
        <xdr:cNvSpPr/>
      </xdr:nvSpPr>
      <xdr:spPr>
        <a:xfrm>
          <a:off x="15430500" y="1039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140426</xdr:rowOff>
    </xdr:from>
    <xdr:to>
      <xdr:col>85</xdr:col>
      <xdr:colOff>127000</xdr:colOff>
      <xdr:row>60</xdr:row>
      <xdr:rowOff>155122</xdr:rowOff>
    </xdr:to>
    <xdr:cxnSp macro="">
      <xdr:nvCxnSpPr>
        <xdr:cNvPr id="561" name="直線コネクタ 560"/>
        <xdr:cNvCxnSpPr/>
      </xdr:nvCxnSpPr>
      <xdr:spPr>
        <a:xfrm flipV="1">
          <a:off x="15481300" y="10427426"/>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87993</xdr:rowOff>
    </xdr:from>
    <xdr:to>
      <xdr:col>76</xdr:col>
      <xdr:colOff>165100</xdr:colOff>
      <xdr:row>61</xdr:row>
      <xdr:rowOff>18143</xdr:rowOff>
    </xdr:to>
    <xdr:sp macro="" textlink="">
      <xdr:nvSpPr>
        <xdr:cNvPr id="562" name="楕円 561"/>
        <xdr:cNvSpPr/>
      </xdr:nvSpPr>
      <xdr:spPr>
        <a:xfrm>
          <a:off x="14541500" y="1037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138793</xdr:rowOff>
    </xdr:from>
    <xdr:to>
      <xdr:col>81</xdr:col>
      <xdr:colOff>50800</xdr:colOff>
      <xdr:row>60</xdr:row>
      <xdr:rowOff>155122</xdr:rowOff>
    </xdr:to>
    <xdr:cxnSp macro="">
      <xdr:nvCxnSpPr>
        <xdr:cNvPr id="563" name="直線コネクタ 562"/>
        <xdr:cNvCxnSpPr/>
      </xdr:nvCxnSpPr>
      <xdr:spPr>
        <a:xfrm>
          <a:off x="14592300" y="1042579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132642</xdr:rowOff>
    </xdr:from>
    <xdr:ext cx="405111" cy="259045"/>
    <xdr:sp macro="" textlink="">
      <xdr:nvSpPr>
        <xdr:cNvPr id="564" name="n_1aveValue【保健センター・保健所】&#10;有形固定資産減価償却率"/>
        <xdr:cNvSpPr txBox="1"/>
      </xdr:nvSpPr>
      <xdr:spPr>
        <a:xfrm>
          <a:off x="15266044" y="10076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150603</xdr:rowOff>
    </xdr:from>
    <xdr:ext cx="405111" cy="259045"/>
    <xdr:sp macro="" textlink="">
      <xdr:nvSpPr>
        <xdr:cNvPr id="565" name="n_2aveValue【保健センター・保健所】&#10;有形固定資産減価償却率"/>
        <xdr:cNvSpPr txBox="1"/>
      </xdr:nvSpPr>
      <xdr:spPr>
        <a:xfrm>
          <a:off x="14389744" y="1009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15076</xdr:rowOff>
    </xdr:from>
    <xdr:ext cx="405111" cy="259045"/>
    <xdr:sp macro="" textlink="">
      <xdr:nvSpPr>
        <xdr:cNvPr id="566" name="n_3aveValue【保健センター・保健所】&#10;有形固定資産減価償却率"/>
        <xdr:cNvSpPr txBox="1"/>
      </xdr:nvSpPr>
      <xdr:spPr>
        <a:xfrm>
          <a:off x="13500744" y="1013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25599</xdr:rowOff>
    </xdr:from>
    <xdr:ext cx="405111" cy="259045"/>
    <xdr:sp macro="" textlink="">
      <xdr:nvSpPr>
        <xdr:cNvPr id="567" name="n_1mainValue【保健センター・保健所】&#10;有形固定資産減価償却率"/>
        <xdr:cNvSpPr txBox="1"/>
      </xdr:nvSpPr>
      <xdr:spPr>
        <a:xfrm>
          <a:off x="15266044" y="1048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9270</xdr:rowOff>
    </xdr:from>
    <xdr:ext cx="405111" cy="259045"/>
    <xdr:sp macro="" textlink="">
      <xdr:nvSpPr>
        <xdr:cNvPr id="568" name="n_2mainValue【保健センター・保健所】&#10;有形固定資産減価償却率"/>
        <xdr:cNvSpPr txBox="1"/>
      </xdr:nvSpPr>
      <xdr:spPr>
        <a:xfrm>
          <a:off x="1438974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2" name="テキスト ボックス 58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4" name="テキスト ボックス 58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6" name="テキスト ボックス 58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8" name="テキスト ボックス 58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83820</xdr:rowOff>
    </xdr:from>
    <xdr:to>
      <xdr:col>116</xdr:col>
      <xdr:colOff>62864</xdr:colOff>
      <xdr:row>63</xdr:row>
      <xdr:rowOff>163830</xdr:rowOff>
    </xdr:to>
    <xdr:cxnSp macro="">
      <xdr:nvCxnSpPr>
        <xdr:cNvPr id="592" name="直線コネクタ 591"/>
        <xdr:cNvCxnSpPr/>
      </xdr:nvCxnSpPr>
      <xdr:spPr>
        <a:xfrm flipV="1">
          <a:off x="22160864" y="96850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167657</xdr:rowOff>
    </xdr:from>
    <xdr:ext cx="469744" cy="259045"/>
    <xdr:sp macro="" textlink="">
      <xdr:nvSpPr>
        <xdr:cNvPr id="593" name="【保健センター・保健所】&#10;一人当たり面積最小値テキスト"/>
        <xdr:cNvSpPr txBox="1"/>
      </xdr:nvSpPr>
      <xdr:spPr>
        <a:xfrm>
          <a:off x="22199600"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163830</xdr:rowOff>
    </xdr:from>
    <xdr:to>
      <xdr:col>116</xdr:col>
      <xdr:colOff>152400</xdr:colOff>
      <xdr:row>63</xdr:row>
      <xdr:rowOff>163830</xdr:rowOff>
    </xdr:to>
    <xdr:cxnSp macro="">
      <xdr:nvCxnSpPr>
        <xdr:cNvPr id="594" name="直線コネクタ 593"/>
        <xdr:cNvCxnSpPr/>
      </xdr:nvCxnSpPr>
      <xdr:spPr>
        <a:xfrm>
          <a:off x="22072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30497</xdr:rowOff>
    </xdr:from>
    <xdr:ext cx="469744" cy="259045"/>
    <xdr:sp macro="" textlink="">
      <xdr:nvSpPr>
        <xdr:cNvPr id="595" name="【保健センター・保健所】&#10;一人当たり面積最大値テキスト"/>
        <xdr:cNvSpPr txBox="1"/>
      </xdr:nvSpPr>
      <xdr:spPr>
        <a:xfrm>
          <a:off x="22199600" y="946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83820</xdr:rowOff>
    </xdr:from>
    <xdr:to>
      <xdr:col>116</xdr:col>
      <xdr:colOff>152400</xdr:colOff>
      <xdr:row>56</xdr:row>
      <xdr:rowOff>83820</xdr:rowOff>
    </xdr:to>
    <xdr:cxnSp macro="">
      <xdr:nvCxnSpPr>
        <xdr:cNvPr id="596" name="直線コネクタ 595"/>
        <xdr:cNvCxnSpPr/>
      </xdr:nvCxnSpPr>
      <xdr:spPr>
        <a:xfrm>
          <a:off x="22072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129557</xdr:rowOff>
    </xdr:from>
    <xdr:ext cx="469744" cy="259045"/>
    <xdr:sp macro="" textlink="">
      <xdr:nvSpPr>
        <xdr:cNvPr id="597" name="【保健センター・保健所】&#10;一人当たり面積平均値テキスト"/>
        <xdr:cNvSpPr txBox="1"/>
      </xdr:nvSpPr>
      <xdr:spPr>
        <a:xfrm>
          <a:off x="22199600" y="10588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151130</xdr:rowOff>
    </xdr:from>
    <xdr:to>
      <xdr:col>116</xdr:col>
      <xdr:colOff>114300</xdr:colOff>
      <xdr:row>62</xdr:row>
      <xdr:rowOff>81280</xdr:rowOff>
    </xdr:to>
    <xdr:sp macro="" textlink="">
      <xdr:nvSpPr>
        <xdr:cNvPr id="598" name="フローチャート: 判断 597"/>
        <xdr:cNvSpPr/>
      </xdr:nvSpPr>
      <xdr:spPr>
        <a:xfrm>
          <a:off x="22110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135890</xdr:rowOff>
    </xdr:from>
    <xdr:to>
      <xdr:col>112</xdr:col>
      <xdr:colOff>38100</xdr:colOff>
      <xdr:row>62</xdr:row>
      <xdr:rowOff>66040</xdr:rowOff>
    </xdr:to>
    <xdr:sp macro="" textlink="">
      <xdr:nvSpPr>
        <xdr:cNvPr id="599" name="フローチャート: 判断 598"/>
        <xdr:cNvSpPr/>
      </xdr:nvSpPr>
      <xdr:spPr>
        <a:xfrm>
          <a:off x="21272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128270</xdr:rowOff>
    </xdr:from>
    <xdr:to>
      <xdr:col>107</xdr:col>
      <xdr:colOff>101600</xdr:colOff>
      <xdr:row>62</xdr:row>
      <xdr:rowOff>58420</xdr:rowOff>
    </xdr:to>
    <xdr:sp macro="" textlink="">
      <xdr:nvSpPr>
        <xdr:cNvPr id="600" name="フローチャート: 判断 599"/>
        <xdr:cNvSpPr/>
      </xdr:nvSpPr>
      <xdr:spPr>
        <a:xfrm>
          <a:off x="20383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120650</xdr:rowOff>
    </xdr:from>
    <xdr:to>
      <xdr:col>102</xdr:col>
      <xdr:colOff>165100</xdr:colOff>
      <xdr:row>62</xdr:row>
      <xdr:rowOff>50800</xdr:rowOff>
    </xdr:to>
    <xdr:sp macro="" textlink="">
      <xdr:nvSpPr>
        <xdr:cNvPr id="601" name="フローチャート: 判断 600"/>
        <xdr:cNvSpPr/>
      </xdr:nvSpPr>
      <xdr:spPr>
        <a:xfrm>
          <a:off x="19494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82550</xdr:rowOff>
    </xdr:from>
    <xdr:to>
      <xdr:col>116</xdr:col>
      <xdr:colOff>114300</xdr:colOff>
      <xdr:row>62</xdr:row>
      <xdr:rowOff>12700</xdr:rowOff>
    </xdr:to>
    <xdr:sp macro="" textlink="">
      <xdr:nvSpPr>
        <xdr:cNvPr id="607" name="楕円 606"/>
        <xdr:cNvSpPr/>
      </xdr:nvSpPr>
      <xdr:spPr>
        <a:xfrm>
          <a:off x="221107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105427</xdr:rowOff>
    </xdr:from>
    <xdr:ext cx="469744" cy="259045"/>
    <xdr:sp macro="" textlink="">
      <xdr:nvSpPr>
        <xdr:cNvPr id="608" name="【保健センター・保健所】&#10;一人当たり面積該当値テキスト"/>
        <xdr:cNvSpPr txBox="1"/>
      </xdr:nvSpPr>
      <xdr:spPr>
        <a:xfrm>
          <a:off x="22199600"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90170</xdr:rowOff>
    </xdr:from>
    <xdr:to>
      <xdr:col>112</xdr:col>
      <xdr:colOff>38100</xdr:colOff>
      <xdr:row>62</xdr:row>
      <xdr:rowOff>20320</xdr:rowOff>
    </xdr:to>
    <xdr:sp macro="" textlink="">
      <xdr:nvSpPr>
        <xdr:cNvPr id="609" name="楕円 608"/>
        <xdr:cNvSpPr/>
      </xdr:nvSpPr>
      <xdr:spPr>
        <a:xfrm>
          <a:off x="21272500" y="1054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133350</xdr:rowOff>
    </xdr:from>
    <xdr:to>
      <xdr:col>116</xdr:col>
      <xdr:colOff>63500</xdr:colOff>
      <xdr:row>61</xdr:row>
      <xdr:rowOff>140970</xdr:rowOff>
    </xdr:to>
    <xdr:cxnSp macro="">
      <xdr:nvCxnSpPr>
        <xdr:cNvPr id="610" name="直線コネクタ 609"/>
        <xdr:cNvCxnSpPr/>
      </xdr:nvCxnSpPr>
      <xdr:spPr>
        <a:xfrm flipV="1">
          <a:off x="21323300" y="105918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67310</xdr:rowOff>
    </xdr:from>
    <xdr:to>
      <xdr:col>107</xdr:col>
      <xdr:colOff>101600</xdr:colOff>
      <xdr:row>61</xdr:row>
      <xdr:rowOff>168910</xdr:rowOff>
    </xdr:to>
    <xdr:sp macro="" textlink="">
      <xdr:nvSpPr>
        <xdr:cNvPr id="611" name="楕円 610"/>
        <xdr:cNvSpPr/>
      </xdr:nvSpPr>
      <xdr:spPr>
        <a:xfrm>
          <a:off x="20383500" y="1052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118110</xdr:rowOff>
    </xdr:from>
    <xdr:to>
      <xdr:col>111</xdr:col>
      <xdr:colOff>177800</xdr:colOff>
      <xdr:row>61</xdr:row>
      <xdr:rowOff>140970</xdr:rowOff>
    </xdr:to>
    <xdr:cxnSp macro="">
      <xdr:nvCxnSpPr>
        <xdr:cNvPr id="612" name="直線コネクタ 611"/>
        <xdr:cNvCxnSpPr/>
      </xdr:nvCxnSpPr>
      <xdr:spPr>
        <a:xfrm>
          <a:off x="20434300" y="105765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57167</xdr:rowOff>
    </xdr:from>
    <xdr:ext cx="469744" cy="259045"/>
    <xdr:sp macro="" textlink="">
      <xdr:nvSpPr>
        <xdr:cNvPr id="613" name="n_1aveValue【保健センター・保健所】&#10;一人当たり面積"/>
        <xdr:cNvSpPr txBox="1"/>
      </xdr:nvSpPr>
      <xdr:spPr>
        <a:xfrm>
          <a:off x="21075727" y="1068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49547</xdr:rowOff>
    </xdr:from>
    <xdr:ext cx="469744" cy="259045"/>
    <xdr:sp macro="" textlink="">
      <xdr:nvSpPr>
        <xdr:cNvPr id="614" name="n_2aveValue【保健センター・保健所】&#10;一人当たり面積"/>
        <xdr:cNvSpPr txBox="1"/>
      </xdr:nvSpPr>
      <xdr:spPr>
        <a:xfrm>
          <a:off x="20199427" y="1067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67327</xdr:rowOff>
    </xdr:from>
    <xdr:ext cx="469744" cy="259045"/>
    <xdr:sp macro="" textlink="">
      <xdr:nvSpPr>
        <xdr:cNvPr id="615" name="n_3aveValue【保健センター・保健所】&#10;一人当たり面積"/>
        <xdr:cNvSpPr txBox="1"/>
      </xdr:nvSpPr>
      <xdr:spPr>
        <a:xfrm>
          <a:off x="19310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36847</xdr:rowOff>
    </xdr:from>
    <xdr:ext cx="469744" cy="259045"/>
    <xdr:sp macro="" textlink="">
      <xdr:nvSpPr>
        <xdr:cNvPr id="616" name="n_1mainValue【保健センター・保健所】&#10;一人当たり面積"/>
        <xdr:cNvSpPr txBox="1"/>
      </xdr:nvSpPr>
      <xdr:spPr>
        <a:xfrm>
          <a:off x="21075727" y="1032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13987</xdr:rowOff>
    </xdr:from>
    <xdr:ext cx="469744" cy="259045"/>
    <xdr:sp macro="" textlink="">
      <xdr:nvSpPr>
        <xdr:cNvPr id="617" name="n_2mainValue【保健センター・保健所】&#10;一人当たり面積"/>
        <xdr:cNvSpPr txBox="1"/>
      </xdr:nvSpPr>
      <xdr:spPr>
        <a:xfrm>
          <a:off x="20199427" y="1030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8" name="正方形/長方形 6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9" name="正方形/長方形 6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0" name="正方形/長方形 6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1" name="正方形/長方形 6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2" name="正方形/長方形 6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3" name="正方形/長方形 6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4" name="正方形/長方形 6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5" name="正方形/長方形 62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6" name="テキスト ボックス 62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7" name="直線コネクタ 62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28" name="直線コネクタ 62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29" name="テキスト ボックス 62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0" name="直線コネクタ 62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1" name="テキスト ボックス 63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2" name="直線コネクタ 63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3" name="テキスト ボックス 63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4" name="直線コネクタ 63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5" name="テキスト ボックス 63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6" name="直線コネクタ 63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7" name="テキスト ボックス 63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8" name="直線コネクタ 63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39" name="テキスト ボックス 63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0" name="直線コネクタ 63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41" name="テキスト ボックス 64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116477</xdr:rowOff>
    </xdr:from>
    <xdr:to>
      <xdr:col>85</xdr:col>
      <xdr:colOff>126364</xdr:colOff>
      <xdr:row>86</xdr:row>
      <xdr:rowOff>33201</xdr:rowOff>
    </xdr:to>
    <xdr:cxnSp macro="">
      <xdr:nvCxnSpPr>
        <xdr:cNvPr id="643" name="直線コネクタ 642"/>
        <xdr:cNvCxnSpPr/>
      </xdr:nvCxnSpPr>
      <xdr:spPr>
        <a:xfrm flipV="1">
          <a:off x="16318864" y="13489577"/>
          <a:ext cx="0" cy="1288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37028</xdr:rowOff>
    </xdr:from>
    <xdr:ext cx="340478" cy="259045"/>
    <xdr:sp macro="" textlink="">
      <xdr:nvSpPr>
        <xdr:cNvPr id="644" name="【消防施設】&#10;有形固定資産減価償却率最小値テキスト"/>
        <xdr:cNvSpPr txBox="1"/>
      </xdr:nvSpPr>
      <xdr:spPr>
        <a:xfrm>
          <a:off x="16357600" y="147817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33201</xdr:rowOff>
    </xdr:from>
    <xdr:to>
      <xdr:col>86</xdr:col>
      <xdr:colOff>25400</xdr:colOff>
      <xdr:row>86</xdr:row>
      <xdr:rowOff>33201</xdr:rowOff>
    </xdr:to>
    <xdr:cxnSp macro="">
      <xdr:nvCxnSpPr>
        <xdr:cNvPr id="645" name="直線コネクタ 644"/>
        <xdr:cNvCxnSpPr/>
      </xdr:nvCxnSpPr>
      <xdr:spPr>
        <a:xfrm>
          <a:off x="16230600" y="1477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63154</xdr:rowOff>
    </xdr:from>
    <xdr:ext cx="405111" cy="259045"/>
    <xdr:sp macro="" textlink="">
      <xdr:nvSpPr>
        <xdr:cNvPr id="646" name="【消防施設】&#10;有形固定資産減価償却率最大値テキスト"/>
        <xdr:cNvSpPr txBox="1"/>
      </xdr:nvSpPr>
      <xdr:spPr>
        <a:xfrm>
          <a:off x="16357600" y="1326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116477</xdr:rowOff>
    </xdr:from>
    <xdr:to>
      <xdr:col>86</xdr:col>
      <xdr:colOff>25400</xdr:colOff>
      <xdr:row>78</xdr:row>
      <xdr:rowOff>116477</xdr:rowOff>
    </xdr:to>
    <xdr:cxnSp macro="">
      <xdr:nvCxnSpPr>
        <xdr:cNvPr id="647" name="直線コネクタ 646"/>
        <xdr:cNvCxnSpPr/>
      </xdr:nvCxnSpPr>
      <xdr:spPr>
        <a:xfrm>
          <a:off x="16230600" y="1348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3283</xdr:rowOff>
    </xdr:from>
    <xdr:ext cx="405111" cy="259045"/>
    <xdr:sp macro="" textlink="">
      <xdr:nvSpPr>
        <xdr:cNvPr id="648" name="【消防施設】&#10;有形固定資産減価償却率平均値テキスト"/>
        <xdr:cNvSpPr txBox="1"/>
      </xdr:nvSpPr>
      <xdr:spPr>
        <a:xfrm>
          <a:off x="16357600" y="13890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24856</xdr:rowOff>
    </xdr:from>
    <xdr:to>
      <xdr:col>85</xdr:col>
      <xdr:colOff>177800</xdr:colOff>
      <xdr:row>81</xdr:row>
      <xdr:rowOff>126456</xdr:rowOff>
    </xdr:to>
    <xdr:sp macro="" textlink="">
      <xdr:nvSpPr>
        <xdr:cNvPr id="649" name="フローチャート: 判断 648"/>
        <xdr:cNvSpPr/>
      </xdr:nvSpPr>
      <xdr:spPr>
        <a:xfrm>
          <a:off x="16268700" y="1391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52614</xdr:rowOff>
    </xdr:from>
    <xdr:to>
      <xdr:col>81</xdr:col>
      <xdr:colOff>101600</xdr:colOff>
      <xdr:row>81</xdr:row>
      <xdr:rowOff>154214</xdr:rowOff>
    </xdr:to>
    <xdr:sp macro="" textlink="">
      <xdr:nvSpPr>
        <xdr:cNvPr id="650" name="フローチャート: 判断 649"/>
        <xdr:cNvSpPr/>
      </xdr:nvSpPr>
      <xdr:spPr>
        <a:xfrm>
          <a:off x="15430500" y="1394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70576</xdr:rowOff>
    </xdr:from>
    <xdr:to>
      <xdr:col>76</xdr:col>
      <xdr:colOff>165100</xdr:colOff>
      <xdr:row>82</xdr:row>
      <xdr:rowOff>726</xdr:rowOff>
    </xdr:to>
    <xdr:sp macro="" textlink="">
      <xdr:nvSpPr>
        <xdr:cNvPr id="651" name="フローチャート: 判断 650"/>
        <xdr:cNvSpPr/>
      </xdr:nvSpPr>
      <xdr:spPr>
        <a:xfrm>
          <a:off x="14541500" y="1395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64044</xdr:rowOff>
    </xdr:from>
    <xdr:to>
      <xdr:col>72</xdr:col>
      <xdr:colOff>38100</xdr:colOff>
      <xdr:row>80</xdr:row>
      <xdr:rowOff>165644</xdr:rowOff>
    </xdr:to>
    <xdr:sp macro="" textlink="">
      <xdr:nvSpPr>
        <xdr:cNvPr id="652" name="フローチャート: 判断 651"/>
        <xdr:cNvSpPr/>
      </xdr:nvSpPr>
      <xdr:spPr>
        <a:xfrm>
          <a:off x="13652500" y="1378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3" name="テキスト ボックス 65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4" name="テキスト ボックス 65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5" name="テキスト ボックス 65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6" name="テキスト ボックス 65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7" name="テキスト ボックス 65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99968</xdr:rowOff>
    </xdr:from>
    <xdr:to>
      <xdr:col>76</xdr:col>
      <xdr:colOff>165100</xdr:colOff>
      <xdr:row>80</xdr:row>
      <xdr:rowOff>30118</xdr:rowOff>
    </xdr:to>
    <xdr:sp macro="" textlink="">
      <xdr:nvSpPr>
        <xdr:cNvPr id="658" name="楕円 657"/>
        <xdr:cNvSpPr/>
      </xdr:nvSpPr>
      <xdr:spPr>
        <a:xfrm>
          <a:off x="14541500" y="1364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170741</xdr:rowOff>
    </xdr:from>
    <xdr:ext cx="405111" cy="259045"/>
    <xdr:sp macro="" textlink="">
      <xdr:nvSpPr>
        <xdr:cNvPr id="659" name="n_1aveValue【消防施設】&#10;有形固定資産減価償却率"/>
        <xdr:cNvSpPr txBox="1"/>
      </xdr:nvSpPr>
      <xdr:spPr>
        <a:xfrm>
          <a:off x="15266044" y="1371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163303</xdr:rowOff>
    </xdr:from>
    <xdr:ext cx="405111" cy="259045"/>
    <xdr:sp macro="" textlink="">
      <xdr:nvSpPr>
        <xdr:cNvPr id="660" name="n_2aveValue【消防施設】&#10;有形固定資産減価償却率"/>
        <xdr:cNvSpPr txBox="1"/>
      </xdr:nvSpPr>
      <xdr:spPr>
        <a:xfrm>
          <a:off x="14389744" y="1405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10721</xdr:rowOff>
    </xdr:from>
    <xdr:ext cx="405111" cy="259045"/>
    <xdr:sp macro="" textlink="">
      <xdr:nvSpPr>
        <xdr:cNvPr id="661" name="n_3aveValue【消防施設】&#10;有形固定資産減価償却率"/>
        <xdr:cNvSpPr txBox="1"/>
      </xdr:nvSpPr>
      <xdr:spPr>
        <a:xfrm>
          <a:off x="13500744" y="1355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46645</xdr:rowOff>
    </xdr:from>
    <xdr:ext cx="405111" cy="259045"/>
    <xdr:sp macro="" textlink="">
      <xdr:nvSpPr>
        <xdr:cNvPr id="662" name="n_2mainValue【消防施設】&#10;有形固定資産減価償却率"/>
        <xdr:cNvSpPr txBox="1"/>
      </xdr:nvSpPr>
      <xdr:spPr>
        <a:xfrm>
          <a:off x="14389744" y="13419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3" name="正方形/長方形 66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4" name="正方形/長方形 66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65" name="正方形/長方形 66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66" name="正方形/長方形 66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7" name="正方形/長方形 66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8" name="正方形/長方形 66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9" name="正方形/長方形 66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0" name="正方形/長方形 66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1" name="テキスト ボックス 67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2" name="直線コネクタ 67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73" name="直線コネクタ 67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74" name="テキスト ボックス 67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75" name="直線コネクタ 67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76" name="テキスト ボックス 67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77" name="直線コネクタ 67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78" name="テキスト ボックス 67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79" name="直線コネクタ 67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80" name="テキスト ボックス 67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1" name="直線コネクタ 68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82" name="テキスト ボックス 68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8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80</xdr:row>
      <xdr:rowOff>1524</xdr:rowOff>
    </xdr:from>
    <xdr:to>
      <xdr:col>116</xdr:col>
      <xdr:colOff>62864</xdr:colOff>
      <xdr:row>86</xdr:row>
      <xdr:rowOff>6096</xdr:rowOff>
    </xdr:to>
    <xdr:cxnSp macro="">
      <xdr:nvCxnSpPr>
        <xdr:cNvPr id="684" name="直線コネクタ 683"/>
        <xdr:cNvCxnSpPr/>
      </xdr:nvCxnSpPr>
      <xdr:spPr>
        <a:xfrm flipV="1">
          <a:off x="22160864" y="13717524"/>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685"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686" name="直線コネクタ 685"/>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119651</xdr:rowOff>
    </xdr:from>
    <xdr:ext cx="469744" cy="259045"/>
    <xdr:sp macro="" textlink="">
      <xdr:nvSpPr>
        <xdr:cNvPr id="687" name="【消防施設】&#10;一人当たり面積最大値テキスト"/>
        <xdr:cNvSpPr txBox="1"/>
      </xdr:nvSpPr>
      <xdr:spPr>
        <a:xfrm>
          <a:off x="22199600" y="1349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80</xdr:row>
      <xdr:rowOff>1524</xdr:rowOff>
    </xdr:from>
    <xdr:to>
      <xdr:col>116</xdr:col>
      <xdr:colOff>152400</xdr:colOff>
      <xdr:row>80</xdr:row>
      <xdr:rowOff>1524</xdr:rowOff>
    </xdr:to>
    <xdr:cxnSp macro="">
      <xdr:nvCxnSpPr>
        <xdr:cNvPr id="688" name="直線コネクタ 687"/>
        <xdr:cNvCxnSpPr/>
      </xdr:nvCxnSpPr>
      <xdr:spPr>
        <a:xfrm>
          <a:off x="22072600" y="13717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45738</xdr:rowOff>
    </xdr:from>
    <xdr:ext cx="469744" cy="259045"/>
    <xdr:sp macro="" textlink="">
      <xdr:nvSpPr>
        <xdr:cNvPr id="689" name="【消防施設】&#10;一人当たり面積平均値テキスト"/>
        <xdr:cNvSpPr txBox="1"/>
      </xdr:nvSpPr>
      <xdr:spPr>
        <a:xfrm>
          <a:off x="22199600" y="14276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67311</xdr:rowOff>
    </xdr:from>
    <xdr:to>
      <xdr:col>116</xdr:col>
      <xdr:colOff>114300</xdr:colOff>
      <xdr:row>83</xdr:row>
      <xdr:rowOff>168911</xdr:rowOff>
    </xdr:to>
    <xdr:sp macro="" textlink="">
      <xdr:nvSpPr>
        <xdr:cNvPr id="690" name="フローチャート: 判断 689"/>
        <xdr:cNvSpPr/>
      </xdr:nvSpPr>
      <xdr:spPr>
        <a:xfrm>
          <a:off x="22110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39878</xdr:rowOff>
    </xdr:from>
    <xdr:to>
      <xdr:col>112</xdr:col>
      <xdr:colOff>38100</xdr:colOff>
      <xdr:row>83</xdr:row>
      <xdr:rowOff>141478</xdr:rowOff>
    </xdr:to>
    <xdr:sp macro="" textlink="">
      <xdr:nvSpPr>
        <xdr:cNvPr id="691" name="フローチャート: 判断 690"/>
        <xdr:cNvSpPr/>
      </xdr:nvSpPr>
      <xdr:spPr>
        <a:xfrm>
          <a:off x="21272500"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58165</xdr:rowOff>
    </xdr:from>
    <xdr:to>
      <xdr:col>107</xdr:col>
      <xdr:colOff>101600</xdr:colOff>
      <xdr:row>83</xdr:row>
      <xdr:rowOff>159765</xdr:rowOff>
    </xdr:to>
    <xdr:sp macro="" textlink="">
      <xdr:nvSpPr>
        <xdr:cNvPr id="692" name="フローチャート: 判断 691"/>
        <xdr:cNvSpPr/>
      </xdr:nvSpPr>
      <xdr:spPr>
        <a:xfrm>
          <a:off x="20383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693" name="フローチャート: 判断 692"/>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94" name="テキスト ボックス 69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95" name="テキスト ボックス 69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96" name="テキスト ボックス 69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7" name="テキスト ボックス 69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8" name="テキスト ボックス 69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5587</xdr:rowOff>
    </xdr:from>
    <xdr:to>
      <xdr:col>107</xdr:col>
      <xdr:colOff>101600</xdr:colOff>
      <xdr:row>84</xdr:row>
      <xdr:rowOff>107187</xdr:rowOff>
    </xdr:to>
    <xdr:sp macro="" textlink="">
      <xdr:nvSpPr>
        <xdr:cNvPr id="699" name="楕円 698"/>
        <xdr:cNvSpPr/>
      </xdr:nvSpPr>
      <xdr:spPr>
        <a:xfrm>
          <a:off x="20383500" y="1440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81</xdr:row>
      <xdr:rowOff>158005</xdr:rowOff>
    </xdr:from>
    <xdr:ext cx="469744" cy="259045"/>
    <xdr:sp macro="" textlink="">
      <xdr:nvSpPr>
        <xdr:cNvPr id="700" name="n_1aveValue【消防施設】&#10;一人当たり面積"/>
        <xdr:cNvSpPr txBox="1"/>
      </xdr:nvSpPr>
      <xdr:spPr>
        <a:xfrm>
          <a:off x="21075727" y="1404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4842</xdr:rowOff>
    </xdr:from>
    <xdr:ext cx="469744" cy="259045"/>
    <xdr:sp macro="" textlink="">
      <xdr:nvSpPr>
        <xdr:cNvPr id="701" name="n_2aveValue【消防施設】&#10;一人当たり面積"/>
        <xdr:cNvSpPr txBox="1"/>
      </xdr:nvSpPr>
      <xdr:spPr>
        <a:xfrm>
          <a:off x="201994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36847</xdr:rowOff>
    </xdr:from>
    <xdr:ext cx="469744" cy="259045"/>
    <xdr:sp macro="" textlink="">
      <xdr:nvSpPr>
        <xdr:cNvPr id="702" name="n_3aveValue【消防施設】&#10;一人当たり面積"/>
        <xdr:cNvSpPr txBox="1"/>
      </xdr:nvSpPr>
      <xdr:spPr>
        <a:xfrm>
          <a:off x="19310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98314</xdr:rowOff>
    </xdr:from>
    <xdr:ext cx="469744" cy="259045"/>
    <xdr:sp macro="" textlink="">
      <xdr:nvSpPr>
        <xdr:cNvPr id="703" name="n_2mainValue【消防施設】&#10;一人当たり面積"/>
        <xdr:cNvSpPr txBox="1"/>
      </xdr:nvSpPr>
      <xdr:spPr>
        <a:xfrm>
          <a:off x="20199427" y="1450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4" name="正方形/長方形 70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5" name="正方形/長方形 70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6" name="正方形/長方形 70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7" name="正方形/長方形 70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8" name="正方形/長方形 70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9" name="正方形/長方形 70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0" name="正方形/長方形 70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1" name="正方形/長方形 71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2" name="テキスト ボックス 71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3" name="直線コネクタ 71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14" name="直線コネクタ 71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15" name="テキスト ボックス 71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6" name="直線コネクタ 71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7" name="テキスト ボックス 71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8" name="直線コネクタ 71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9" name="テキスト ボックス 71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20" name="直線コネクタ 71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21" name="テキスト ボックス 72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22" name="直線コネクタ 72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23" name="テキスト ボックス 72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4" name="直線コネクタ 72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25" name="テキスト ボックス 72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6" name="直線コネクタ 72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27" name="テキスト ボックス 72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30480</xdr:rowOff>
    </xdr:from>
    <xdr:to>
      <xdr:col>85</xdr:col>
      <xdr:colOff>126364</xdr:colOff>
      <xdr:row>109</xdr:row>
      <xdr:rowOff>35379</xdr:rowOff>
    </xdr:to>
    <xdr:cxnSp macro="">
      <xdr:nvCxnSpPr>
        <xdr:cNvPr id="729" name="直線コネクタ 728"/>
        <xdr:cNvCxnSpPr/>
      </xdr:nvCxnSpPr>
      <xdr:spPr>
        <a:xfrm flipV="1">
          <a:off x="16318864" y="17175480"/>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340478" cy="259045"/>
    <xdr:sp macro="" textlink="">
      <xdr:nvSpPr>
        <xdr:cNvPr id="730" name="【庁舎】&#10;有形固定資産減価償却率最小値テキスト"/>
        <xdr:cNvSpPr txBox="1"/>
      </xdr:nvSpPr>
      <xdr:spPr>
        <a:xfrm>
          <a:off x="163576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31" name="直線コネクタ 730"/>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148607</xdr:rowOff>
    </xdr:from>
    <xdr:ext cx="405111" cy="259045"/>
    <xdr:sp macro="" textlink="">
      <xdr:nvSpPr>
        <xdr:cNvPr id="732" name="【庁舎】&#10;有形固定資産減価償却率最大値テキスト"/>
        <xdr:cNvSpPr txBox="1"/>
      </xdr:nvSpPr>
      <xdr:spPr>
        <a:xfrm>
          <a:off x="16357600" y="1695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30480</xdr:rowOff>
    </xdr:from>
    <xdr:to>
      <xdr:col>86</xdr:col>
      <xdr:colOff>25400</xdr:colOff>
      <xdr:row>100</xdr:row>
      <xdr:rowOff>30480</xdr:rowOff>
    </xdr:to>
    <xdr:cxnSp macro="">
      <xdr:nvCxnSpPr>
        <xdr:cNvPr id="733" name="直線コネクタ 732"/>
        <xdr:cNvCxnSpPr/>
      </xdr:nvCxnSpPr>
      <xdr:spPr>
        <a:xfrm>
          <a:off x="16230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93997</xdr:rowOff>
    </xdr:from>
    <xdr:ext cx="405111" cy="259045"/>
    <xdr:sp macro="" textlink="">
      <xdr:nvSpPr>
        <xdr:cNvPr id="734" name="【庁舎】&#10;有形固定資産減価償却率平均値テキスト"/>
        <xdr:cNvSpPr txBox="1"/>
      </xdr:nvSpPr>
      <xdr:spPr>
        <a:xfrm>
          <a:off x="16357600" y="17924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71120</xdr:rowOff>
    </xdr:from>
    <xdr:to>
      <xdr:col>85</xdr:col>
      <xdr:colOff>177800</xdr:colOff>
      <xdr:row>106</xdr:row>
      <xdr:rowOff>1270</xdr:rowOff>
    </xdr:to>
    <xdr:sp macro="" textlink="">
      <xdr:nvSpPr>
        <xdr:cNvPr id="735" name="フローチャート: 判断 734"/>
        <xdr:cNvSpPr/>
      </xdr:nvSpPr>
      <xdr:spPr>
        <a:xfrm>
          <a:off x="16268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44994</xdr:rowOff>
    </xdr:from>
    <xdr:to>
      <xdr:col>81</xdr:col>
      <xdr:colOff>101600</xdr:colOff>
      <xdr:row>104</xdr:row>
      <xdr:rowOff>146594</xdr:rowOff>
    </xdr:to>
    <xdr:sp macro="" textlink="">
      <xdr:nvSpPr>
        <xdr:cNvPr id="736" name="フローチャート: 判断 735"/>
        <xdr:cNvSpPr/>
      </xdr:nvSpPr>
      <xdr:spPr>
        <a:xfrm>
          <a:off x="15430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64588</xdr:rowOff>
    </xdr:from>
    <xdr:to>
      <xdr:col>76</xdr:col>
      <xdr:colOff>165100</xdr:colOff>
      <xdr:row>104</xdr:row>
      <xdr:rowOff>166188</xdr:rowOff>
    </xdr:to>
    <xdr:sp macro="" textlink="">
      <xdr:nvSpPr>
        <xdr:cNvPr id="737" name="フローチャート: 判断 736"/>
        <xdr:cNvSpPr/>
      </xdr:nvSpPr>
      <xdr:spPr>
        <a:xfrm>
          <a:off x="14541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170724</xdr:rowOff>
    </xdr:from>
    <xdr:to>
      <xdr:col>72</xdr:col>
      <xdr:colOff>38100</xdr:colOff>
      <xdr:row>104</xdr:row>
      <xdr:rowOff>100874</xdr:rowOff>
    </xdr:to>
    <xdr:sp macro="" textlink="">
      <xdr:nvSpPr>
        <xdr:cNvPr id="738" name="フローチャート: 判断 737"/>
        <xdr:cNvSpPr/>
      </xdr:nvSpPr>
      <xdr:spPr>
        <a:xfrm>
          <a:off x="13652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9" name="テキスト ボックス 73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0" name="テキスト ボックス 73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1" name="テキスト ボックス 74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2" name="テキスト ボックス 74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3" name="テキスト ボックス 74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118473</xdr:rowOff>
    </xdr:from>
    <xdr:to>
      <xdr:col>85</xdr:col>
      <xdr:colOff>177800</xdr:colOff>
      <xdr:row>108</xdr:row>
      <xdr:rowOff>48623</xdr:rowOff>
    </xdr:to>
    <xdr:sp macro="" textlink="">
      <xdr:nvSpPr>
        <xdr:cNvPr id="744" name="楕円 743"/>
        <xdr:cNvSpPr/>
      </xdr:nvSpPr>
      <xdr:spPr>
        <a:xfrm>
          <a:off x="16268700" y="1846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96900</xdr:rowOff>
    </xdr:from>
    <xdr:ext cx="405111" cy="259045"/>
    <xdr:sp macro="" textlink="">
      <xdr:nvSpPr>
        <xdr:cNvPr id="745" name="【庁舎】&#10;有形固定資産減価償却率該当値テキスト"/>
        <xdr:cNvSpPr txBox="1"/>
      </xdr:nvSpPr>
      <xdr:spPr>
        <a:xfrm>
          <a:off x="16357600" y="1844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142966</xdr:rowOff>
    </xdr:from>
    <xdr:to>
      <xdr:col>81</xdr:col>
      <xdr:colOff>101600</xdr:colOff>
      <xdr:row>108</xdr:row>
      <xdr:rowOff>73116</xdr:rowOff>
    </xdr:to>
    <xdr:sp macro="" textlink="">
      <xdr:nvSpPr>
        <xdr:cNvPr id="746" name="楕円 745"/>
        <xdr:cNvSpPr/>
      </xdr:nvSpPr>
      <xdr:spPr>
        <a:xfrm>
          <a:off x="15430500" y="1848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169273</xdr:rowOff>
    </xdr:from>
    <xdr:to>
      <xdr:col>85</xdr:col>
      <xdr:colOff>127000</xdr:colOff>
      <xdr:row>108</xdr:row>
      <xdr:rowOff>22316</xdr:rowOff>
    </xdr:to>
    <xdr:cxnSp macro="">
      <xdr:nvCxnSpPr>
        <xdr:cNvPr id="747" name="直線コネクタ 746"/>
        <xdr:cNvCxnSpPr/>
      </xdr:nvCxnSpPr>
      <xdr:spPr>
        <a:xfrm flipV="1">
          <a:off x="15481300" y="18514423"/>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9071</xdr:rowOff>
    </xdr:from>
    <xdr:to>
      <xdr:col>76</xdr:col>
      <xdr:colOff>165100</xdr:colOff>
      <xdr:row>108</xdr:row>
      <xdr:rowOff>110671</xdr:rowOff>
    </xdr:to>
    <xdr:sp macro="" textlink="">
      <xdr:nvSpPr>
        <xdr:cNvPr id="748" name="楕円 747"/>
        <xdr:cNvSpPr/>
      </xdr:nvSpPr>
      <xdr:spPr>
        <a:xfrm>
          <a:off x="14541500" y="1852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22316</xdr:rowOff>
    </xdr:from>
    <xdr:to>
      <xdr:col>81</xdr:col>
      <xdr:colOff>50800</xdr:colOff>
      <xdr:row>108</xdr:row>
      <xdr:rowOff>59871</xdr:rowOff>
    </xdr:to>
    <xdr:cxnSp macro="">
      <xdr:nvCxnSpPr>
        <xdr:cNvPr id="749" name="直線コネクタ 748"/>
        <xdr:cNvCxnSpPr/>
      </xdr:nvCxnSpPr>
      <xdr:spPr>
        <a:xfrm flipV="1">
          <a:off x="14592300" y="18538916"/>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163121</xdr:rowOff>
    </xdr:from>
    <xdr:ext cx="405111" cy="259045"/>
    <xdr:sp macro="" textlink="">
      <xdr:nvSpPr>
        <xdr:cNvPr id="750" name="n_1aveValue【庁舎】&#10;有形固定資産減価償却率"/>
        <xdr:cNvSpPr txBox="1"/>
      </xdr:nvSpPr>
      <xdr:spPr>
        <a:xfrm>
          <a:off x="15266044" y="1765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11265</xdr:rowOff>
    </xdr:from>
    <xdr:ext cx="405111" cy="259045"/>
    <xdr:sp macro="" textlink="">
      <xdr:nvSpPr>
        <xdr:cNvPr id="751" name="n_2aveValue【庁舎】&#10;有形固定資産減価償却率"/>
        <xdr:cNvSpPr txBox="1"/>
      </xdr:nvSpPr>
      <xdr:spPr>
        <a:xfrm>
          <a:off x="14389744" y="1767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117401</xdr:rowOff>
    </xdr:from>
    <xdr:ext cx="405111" cy="259045"/>
    <xdr:sp macro="" textlink="">
      <xdr:nvSpPr>
        <xdr:cNvPr id="752" name="n_3aveValue【庁舎】&#10;有形固定資産減価償却率"/>
        <xdr:cNvSpPr txBox="1"/>
      </xdr:nvSpPr>
      <xdr:spPr>
        <a:xfrm>
          <a:off x="135007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64243</xdr:rowOff>
    </xdr:from>
    <xdr:ext cx="405111" cy="259045"/>
    <xdr:sp macro="" textlink="">
      <xdr:nvSpPr>
        <xdr:cNvPr id="753" name="n_1mainValue【庁舎】&#10;有形固定資産減価償却率"/>
        <xdr:cNvSpPr txBox="1"/>
      </xdr:nvSpPr>
      <xdr:spPr>
        <a:xfrm>
          <a:off x="15266044" y="18580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108</xdr:row>
      <xdr:rowOff>101798</xdr:rowOff>
    </xdr:from>
    <xdr:ext cx="340478" cy="259045"/>
    <xdr:sp macro="" textlink="">
      <xdr:nvSpPr>
        <xdr:cNvPr id="754" name="n_2mainValue【庁舎】&#10;有形固定資産減価償却率"/>
        <xdr:cNvSpPr txBox="1"/>
      </xdr:nvSpPr>
      <xdr:spPr>
        <a:xfrm>
          <a:off x="14422061" y="186183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5" name="正方形/長方形 75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6" name="正方形/長方形 75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7" name="正方形/長方形 75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8" name="正方形/長方形 75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9" name="正方形/長方形 75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0" name="正方形/長方形 75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1" name="正方形/長方形 76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2" name="正方形/長方形 76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3" name="テキスト ボックス 76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4" name="直線コネクタ 76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65" name="直線コネクタ 76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66" name="テキスト ボックス 76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67" name="直線コネクタ 76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68" name="テキスト ボックス 76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69" name="直線コネクタ 76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70" name="テキスト ボックス 76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71" name="直線コネクタ 77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72" name="テキスト ボックス 77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73" name="直線コネクタ 77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74" name="テキスト ボックス 77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5" name="直線コネクタ 77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6" name="テキスト ボックス 77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160020</xdr:rowOff>
    </xdr:from>
    <xdr:to>
      <xdr:col>116</xdr:col>
      <xdr:colOff>62864</xdr:colOff>
      <xdr:row>108</xdr:row>
      <xdr:rowOff>34289</xdr:rowOff>
    </xdr:to>
    <xdr:cxnSp macro="">
      <xdr:nvCxnSpPr>
        <xdr:cNvPr id="778" name="直線コネクタ 777"/>
        <xdr:cNvCxnSpPr/>
      </xdr:nvCxnSpPr>
      <xdr:spPr>
        <a:xfrm flipV="1">
          <a:off x="22160864" y="17305020"/>
          <a:ext cx="0" cy="1245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38116</xdr:rowOff>
    </xdr:from>
    <xdr:ext cx="469744" cy="259045"/>
    <xdr:sp macro="" textlink="">
      <xdr:nvSpPr>
        <xdr:cNvPr id="779" name="【庁舎】&#10;一人当たり面積最小値テキスト"/>
        <xdr:cNvSpPr txBox="1"/>
      </xdr:nvSpPr>
      <xdr:spPr>
        <a:xfrm>
          <a:off x="22199600" y="1855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34289</xdr:rowOff>
    </xdr:from>
    <xdr:to>
      <xdr:col>116</xdr:col>
      <xdr:colOff>152400</xdr:colOff>
      <xdr:row>108</xdr:row>
      <xdr:rowOff>34289</xdr:rowOff>
    </xdr:to>
    <xdr:cxnSp macro="">
      <xdr:nvCxnSpPr>
        <xdr:cNvPr id="780" name="直線コネクタ 779"/>
        <xdr:cNvCxnSpPr/>
      </xdr:nvCxnSpPr>
      <xdr:spPr>
        <a:xfrm>
          <a:off x="22072600" y="18550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106697</xdr:rowOff>
    </xdr:from>
    <xdr:ext cx="469744" cy="259045"/>
    <xdr:sp macro="" textlink="">
      <xdr:nvSpPr>
        <xdr:cNvPr id="781" name="【庁舎】&#10;一人当たり面積最大値テキスト"/>
        <xdr:cNvSpPr txBox="1"/>
      </xdr:nvSpPr>
      <xdr:spPr>
        <a:xfrm>
          <a:off x="22199600" y="1708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160020</xdr:rowOff>
    </xdr:from>
    <xdr:to>
      <xdr:col>116</xdr:col>
      <xdr:colOff>152400</xdr:colOff>
      <xdr:row>100</xdr:row>
      <xdr:rowOff>160020</xdr:rowOff>
    </xdr:to>
    <xdr:cxnSp macro="">
      <xdr:nvCxnSpPr>
        <xdr:cNvPr id="782" name="直線コネクタ 781"/>
        <xdr:cNvCxnSpPr/>
      </xdr:nvCxnSpPr>
      <xdr:spPr>
        <a:xfrm>
          <a:off x="22072600" y="1730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91457</xdr:rowOff>
    </xdr:from>
    <xdr:ext cx="469744" cy="259045"/>
    <xdr:sp macro="" textlink="">
      <xdr:nvSpPr>
        <xdr:cNvPr id="783" name="【庁舎】&#10;一人当たり面積平均値テキスト"/>
        <xdr:cNvSpPr txBox="1"/>
      </xdr:nvSpPr>
      <xdr:spPr>
        <a:xfrm>
          <a:off x="22199600" y="1809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113030</xdr:rowOff>
    </xdr:from>
    <xdr:to>
      <xdr:col>116</xdr:col>
      <xdr:colOff>114300</xdr:colOff>
      <xdr:row>106</xdr:row>
      <xdr:rowOff>43180</xdr:rowOff>
    </xdr:to>
    <xdr:sp macro="" textlink="">
      <xdr:nvSpPr>
        <xdr:cNvPr id="784" name="フローチャート: 判断 783"/>
        <xdr:cNvSpPr/>
      </xdr:nvSpPr>
      <xdr:spPr>
        <a:xfrm>
          <a:off x="221107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111125</xdr:rowOff>
    </xdr:from>
    <xdr:to>
      <xdr:col>112</xdr:col>
      <xdr:colOff>38100</xdr:colOff>
      <xdr:row>106</xdr:row>
      <xdr:rowOff>41275</xdr:rowOff>
    </xdr:to>
    <xdr:sp macro="" textlink="">
      <xdr:nvSpPr>
        <xdr:cNvPr id="785" name="フローチャート: 判断 784"/>
        <xdr:cNvSpPr/>
      </xdr:nvSpPr>
      <xdr:spPr>
        <a:xfrm>
          <a:off x="21272500" y="1811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42545</xdr:rowOff>
    </xdr:from>
    <xdr:to>
      <xdr:col>107</xdr:col>
      <xdr:colOff>101600</xdr:colOff>
      <xdr:row>105</xdr:row>
      <xdr:rowOff>144145</xdr:rowOff>
    </xdr:to>
    <xdr:sp macro="" textlink="">
      <xdr:nvSpPr>
        <xdr:cNvPr id="786" name="フローチャート: 判断 785"/>
        <xdr:cNvSpPr/>
      </xdr:nvSpPr>
      <xdr:spPr>
        <a:xfrm>
          <a:off x="20383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6350</xdr:rowOff>
    </xdr:from>
    <xdr:to>
      <xdr:col>102</xdr:col>
      <xdr:colOff>165100</xdr:colOff>
      <xdr:row>106</xdr:row>
      <xdr:rowOff>107950</xdr:rowOff>
    </xdr:to>
    <xdr:sp macro="" textlink="">
      <xdr:nvSpPr>
        <xdr:cNvPr id="787" name="フローチャート: 判断 786"/>
        <xdr:cNvSpPr/>
      </xdr:nvSpPr>
      <xdr:spPr>
        <a:xfrm>
          <a:off x="19494500" y="1818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8" name="テキスト ボックス 78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9" name="テキスト ボックス 78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0" name="テキスト ボックス 78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1" name="テキスト ボックス 79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2" name="テキスト ボックス 79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48261</xdr:rowOff>
    </xdr:from>
    <xdr:to>
      <xdr:col>116</xdr:col>
      <xdr:colOff>114300</xdr:colOff>
      <xdr:row>105</xdr:row>
      <xdr:rowOff>149861</xdr:rowOff>
    </xdr:to>
    <xdr:sp macro="" textlink="">
      <xdr:nvSpPr>
        <xdr:cNvPr id="793" name="楕円 792"/>
        <xdr:cNvSpPr/>
      </xdr:nvSpPr>
      <xdr:spPr>
        <a:xfrm>
          <a:off x="221107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71138</xdr:rowOff>
    </xdr:from>
    <xdr:ext cx="469744" cy="259045"/>
    <xdr:sp macro="" textlink="">
      <xdr:nvSpPr>
        <xdr:cNvPr id="794" name="【庁舎】&#10;一人当たり面積該当値テキスト"/>
        <xdr:cNvSpPr txBox="1"/>
      </xdr:nvSpPr>
      <xdr:spPr>
        <a:xfrm>
          <a:off x="22199600"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63500</xdr:rowOff>
    </xdr:from>
    <xdr:to>
      <xdr:col>112</xdr:col>
      <xdr:colOff>38100</xdr:colOff>
      <xdr:row>105</xdr:row>
      <xdr:rowOff>165100</xdr:rowOff>
    </xdr:to>
    <xdr:sp macro="" textlink="">
      <xdr:nvSpPr>
        <xdr:cNvPr id="795" name="楕円 794"/>
        <xdr:cNvSpPr/>
      </xdr:nvSpPr>
      <xdr:spPr>
        <a:xfrm>
          <a:off x="21272500" y="1806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99061</xdr:rowOff>
    </xdr:from>
    <xdr:to>
      <xdr:col>116</xdr:col>
      <xdr:colOff>63500</xdr:colOff>
      <xdr:row>105</xdr:row>
      <xdr:rowOff>114300</xdr:rowOff>
    </xdr:to>
    <xdr:cxnSp macro="">
      <xdr:nvCxnSpPr>
        <xdr:cNvPr id="796" name="直線コネクタ 795"/>
        <xdr:cNvCxnSpPr/>
      </xdr:nvCxnSpPr>
      <xdr:spPr>
        <a:xfrm flipV="1">
          <a:off x="21323300" y="1810131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84455</xdr:rowOff>
    </xdr:from>
    <xdr:to>
      <xdr:col>107</xdr:col>
      <xdr:colOff>101600</xdr:colOff>
      <xdr:row>106</xdr:row>
      <xdr:rowOff>14605</xdr:rowOff>
    </xdr:to>
    <xdr:sp macro="" textlink="">
      <xdr:nvSpPr>
        <xdr:cNvPr id="797" name="楕円 796"/>
        <xdr:cNvSpPr/>
      </xdr:nvSpPr>
      <xdr:spPr>
        <a:xfrm>
          <a:off x="20383500" y="1808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114300</xdr:rowOff>
    </xdr:from>
    <xdr:to>
      <xdr:col>111</xdr:col>
      <xdr:colOff>177800</xdr:colOff>
      <xdr:row>105</xdr:row>
      <xdr:rowOff>135255</xdr:rowOff>
    </xdr:to>
    <xdr:cxnSp macro="">
      <xdr:nvCxnSpPr>
        <xdr:cNvPr id="798" name="直線コネクタ 797"/>
        <xdr:cNvCxnSpPr/>
      </xdr:nvCxnSpPr>
      <xdr:spPr>
        <a:xfrm flipV="1">
          <a:off x="20434300" y="1811655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32402</xdr:rowOff>
    </xdr:from>
    <xdr:ext cx="469744" cy="259045"/>
    <xdr:sp macro="" textlink="">
      <xdr:nvSpPr>
        <xdr:cNvPr id="799" name="n_1aveValue【庁舎】&#10;一人当たり面積"/>
        <xdr:cNvSpPr txBox="1"/>
      </xdr:nvSpPr>
      <xdr:spPr>
        <a:xfrm>
          <a:off x="21075727" y="1820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160672</xdr:rowOff>
    </xdr:from>
    <xdr:ext cx="469744" cy="259045"/>
    <xdr:sp macro="" textlink="">
      <xdr:nvSpPr>
        <xdr:cNvPr id="800" name="n_2aveValue【庁舎】&#10;一人当たり面積"/>
        <xdr:cNvSpPr txBox="1"/>
      </xdr:nvSpPr>
      <xdr:spPr>
        <a:xfrm>
          <a:off x="20199427" y="1782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124477</xdr:rowOff>
    </xdr:from>
    <xdr:ext cx="469744" cy="259045"/>
    <xdr:sp macro="" textlink="">
      <xdr:nvSpPr>
        <xdr:cNvPr id="801" name="n_3aveValue【庁舎】&#10;一人当たり面積"/>
        <xdr:cNvSpPr txBox="1"/>
      </xdr:nvSpPr>
      <xdr:spPr>
        <a:xfrm>
          <a:off x="19310427" y="1795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10177</xdr:rowOff>
    </xdr:from>
    <xdr:ext cx="469744" cy="259045"/>
    <xdr:sp macro="" textlink="">
      <xdr:nvSpPr>
        <xdr:cNvPr id="802" name="n_1mainValue【庁舎】&#10;一人当たり面積"/>
        <xdr:cNvSpPr txBox="1"/>
      </xdr:nvSpPr>
      <xdr:spPr>
        <a:xfrm>
          <a:off x="21075727" y="1784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5732</xdr:rowOff>
    </xdr:from>
    <xdr:ext cx="469744" cy="259045"/>
    <xdr:sp macro="" textlink="">
      <xdr:nvSpPr>
        <xdr:cNvPr id="803" name="n_2mainValue【庁舎】&#10;一人当たり面積"/>
        <xdr:cNvSpPr txBox="1"/>
      </xdr:nvSpPr>
      <xdr:spPr>
        <a:xfrm>
          <a:off x="20199427" y="18179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4" name="正方形/長方形 80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5" name="正方形/長方形 80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6" name="テキスト ボックス 80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類似団体と比較して特に有形固定資産償却率が低くなっている施設は庁舎である。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庁舎については、本庁舎が平成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年度に完成し、稼働年数も４年と新しい施設である。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長野県安曇野市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97,800
96,515
331.78
39,808,437
39,037,637
715,972
25,627,377
40,741,296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12.8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昨年と同様の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0.56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となった。</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r>
          <a:b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b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本指数は３カ年の平均だが、詳細をみると</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r>
          <a:b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b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H29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　</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0.562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H27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0.568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H28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0.562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H29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0.556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r>
          <a:b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b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H30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　</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0.557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H28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0.562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H29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0.556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H30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0.552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r>
          <a:b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b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単年度ごとの財政力指数は、基準財政需要額と基準財政収入額が本来の額（一本算定）に置き換えられて算定されている。ここ数年、財政力指数は単年度同様、ほぼ横ばい。</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45</xdr:row>
      <xdr:rowOff>13758</xdr:rowOff>
    </xdr:to>
    <xdr:cxnSp macro="">
      <xdr:nvCxnSpPr>
        <xdr:cNvPr id="64" name="直線コネクタ 63"/>
        <xdr:cNvCxnSpPr/>
      </xdr:nvCxnSpPr>
      <xdr:spPr>
        <a:xfrm flipV="1">
          <a:off x="4953000" y="6100233"/>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35983</xdr:rowOff>
    </xdr:from>
    <xdr:to>
      <xdr:col>23</xdr:col>
      <xdr:colOff>133350</xdr:colOff>
      <xdr:row>41</xdr:row>
      <xdr:rowOff>35983</xdr:rowOff>
    </xdr:to>
    <xdr:cxnSp macro="">
      <xdr:nvCxnSpPr>
        <xdr:cNvPr id="69" name="直線コネクタ 68"/>
        <xdr:cNvCxnSpPr/>
      </xdr:nvCxnSpPr>
      <xdr:spPr>
        <a:xfrm>
          <a:off x="4114800" y="70654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57802</xdr:rowOff>
    </xdr:from>
    <xdr:ext cx="762000" cy="259045"/>
    <xdr:sp macro="" textlink="">
      <xdr:nvSpPr>
        <xdr:cNvPr id="70" name="財政力平均値テキスト"/>
        <xdr:cNvSpPr txBox="1"/>
      </xdr:nvSpPr>
      <xdr:spPr>
        <a:xfrm>
          <a:off x="5041900" y="7087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15875</xdr:rowOff>
    </xdr:from>
    <xdr:to>
      <xdr:col>19</xdr:col>
      <xdr:colOff>133350</xdr:colOff>
      <xdr:row>41</xdr:row>
      <xdr:rowOff>35983</xdr:rowOff>
    </xdr:to>
    <xdr:cxnSp macro="">
      <xdr:nvCxnSpPr>
        <xdr:cNvPr id="72" name="直線コネクタ 71"/>
        <xdr:cNvCxnSpPr/>
      </xdr:nvCxnSpPr>
      <xdr:spPr>
        <a:xfrm>
          <a:off x="3225800" y="70453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85725</xdr:rowOff>
    </xdr:from>
    <xdr:to>
      <xdr:col>19</xdr:col>
      <xdr:colOff>184150</xdr:colOff>
      <xdr:row>42</xdr:row>
      <xdr:rowOff>15875</xdr:rowOff>
    </xdr:to>
    <xdr:sp macro="" textlink="">
      <xdr:nvSpPr>
        <xdr:cNvPr id="73" name="フローチャート: 判断 72"/>
        <xdr:cNvSpPr/>
      </xdr:nvSpPr>
      <xdr:spPr>
        <a:xfrm>
          <a:off x="4064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652</xdr:rowOff>
    </xdr:from>
    <xdr:ext cx="736600" cy="259045"/>
    <xdr:sp macro="" textlink="">
      <xdr:nvSpPr>
        <xdr:cNvPr id="74" name="テキスト ボックス 73"/>
        <xdr:cNvSpPr txBox="1"/>
      </xdr:nvSpPr>
      <xdr:spPr>
        <a:xfrm>
          <a:off x="3733800" y="720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15875</xdr:rowOff>
    </xdr:from>
    <xdr:to>
      <xdr:col>15</xdr:col>
      <xdr:colOff>82550</xdr:colOff>
      <xdr:row>41</xdr:row>
      <xdr:rowOff>15875</xdr:rowOff>
    </xdr:to>
    <xdr:cxnSp macro="">
      <xdr:nvCxnSpPr>
        <xdr:cNvPr id="75" name="直線コネクタ 74"/>
        <xdr:cNvCxnSpPr/>
      </xdr:nvCxnSpPr>
      <xdr:spPr>
        <a:xfrm>
          <a:off x="2336800" y="70453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167217</xdr:rowOff>
    </xdr:from>
    <xdr:to>
      <xdr:col>11</xdr:col>
      <xdr:colOff>31750</xdr:colOff>
      <xdr:row>41</xdr:row>
      <xdr:rowOff>15875</xdr:rowOff>
    </xdr:to>
    <xdr:cxnSp macro="">
      <xdr:nvCxnSpPr>
        <xdr:cNvPr id="78" name="直線コネクタ 77"/>
        <xdr:cNvCxnSpPr/>
      </xdr:nvCxnSpPr>
      <xdr:spPr>
        <a:xfrm>
          <a:off x="1447800" y="70252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45508</xdr:rowOff>
    </xdr:from>
    <xdr:to>
      <xdr:col>11</xdr:col>
      <xdr:colOff>82550</xdr:colOff>
      <xdr:row>41</xdr:row>
      <xdr:rowOff>147108</xdr:rowOff>
    </xdr:to>
    <xdr:sp macro="" textlink="">
      <xdr:nvSpPr>
        <xdr:cNvPr id="79" name="フローチャート: 判断 78"/>
        <xdr:cNvSpPr/>
      </xdr:nvSpPr>
      <xdr:spPr>
        <a:xfrm>
          <a:off x="2286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131885</xdr:rowOff>
    </xdr:from>
    <xdr:ext cx="762000" cy="259045"/>
    <xdr:sp macro="" textlink="">
      <xdr:nvSpPr>
        <xdr:cNvPr id="80" name="テキスト ボックス 79"/>
        <xdr:cNvSpPr txBox="1"/>
      </xdr:nvSpPr>
      <xdr:spPr>
        <a:xfrm>
          <a:off x="1955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81" name="フローチャート: 判断 80"/>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127652</xdr:rowOff>
    </xdr:from>
    <xdr:ext cx="762000" cy="259045"/>
    <xdr:sp macro="" textlink="">
      <xdr:nvSpPr>
        <xdr:cNvPr id="82" name="テキスト ボックス 81"/>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156633</xdr:rowOff>
    </xdr:from>
    <xdr:to>
      <xdr:col>23</xdr:col>
      <xdr:colOff>184150</xdr:colOff>
      <xdr:row>41</xdr:row>
      <xdr:rowOff>86783</xdr:rowOff>
    </xdr:to>
    <xdr:sp macro="" textlink="">
      <xdr:nvSpPr>
        <xdr:cNvPr id="88" name="楕円 87"/>
        <xdr:cNvSpPr/>
      </xdr:nvSpPr>
      <xdr:spPr>
        <a:xfrm>
          <a:off x="4902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1710</xdr:rowOff>
    </xdr:from>
    <xdr:ext cx="762000" cy="259045"/>
    <xdr:sp macro="" textlink="">
      <xdr:nvSpPr>
        <xdr:cNvPr id="89" name="財政力該当値テキスト"/>
        <xdr:cNvSpPr txBox="1"/>
      </xdr:nvSpPr>
      <xdr:spPr>
        <a:xfrm>
          <a:off x="50419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156633</xdr:rowOff>
    </xdr:from>
    <xdr:to>
      <xdr:col>19</xdr:col>
      <xdr:colOff>184150</xdr:colOff>
      <xdr:row>41</xdr:row>
      <xdr:rowOff>86783</xdr:rowOff>
    </xdr:to>
    <xdr:sp macro="" textlink="">
      <xdr:nvSpPr>
        <xdr:cNvPr id="90" name="楕円 89"/>
        <xdr:cNvSpPr/>
      </xdr:nvSpPr>
      <xdr:spPr>
        <a:xfrm>
          <a:off x="4064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96960</xdr:rowOff>
    </xdr:from>
    <xdr:ext cx="736600" cy="259045"/>
    <xdr:sp macro="" textlink="">
      <xdr:nvSpPr>
        <xdr:cNvPr id="91" name="テキスト ボックス 90"/>
        <xdr:cNvSpPr txBox="1"/>
      </xdr:nvSpPr>
      <xdr:spPr>
        <a:xfrm>
          <a:off x="3733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136525</xdr:rowOff>
    </xdr:from>
    <xdr:to>
      <xdr:col>15</xdr:col>
      <xdr:colOff>133350</xdr:colOff>
      <xdr:row>41</xdr:row>
      <xdr:rowOff>66675</xdr:rowOff>
    </xdr:to>
    <xdr:sp macro="" textlink="">
      <xdr:nvSpPr>
        <xdr:cNvPr id="92" name="楕円 91"/>
        <xdr:cNvSpPr/>
      </xdr:nvSpPr>
      <xdr:spPr>
        <a:xfrm>
          <a:off x="3175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76852</xdr:rowOff>
    </xdr:from>
    <xdr:ext cx="762000" cy="259045"/>
    <xdr:sp macro="" textlink="">
      <xdr:nvSpPr>
        <xdr:cNvPr id="93" name="テキスト ボックス 92"/>
        <xdr:cNvSpPr txBox="1"/>
      </xdr:nvSpPr>
      <xdr:spPr>
        <a:xfrm>
          <a:off x="2844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136525</xdr:rowOff>
    </xdr:from>
    <xdr:to>
      <xdr:col>11</xdr:col>
      <xdr:colOff>82550</xdr:colOff>
      <xdr:row>41</xdr:row>
      <xdr:rowOff>66675</xdr:rowOff>
    </xdr:to>
    <xdr:sp macro="" textlink="">
      <xdr:nvSpPr>
        <xdr:cNvPr id="94" name="楕円 93"/>
        <xdr:cNvSpPr/>
      </xdr:nvSpPr>
      <xdr:spPr>
        <a:xfrm>
          <a:off x="2286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76852</xdr:rowOff>
    </xdr:from>
    <xdr:ext cx="762000" cy="259045"/>
    <xdr:sp macro="" textlink="">
      <xdr:nvSpPr>
        <xdr:cNvPr id="95" name="テキスト ボックス 94"/>
        <xdr:cNvSpPr txBox="1"/>
      </xdr:nvSpPr>
      <xdr:spPr>
        <a:xfrm>
          <a:off x="1955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96" name="楕円 95"/>
        <xdr:cNvSpPr/>
      </xdr:nvSpPr>
      <xdr:spPr>
        <a:xfrm>
          <a:off x="1397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31344</xdr:rowOff>
    </xdr:from>
    <xdr:ext cx="762000" cy="259045"/>
    <xdr:sp macro="" textlink="">
      <xdr:nvSpPr>
        <xdr:cNvPr id="97" name="テキスト ボックス 96"/>
        <xdr:cNvSpPr txBox="1"/>
      </xdr:nvSpPr>
      <xdr:spPr>
        <a:xfrm>
          <a:off x="1066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昨年</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と同様の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85.8</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った</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。経常収支比率の分母となる経常一般財源は昨年比</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1624</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万</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千円増の</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262</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8626</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万</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円</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。一方、分子となる経常経費充当一般財源等は昨年度比</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6480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千円の</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で</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225</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4520</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円とな</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った</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。分子側が</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となった主な要因としては、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公債費</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が昨年度比</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7600</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増額</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したこと、また、分母側が</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額となった</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主な</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要因としては、地方税が昨年度比</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7000</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増額</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したことによ</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る</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分子：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22,545,208</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　　分母：</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26,286,265</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27940</xdr:rowOff>
    </xdr:from>
    <xdr:to>
      <xdr:col>23</xdr:col>
      <xdr:colOff>133350</xdr:colOff>
      <xdr:row>67</xdr:row>
      <xdr:rowOff>63923</xdr:rowOff>
    </xdr:to>
    <xdr:cxnSp macro="">
      <xdr:nvCxnSpPr>
        <xdr:cNvPr id="127" name="直線コネクタ 126"/>
        <xdr:cNvCxnSpPr/>
      </xdr:nvCxnSpPr>
      <xdr:spPr>
        <a:xfrm flipV="1">
          <a:off x="4953000" y="10143490"/>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114317</xdr:rowOff>
    </xdr:from>
    <xdr:ext cx="762000" cy="259045"/>
    <xdr:sp macro="" textlink="">
      <xdr:nvSpPr>
        <xdr:cNvPr id="130" name="財政構造の弾力性最大値テキスト"/>
        <xdr:cNvSpPr txBox="1"/>
      </xdr:nvSpPr>
      <xdr:spPr>
        <a:xfrm>
          <a:off x="5041900" y="988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27940</xdr:rowOff>
    </xdr:from>
    <xdr:to>
      <xdr:col>24</xdr:col>
      <xdr:colOff>12700</xdr:colOff>
      <xdr:row>59</xdr:row>
      <xdr:rowOff>27940</xdr:rowOff>
    </xdr:to>
    <xdr:cxnSp macro="">
      <xdr:nvCxnSpPr>
        <xdr:cNvPr id="131" name="直線コネクタ 130"/>
        <xdr:cNvCxnSpPr/>
      </xdr:nvCxnSpPr>
      <xdr:spPr>
        <a:xfrm>
          <a:off x="4864100" y="1014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170180</xdr:rowOff>
    </xdr:from>
    <xdr:to>
      <xdr:col>23</xdr:col>
      <xdr:colOff>133350</xdr:colOff>
      <xdr:row>60</xdr:row>
      <xdr:rowOff>170180</xdr:rowOff>
    </xdr:to>
    <xdr:cxnSp macro="">
      <xdr:nvCxnSpPr>
        <xdr:cNvPr id="132" name="直線コネクタ 131"/>
        <xdr:cNvCxnSpPr/>
      </xdr:nvCxnSpPr>
      <xdr:spPr>
        <a:xfrm>
          <a:off x="4114800" y="10457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91881</xdr:rowOff>
    </xdr:from>
    <xdr:ext cx="762000" cy="259045"/>
    <xdr:sp macro="" textlink="">
      <xdr:nvSpPr>
        <xdr:cNvPr id="133" name="財政構造の弾力性平均値テキスト"/>
        <xdr:cNvSpPr txBox="1"/>
      </xdr:nvSpPr>
      <xdr:spPr>
        <a:xfrm>
          <a:off x="5041900" y="10893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119804</xdr:rowOff>
    </xdr:from>
    <xdr:to>
      <xdr:col>23</xdr:col>
      <xdr:colOff>184150</xdr:colOff>
      <xdr:row>64</xdr:row>
      <xdr:rowOff>49954</xdr:rowOff>
    </xdr:to>
    <xdr:sp macro="" textlink="">
      <xdr:nvSpPr>
        <xdr:cNvPr id="134" name="フローチャート: 判断 133"/>
        <xdr:cNvSpPr/>
      </xdr:nvSpPr>
      <xdr:spPr>
        <a:xfrm>
          <a:off x="49022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170180</xdr:rowOff>
    </xdr:from>
    <xdr:to>
      <xdr:col>19</xdr:col>
      <xdr:colOff>133350</xdr:colOff>
      <xdr:row>61</xdr:row>
      <xdr:rowOff>6773</xdr:rowOff>
    </xdr:to>
    <xdr:cxnSp macro="">
      <xdr:nvCxnSpPr>
        <xdr:cNvPr id="135" name="直線コネクタ 134"/>
        <xdr:cNvCxnSpPr/>
      </xdr:nvCxnSpPr>
      <xdr:spPr>
        <a:xfrm flipV="1">
          <a:off x="3225800" y="1045718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6" name="フローチャート: 判断 135"/>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149877</xdr:rowOff>
    </xdr:from>
    <xdr:ext cx="736600" cy="259045"/>
    <xdr:sp macro="" textlink="">
      <xdr:nvSpPr>
        <xdr:cNvPr id="137" name="テキスト ボックス 136"/>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97790</xdr:rowOff>
    </xdr:from>
    <xdr:to>
      <xdr:col>15</xdr:col>
      <xdr:colOff>82550</xdr:colOff>
      <xdr:row>61</xdr:row>
      <xdr:rowOff>6773</xdr:rowOff>
    </xdr:to>
    <xdr:cxnSp macro="">
      <xdr:nvCxnSpPr>
        <xdr:cNvPr id="138" name="直線コネクタ 137"/>
        <xdr:cNvCxnSpPr/>
      </xdr:nvCxnSpPr>
      <xdr:spPr>
        <a:xfrm>
          <a:off x="2336800" y="1038479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154517</xdr:rowOff>
    </xdr:from>
    <xdr:to>
      <xdr:col>15</xdr:col>
      <xdr:colOff>133350</xdr:colOff>
      <xdr:row>63</xdr:row>
      <xdr:rowOff>84667</xdr:rowOff>
    </xdr:to>
    <xdr:sp macro="" textlink="">
      <xdr:nvSpPr>
        <xdr:cNvPr id="139" name="フローチャート: 判断 138"/>
        <xdr:cNvSpPr/>
      </xdr:nvSpPr>
      <xdr:spPr>
        <a:xfrm>
          <a:off x="3175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69444</xdr:rowOff>
    </xdr:from>
    <xdr:ext cx="762000" cy="259045"/>
    <xdr:sp macro="" textlink="">
      <xdr:nvSpPr>
        <xdr:cNvPr id="140" name="テキスト ボックス 139"/>
        <xdr:cNvSpPr txBox="1"/>
      </xdr:nvSpPr>
      <xdr:spPr>
        <a:xfrm>
          <a:off x="2844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89746</xdr:rowOff>
    </xdr:from>
    <xdr:to>
      <xdr:col>11</xdr:col>
      <xdr:colOff>31750</xdr:colOff>
      <xdr:row>60</xdr:row>
      <xdr:rowOff>97790</xdr:rowOff>
    </xdr:to>
    <xdr:cxnSp macro="">
      <xdr:nvCxnSpPr>
        <xdr:cNvPr id="141" name="直線コネクタ 140"/>
        <xdr:cNvCxnSpPr/>
      </xdr:nvCxnSpPr>
      <xdr:spPr>
        <a:xfrm>
          <a:off x="1447800" y="1037674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9737</xdr:rowOff>
    </xdr:from>
    <xdr:to>
      <xdr:col>11</xdr:col>
      <xdr:colOff>82550</xdr:colOff>
      <xdr:row>62</xdr:row>
      <xdr:rowOff>111337</xdr:rowOff>
    </xdr:to>
    <xdr:sp macro="" textlink="">
      <xdr:nvSpPr>
        <xdr:cNvPr id="142" name="フローチャート: 判断 141"/>
        <xdr:cNvSpPr/>
      </xdr:nvSpPr>
      <xdr:spPr>
        <a:xfrm>
          <a:off x="2286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96114</xdr:rowOff>
    </xdr:from>
    <xdr:ext cx="762000" cy="259045"/>
    <xdr:sp macro="" textlink="">
      <xdr:nvSpPr>
        <xdr:cNvPr id="143" name="テキスト ボックス 142"/>
        <xdr:cNvSpPr txBox="1"/>
      </xdr:nvSpPr>
      <xdr:spPr>
        <a:xfrm>
          <a:off x="1955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4" name="フローチャート: 判断 143"/>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101617</xdr:rowOff>
    </xdr:from>
    <xdr:ext cx="762000" cy="259045"/>
    <xdr:sp macro="" textlink="">
      <xdr:nvSpPr>
        <xdr:cNvPr id="145" name="テキスト ボックス 144"/>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119380</xdr:rowOff>
    </xdr:from>
    <xdr:to>
      <xdr:col>23</xdr:col>
      <xdr:colOff>184150</xdr:colOff>
      <xdr:row>61</xdr:row>
      <xdr:rowOff>49530</xdr:rowOff>
    </xdr:to>
    <xdr:sp macro="" textlink="">
      <xdr:nvSpPr>
        <xdr:cNvPr id="151" name="楕円 150"/>
        <xdr:cNvSpPr/>
      </xdr:nvSpPr>
      <xdr:spPr>
        <a:xfrm>
          <a:off x="49022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135907</xdr:rowOff>
    </xdr:from>
    <xdr:ext cx="762000" cy="259045"/>
    <xdr:sp macro="" textlink="">
      <xdr:nvSpPr>
        <xdr:cNvPr id="152" name="財政構造の弾力性該当値テキスト"/>
        <xdr:cNvSpPr txBox="1"/>
      </xdr:nvSpPr>
      <xdr:spPr>
        <a:xfrm>
          <a:off x="5041900" y="1025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119380</xdr:rowOff>
    </xdr:from>
    <xdr:to>
      <xdr:col>19</xdr:col>
      <xdr:colOff>184150</xdr:colOff>
      <xdr:row>61</xdr:row>
      <xdr:rowOff>49530</xdr:rowOff>
    </xdr:to>
    <xdr:sp macro="" textlink="">
      <xdr:nvSpPr>
        <xdr:cNvPr id="153" name="楕円 152"/>
        <xdr:cNvSpPr/>
      </xdr:nvSpPr>
      <xdr:spPr>
        <a:xfrm>
          <a:off x="4064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59707</xdr:rowOff>
    </xdr:from>
    <xdr:ext cx="736600" cy="259045"/>
    <xdr:sp macro="" textlink="">
      <xdr:nvSpPr>
        <xdr:cNvPr id="154" name="テキスト ボックス 153"/>
        <xdr:cNvSpPr txBox="1"/>
      </xdr:nvSpPr>
      <xdr:spPr>
        <a:xfrm>
          <a:off x="3733800" y="1017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127423</xdr:rowOff>
    </xdr:from>
    <xdr:to>
      <xdr:col>15</xdr:col>
      <xdr:colOff>133350</xdr:colOff>
      <xdr:row>61</xdr:row>
      <xdr:rowOff>57573</xdr:rowOff>
    </xdr:to>
    <xdr:sp macro="" textlink="">
      <xdr:nvSpPr>
        <xdr:cNvPr id="155" name="楕円 154"/>
        <xdr:cNvSpPr/>
      </xdr:nvSpPr>
      <xdr:spPr>
        <a:xfrm>
          <a:off x="3175000" y="1041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67750</xdr:rowOff>
    </xdr:from>
    <xdr:ext cx="762000" cy="259045"/>
    <xdr:sp macro="" textlink="">
      <xdr:nvSpPr>
        <xdr:cNvPr id="156" name="テキスト ボックス 155"/>
        <xdr:cNvSpPr txBox="1"/>
      </xdr:nvSpPr>
      <xdr:spPr>
        <a:xfrm>
          <a:off x="2844800" y="1018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46990</xdr:rowOff>
    </xdr:from>
    <xdr:to>
      <xdr:col>11</xdr:col>
      <xdr:colOff>82550</xdr:colOff>
      <xdr:row>60</xdr:row>
      <xdr:rowOff>148590</xdr:rowOff>
    </xdr:to>
    <xdr:sp macro="" textlink="">
      <xdr:nvSpPr>
        <xdr:cNvPr id="157" name="楕円 156"/>
        <xdr:cNvSpPr/>
      </xdr:nvSpPr>
      <xdr:spPr>
        <a:xfrm>
          <a:off x="2286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158767</xdr:rowOff>
    </xdr:from>
    <xdr:ext cx="762000" cy="259045"/>
    <xdr:sp macro="" textlink="">
      <xdr:nvSpPr>
        <xdr:cNvPr id="158" name="テキスト ボックス 157"/>
        <xdr:cNvSpPr txBox="1"/>
      </xdr:nvSpPr>
      <xdr:spPr>
        <a:xfrm>
          <a:off x="1955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38946</xdr:rowOff>
    </xdr:from>
    <xdr:to>
      <xdr:col>7</xdr:col>
      <xdr:colOff>31750</xdr:colOff>
      <xdr:row>60</xdr:row>
      <xdr:rowOff>140546</xdr:rowOff>
    </xdr:to>
    <xdr:sp macro="" textlink="">
      <xdr:nvSpPr>
        <xdr:cNvPr id="159" name="楕円 158"/>
        <xdr:cNvSpPr/>
      </xdr:nvSpPr>
      <xdr:spPr>
        <a:xfrm>
          <a:off x="13970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150723</xdr:rowOff>
    </xdr:from>
    <xdr:ext cx="762000" cy="259045"/>
    <xdr:sp macro="" textlink="">
      <xdr:nvSpPr>
        <xdr:cNvPr id="160" name="テキスト ボックス 159"/>
        <xdr:cNvSpPr txBox="1"/>
      </xdr:nvSpPr>
      <xdr:spPr>
        <a:xfrm>
          <a:off x="1066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[110,693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昨年より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932</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円減の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110,693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った</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内訳ごとに比較すると、人件費（事業費支弁を含む）△</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326</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円、物件費△</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354</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円</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と減額となり、</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維持補修費</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が</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10</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円</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額</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となっている</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。なお、人件費のうち職員分人件費</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については減</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となって</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おり</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、職員数については昨年</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より</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名の減となっている。</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今後も計画的に人員削減を進め</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効率的な施設運営、行政評価による事務事業見直し</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及び行財政の</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スリム化を進め</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一層の経費節減を目指</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す</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28679</xdr:rowOff>
    </xdr:from>
    <xdr:to>
      <xdr:col>23</xdr:col>
      <xdr:colOff>133350</xdr:colOff>
      <xdr:row>89</xdr:row>
      <xdr:rowOff>3434</xdr:rowOff>
    </xdr:to>
    <xdr:cxnSp macro="">
      <xdr:nvCxnSpPr>
        <xdr:cNvPr id="188" name="直線コネクタ 187"/>
        <xdr:cNvCxnSpPr/>
      </xdr:nvCxnSpPr>
      <xdr:spPr>
        <a:xfrm flipV="1">
          <a:off x="4953000" y="13744679"/>
          <a:ext cx="0" cy="1517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146961</xdr:rowOff>
    </xdr:from>
    <xdr:ext cx="762000" cy="259045"/>
    <xdr:sp macro="" textlink="">
      <xdr:nvSpPr>
        <xdr:cNvPr id="189" name="人件費・物件費等の状況最小値テキスト"/>
        <xdr:cNvSpPr txBox="1"/>
      </xdr:nvSpPr>
      <xdr:spPr>
        <a:xfrm>
          <a:off x="5041900" y="1523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3434</xdr:rowOff>
    </xdr:from>
    <xdr:to>
      <xdr:col>24</xdr:col>
      <xdr:colOff>12700</xdr:colOff>
      <xdr:row>89</xdr:row>
      <xdr:rowOff>3434</xdr:rowOff>
    </xdr:to>
    <xdr:cxnSp macro="">
      <xdr:nvCxnSpPr>
        <xdr:cNvPr id="190" name="直線コネクタ 189"/>
        <xdr:cNvCxnSpPr/>
      </xdr:nvCxnSpPr>
      <xdr:spPr>
        <a:xfrm>
          <a:off x="4864100" y="1526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115056</xdr:rowOff>
    </xdr:from>
    <xdr:ext cx="762000" cy="259045"/>
    <xdr:sp macro="" textlink="">
      <xdr:nvSpPr>
        <xdr:cNvPr id="191" name="人件費・物件費等の状況最大値テキスト"/>
        <xdr:cNvSpPr txBox="1"/>
      </xdr:nvSpPr>
      <xdr:spPr>
        <a:xfrm>
          <a:off x="5041900" y="13488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28679</xdr:rowOff>
    </xdr:from>
    <xdr:to>
      <xdr:col>24</xdr:col>
      <xdr:colOff>12700</xdr:colOff>
      <xdr:row>80</xdr:row>
      <xdr:rowOff>28679</xdr:rowOff>
    </xdr:to>
    <xdr:cxnSp macro="">
      <xdr:nvCxnSpPr>
        <xdr:cNvPr id="192" name="直線コネクタ 191"/>
        <xdr:cNvCxnSpPr/>
      </xdr:nvCxnSpPr>
      <xdr:spPr>
        <a:xfrm>
          <a:off x="4864100" y="1374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96859</xdr:rowOff>
    </xdr:from>
    <xdr:to>
      <xdr:col>23</xdr:col>
      <xdr:colOff>133350</xdr:colOff>
      <xdr:row>81</xdr:row>
      <xdr:rowOff>105854</xdr:rowOff>
    </xdr:to>
    <xdr:cxnSp macro="">
      <xdr:nvCxnSpPr>
        <xdr:cNvPr id="193" name="直線コネクタ 192"/>
        <xdr:cNvCxnSpPr/>
      </xdr:nvCxnSpPr>
      <xdr:spPr>
        <a:xfrm flipV="1">
          <a:off x="4114800" y="13984309"/>
          <a:ext cx="838200" cy="8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116121</xdr:rowOff>
    </xdr:from>
    <xdr:ext cx="762000" cy="259045"/>
    <xdr:sp macro="" textlink="">
      <xdr:nvSpPr>
        <xdr:cNvPr id="194" name="人件費・物件費等の状況平均値テキスト"/>
        <xdr:cNvSpPr txBox="1"/>
      </xdr:nvSpPr>
      <xdr:spPr>
        <a:xfrm>
          <a:off x="5041900" y="141750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144044</xdr:rowOff>
    </xdr:from>
    <xdr:to>
      <xdr:col>23</xdr:col>
      <xdr:colOff>184150</xdr:colOff>
      <xdr:row>83</xdr:row>
      <xdr:rowOff>74194</xdr:rowOff>
    </xdr:to>
    <xdr:sp macro="" textlink="">
      <xdr:nvSpPr>
        <xdr:cNvPr id="195" name="フローチャート: 判断 194"/>
        <xdr:cNvSpPr/>
      </xdr:nvSpPr>
      <xdr:spPr>
        <a:xfrm>
          <a:off x="4902200" y="142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105854</xdr:rowOff>
    </xdr:from>
    <xdr:to>
      <xdr:col>19</xdr:col>
      <xdr:colOff>133350</xdr:colOff>
      <xdr:row>81</xdr:row>
      <xdr:rowOff>119156</xdr:rowOff>
    </xdr:to>
    <xdr:cxnSp macro="">
      <xdr:nvCxnSpPr>
        <xdr:cNvPr id="196" name="直線コネクタ 195"/>
        <xdr:cNvCxnSpPr/>
      </xdr:nvCxnSpPr>
      <xdr:spPr>
        <a:xfrm flipV="1">
          <a:off x="3225800" y="13993304"/>
          <a:ext cx="889000" cy="1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138157</xdr:rowOff>
    </xdr:from>
    <xdr:to>
      <xdr:col>19</xdr:col>
      <xdr:colOff>184150</xdr:colOff>
      <xdr:row>83</xdr:row>
      <xdr:rowOff>68307</xdr:rowOff>
    </xdr:to>
    <xdr:sp macro="" textlink="">
      <xdr:nvSpPr>
        <xdr:cNvPr id="197" name="フローチャート: 判断 196"/>
        <xdr:cNvSpPr/>
      </xdr:nvSpPr>
      <xdr:spPr>
        <a:xfrm>
          <a:off x="4064000" y="1419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53084</xdr:rowOff>
    </xdr:from>
    <xdr:ext cx="736600" cy="259045"/>
    <xdr:sp macro="" textlink="">
      <xdr:nvSpPr>
        <xdr:cNvPr id="198" name="テキスト ボックス 197"/>
        <xdr:cNvSpPr txBox="1"/>
      </xdr:nvSpPr>
      <xdr:spPr>
        <a:xfrm>
          <a:off x="3733800" y="14283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119156</xdr:rowOff>
    </xdr:from>
    <xdr:to>
      <xdr:col>15</xdr:col>
      <xdr:colOff>82550</xdr:colOff>
      <xdr:row>81</xdr:row>
      <xdr:rowOff>137320</xdr:rowOff>
    </xdr:to>
    <xdr:cxnSp macro="">
      <xdr:nvCxnSpPr>
        <xdr:cNvPr id="199" name="直線コネクタ 198"/>
        <xdr:cNvCxnSpPr/>
      </xdr:nvCxnSpPr>
      <xdr:spPr>
        <a:xfrm flipV="1">
          <a:off x="2336800" y="14006606"/>
          <a:ext cx="889000" cy="1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96141</xdr:rowOff>
    </xdr:from>
    <xdr:to>
      <xdr:col>15</xdr:col>
      <xdr:colOff>133350</xdr:colOff>
      <xdr:row>83</xdr:row>
      <xdr:rowOff>26291</xdr:rowOff>
    </xdr:to>
    <xdr:sp macro="" textlink="">
      <xdr:nvSpPr>
        <xdr:cNvPr id="200" name="フローチャート: 判断 199"/>
        <xdr:cNvSpPr/>
      </xdr:nvSpPr>
      <xdr:spPr>
        <a:xfrm>
          <a:off x="3175000" y="1415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11068</xdr:rowOff>
    </xdr:from>
    <xdr:ext cx="762000" cy="259045"/>
    <xdr:sp macro="" textlink="">
      <xdr:nvSpPr>
        <xdr:cNvPr id="201" name="テキスト ボックス 200"/>
        <xdr:cNvSpPr txBox="1"/>
      </xdr:nvSpPr>
      <xdr:spPr>
        <a:xfrm>
          <a:off x="2844800" y="1424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137320</xdr:rowOff>
    </xdr:from>
    <xdr:to>
      <xdr:col>11</xdr:col>
      <xdr:colOff>31750</xdr:colOff>
      <xdr:row>82</xdr:row>
      <xdr:rowOff>1284</xdr:rowOff>
    </xdr:to>
    <xdr:cxnSp macro="">
      <xdr:nvCxnSpPr>
        <xdr:cNvPr id="202" name="直線コネクタ 201"/>
        <xdr:cNvCxnSpPr/>
      </xdr:nvCxnSpPr>
      <xdr:spPr>
        <a:xfrm flipV="1">
          <a:off x="1447800" y="14024770"/>
          <a:ext cx="889000" cy="35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34725</xdr:rowOff>
    </xdr:from>
    <xdr:to>
      <xdr:col>11</xdr:col>
      <xdr:colOff>82550</xdr:colOff>
      <xdr:row>83</xdr:row>
      <xdr:rowOff>136325</xdr:rowOff>
    </xdr:to>
    <xdr:sp macro="" textlink="">
      <xdr:nvSpPr>
        <xdr:cNvPr id="203" name="フローチャート: 判断 202"/>
        <xdr:cNvSpPr/>
      </xdr:nvSpPr>
      <xdr:spPr>
        <a:xfrm>
          <a:off x="2286000" y="1426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121102</xdr:rowOff>
    </xdr:from>
    <xdr:ext cx="762000" cy="259045"/>
    <xdr:sp macro="" textlink="">
      <xdr:nvSpPr>
        <xdr:cNvPr id="204" name="テキスト ボックス 203"/>
        <xdr:cNvSpPr txBox="1"/>
      </xdr:nvSpPr>
      <xdr:spPr>
        <a:xfrm>
          <a:off x="1955800" y="1435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148554</xdr:rowOff>
    </xdr:from>
    <xdr:to>
      <xdr:col>7</xdr:col>
      <xdr:colOff>31750</xdr:colOff>
      <xdr:row>82</xdr:row>
      <xdr:rowOff>78704</xdr:rowOff>
    </xdr:to>
    <xdr:sp macro="" textlink="">
      <xdr:nvSpPr>
        <xdr:cNvPr id="205" name="フローチャート: 判断 204"/>
        <xdr:cNvSpPr/>
      </xdr:nvSpPr>
      <xdr:spPr>
        <a:xfrm>
          <a:off x="1397000" y="140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63481</xdr:rowOff>
    </xdr:from>
    <xdr:ext cx="762000" cy="259045"/>
    <xdr:sp macro="" textlink="">
      <xdr:nvSpPr>
        <xdr:cNvPr id="206" name="テキスト ボックス 205"/>
        <xdr:cNvSpPr txBox="1"/>
      </xdr:nvSpPr>
      <xdr:spPr>
        <a:xfrm>
          <a:off x="1066800" y="141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46059</xdr:rowOff>
    </xdr:from>
    <xdr:to>
      <xdr:col>23</xdr:col>
      <xdr:colOff>184150</xdr:colOff>
      <xdr:row>81</xdr:row>
      <xdr:rowOff>147659</xdr:rowOff>
    </xdr:to>
    <xdr:sp macro="" textlink="">
      <xdr:nvSpPr>
        <xdr:cNvPr id="212" name="楕円 211"/>
        <xdr:cNvSpPr/>
      </xdr:nvSpPr>
      <xdr:spPr>
        <a:xfrm>
          <a:off x="4902200" y="1393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62586</xdr:rowOff>
    </xdr:from>
    <xdr:ext cx="762000" cy="259045"/>
    <xdr:sp macro="" textlink="">
      <xdr:nvSpPr>
        <xdr:cNvPr id="213" name="人件費・物件費等の状況該当値テキスト"/>
        <xdr:cNvSpPr txBox="1"/>
      </xdr:nvSpPr>
      <xdr:spPr>
        <a:xfrm>
          <a:off x="5041900" y="13778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55054</xdr:rowOff>
    </xdr:from>
    <xdr:to>
      <xdr:col>19</xdr:col>
      <xdr:colOff>184150</xdr:colOff>
      <xdr:row>81</xdr:row>
      <xdr:rowOff>156654</xdr:rowOff>
    </xdr:to>
    <xdr:sp macro="" textlink="">
      <xdr:nvSpPr>
        <xdr:cNvPr id="214" name="楕円 213"/>
        <xdr:cNvSpPr/>
      </xdr:nvSpPr>
      <xdr:spPr>
        <a:xfrm>
          <a:off x="4064000" y="1394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166831</xdr:rowOff>
    </xdr:from>
    <xdr:ext cx="736600" cy="259045"/>
    <xdr:sp macro="" textlink="">
      <xdr:nvSpPr>
        <xdr:cNvPr id="215" name="テキスト ボックス 214"/>
        <xdr:cNvSpPr txBox="1"/>
      </xdr:nvSpPr>
      <xdr:spPr>
        <a:xfrm>
          <a:off x="3733800" y="13711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68356</xdr:rowOff>
    </xdr:from>
    <xdr:to>
      <xdr:col>15</xdr:col>
      <xdr:colOff>133350</xdr:colOff>
      <xdr:row>81</xdr:row>
      <xdr:rowOff>169956</xdr:rowOff>
    </xdr:to>
    <xdr:sp macro="" textlink="">
      <xdr:nvSpPr>
        <xdr:cNvPr id="216" name="楕円 215"/>
        <xdr:cNvSpPr/>
      </xdr:nvSpPr>
      <xdr:spPr>
        <a:xfrm>
          <a:off x="3175000" y="1395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8683</xdr:rowOff>
    </xdr:from>
    <xdr:ext cx="762000" cy="259045"/>
    <xdr:sp macro="" textlink="">
      <xdr:nvSpPr>
        <xdr:cNvPr id="217" name="テキスト ボックス 216"/>
        <xdr:cNvSpPr txBox="1"/>
      </xdr:nvSpPr>
      <xdr:spPr>
        <a:xfrm>
          <a:off x="2844800" y="13724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86520</xdr:rowOff>
    </xdr:from>
    <xdr:to>
      <xdr:col>11</xdr:col>
      <xdr:colOff>82550</xdr:colOff>
      <xdr:row>82</xdr:row>
      <xdr:rowOff>16670</xdr:rowOff>
    </xdr:to>
    <xdr:sp macro="" textlink="">
      <xdr:nvSpPr>
        <xdr:cNvPr id="218" name="楕円 217"/>
        <xdr:cNvSpPr/>
      </xdr:nvSpPr>
      <xdr:spPr>
        <a:xfrm>
          <a:off x="2286000" y="1397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26847</xdr:rowOff>
    </xdr:from>
    <xdr:ext cx="762000" cy="259045"/>
    <xdr:sp macro="" textlink="">
      <xdr:nvSpPr>
        <xdr:cNvPr id="219" name="テキスト ボックス 218"/>
        <xdr:cNvSpPr txBox="1"/>
      </xdr:nvSpPr>
      <xdr:spPr>
        <a:xfrm>
          <a:off x="1955800" y="13742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121934</xdr:rowOff>
    </xdr:from>
    <xdr:to>
      <xdr:col>7</xdr:col>
      <xdr:colOff>31750</xdr:colOff>
      <xdr:row>82</xdr:row>
      <xdr:rowOff>52084</xdr:rowOff>
    </xdr:to>
    <xdr:sp macro="" textlink="">
      <xdr:nvSpPr>
        <xdr:cNvPr id="220" name="楕円 219"/>
        <xdr:cNvSpPr/>
      </xdr:nvSpPr>
      <xdr:spPr>
        <a:xfrm>
          <a:off x="1397000" y="1400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62261</xdr:rowOff>
    </xdr:from>
    <xdr:ext cx="762000" cy="259045"/>
    <xdr:sp macro="" textlink="">
      <xdr:nvSpPr>
        <xdr:cNvPr id="221" name="テキスト ボックス 220"/>
        <xdr:cNvSpPr txBox="1"/>
      </xdr:nvSpPr>
      <xdr:spPr>
        <a:xfrm>
          <a:off x="1066800" y="13778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前年度より</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0.1</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減少</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して</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96.8</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とな</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った</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経年的に</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類似団体の平均、及び全国市平均のいずれと比較しても低い水準で推移してい</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る</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。今後とも給与体系の見直し、各種手当の効率化等に配慮しながら</a:t>
          </a:r>
          <a:r>
            <a:rPr kumimoji="0"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適正な給与水準の維持に努め</a:t>
          </a:r>
          <a:r>
            <a:rPr kumimoji="0"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る</a:t>
          </a:r>
          <a:r>
            <a:rPr kumimoji="0"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141111</xdr:rowOff>
    </xdr:from>
    <xdr:to>
      <xdr:col>81</xdr:col>
      <xdr:colOff>44450</xdr:colOff>
      <xdr:row>90</xdr:row>
      <xdr:rowOff>19050</xdr:rowOff>
    </xdr:to>
    <xdr:cxnSp macro="">
      <xdr:nvCxnSpPr>
        <xdr:cNvPr id="250" name="直線コネクタ 249"/>
        <xdr:cNvCxnSpPr/>
      </xdr:nvCxnSpPr>
      <xdr:spPr>
        <a:xfrm flipV="1">
          <a:off x="17018000" y="14028561"/>
          <a:ext cx="0" cy="14209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1" name="給与水準   （国との比較）最小値テキスト"/>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2" name="直線コネクタ 251"/>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56038</xdr:rowOff>
    </xdr:from>
    <xdr:ext cx="762000" cy="259045"/>
    <xdr:sp macro="" textlink="">
      <xdr:nvSpPr>
        <xdr:cNvPr id="253" name="給与水準   （国との比較）最大値テキスト"/>
        <xdr:cNvSpPr txBox="1"/>
      </xdr:nvSpPr>
      <xdr:spPr>
        <a:xfrm>
          <a:off x="17106900" y="1377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141111</xdr:rowOff>
    </xdr:from>
    <xdr:to>
      <xdr:col>81</xdr:col>
      <xdr:colOff>133350</xdr:colOff>
      <xdr:row>81</xdr:row>
      <xdr:rowOff>141111</xdr:rowOff>
    </xdr:to>
    <xdr:cxnSp macro="">
      <xdr:nvCxnSpPr>
        <xdr:cNvPr id="254" name="直線コネクタ 253"/>
        <xdr:cNvCxnSpPr/>
      </xdr:nvCxnSpPr>
      <xdr:spPr>
        <a:xfrm>
          <a:off x="16929100" y="1402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138995</xdr:rowOff>
    </xdr:from>
    <xdr:to>
      <xdr:col>81</xdr:col>
      <xdr:colOff>44450</xdr:colOff>
      <xdr:row>85</xdr:row>
      <xdr:rowOff>152400</xdr:rowOff>
    </xdr:to>
    <xdr:cxnSp macro="">
      <xdr:nvCxnSpPr>
        <xdr:cNvPr id="255" name="直線コネクタ 254"/>
        <xdr:cNvCxnSpPr/>
      </xdr:nvCxnSpPr>
      <xdr:spPr>
        <a:xfrm flipV="1">
          <a:off x="16179800" y="1471224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36282</xdr:rowOff>
    </xdr:from>
    <xdr:ext cx="762000" cy="259045"/>
    <xdr:sp macro="" textlink="">
      <xdr:nvSpPr>
        <xdr:cNvPr id="256" name="給与水準   （国との比較）平均値テキスト"/>
        <xdr:cNvSpPr txBox="1"/>
      </xdr:nvSpPr>
      <xdr:spPr>
        <a:xfrm>
          <a:off x="17106900" y="14780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64205</xdr:rowOff>
    </xdr:from>
    <xdr:to>
      <xdr:col>81</xdr:col>
      <xdr:colOff>95250</xdr:colOff>
      <xdr:row>86</xdr:row>
      <xdr:rowOff>165805</xdr:rowOff>
    </xdr:to>
    <xdr:sp macro="" textlink="">
      <xdr:nvSpPr>
        <xdr:cNvPr id="257" name="フローチャート: 判断 256"/>
        <xdr:cNvSpPr/>
      </xdr:nvSpPr>
      <xdr:spPr>
        <a:xfrm>
          <a:off x="169672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138995</xdr:rowOff>
    </xdr:from>
    <xdr:to>
      <xdr:col>77</xdr:col>
      <xdr:colOff>44450</xdr:colOff>
      <xdr:row>85</xdr:row>
      <xdr:rowOff>152400</xdr:rowOff>
    </xdr:to>
    <xdr:cxnSp macro="">
      <xdr:nvCxnSpPr>
        <xdr:cNvPr id="258" name="直線コネクタ 257"/>
        <xdr:cNvCxnSpPr/>
      </xdr:nvCxnSpPr>
      <xdr:spPr>
        <a:xfrm>
          <a:off x="15290800" y="147122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64205</xdr:rowOff>
    </xdr:from>
    <xdr:to>
      <xdr:col>77</xdr:col>
      <xdr:colOff>95250</xdr:colOff>
      <xdr:row>86</xdr:row>
      <xdr:rowOff>165805</xdr:rowOff>
    </xdr:to>
    <xdr:sp macro="" textlink="">
      <xdr:nvSpPr>
        <xdr:cNvPr id="259" name="フローチャート: 判断 258"/>
        <xdr:cNvSpPr/>
      </xdr:nvSpPr>
      <xdr:spPr>
        <a:xfrm>
          <a:off x="161290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150582</xdr:rowOff>
    </xdr:from>
    <xdr:ext cx="736600" cy="259045"/>
    <xdr:sp macro="" textlink="">
      <xdr:nvSpPr>
        <xdr:cNvPr id="260" name="テキスト ボックス 259"/>
        <xdr:cNvSpPr txBox="1"/>
      </xdr:nvSpPr>
      <xdr:spPr>
        <a:xfrm>
          <a:off x="15798800" y="14895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125589</xdr:rowOff>
    </xdr:from>
    <xdr:to>
      <xdr:col>72</xdr:col>
      <xdr:colOff>203200</xdr:colOff>
      <xdr:row>85</xdr:row>
      <xdr:rowOff>138995</xdr:rowOff>
    </xdr:to>
    <xdr:cxnSp macro="">
      <xdr:nvCxnSpPr>
        <xdr:cNvPr id="261" name="直線コネクタ 260"/>
        <xdr:cNvCxnSpPr/>
      </xdr:nvCxnSpPr>
      <xdr:spPr>
        <a:xfrm>
          <a:off x="14401800" y="146988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91016</xdr:rowOff>
    </xdr:from>
    <xdr:to>
      <xdr:col>73</xdr:col>
      <xdr:colOff>44450</xdr:colOff>
      <xdr:row>87</xdr:row>
      <xdr:rowOff>21166</xdr:rowOff>
    </xdr:to>
    <xdr:sp macro="" textlink="">
      <xdr:nvSpPr>
        <xdr:cNvPr id="262" name="フローチャート: 判断 261"/>
        <xdr:cNvSpPr/>
      </xdr:nvSpPr>
      <xdr:spPr>
        <a:xfrm>
          <a:off x="15240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5943</xdr:rowOff>
    </xdr:from>
    <xdr:ext cx="762000" cy="259045"/>
    <xdr:sp macro="" textlink="">
      <xdr:nvSpPr>
        <xdr:cNvPr id="263" name="テキスト ボックス 262"/>
        <xdr:cNvSpPr txBox="1"/>
      </xdr:nvSpPr>
      <xdr:spPr>
        <a:xfrm>
          <a:off x="14909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125589</xdr:rowOff>
    </xdr:from>
    <xdr:to>
      <xdr:col>68</xdr:col>
      <xdr:colOff>152400</xdr:colOff>
      <xdr:row>85</xdr:row>
      <xdr:rowOff>125589</xdr:rowOff>
    </xdr:to>
    <xdr:cxnSp macro="">
      <xdr:nvCxnSpPr>
        <xdr:cNvPr id="264" name="直線コネクタ 263"/>
        <xdr:cNvCxnSpPr/>
      </xdr:nvCxnSpPr>
      <xdr:spPr>
        <a:xfrm>
          <a:off x="13512800" y="146988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117828</xdr:rowOff>
    </xdr:from>
    <xdr:to>
      <xdr:col>68</xdr:col>
      <xdr:colOff>203200</xdr:colOff>
      <xdr:row>87</xdr:row>
      <xdr:rowOff>47978</xdr:rowOff>
    </xdr:to>
    <xdr:sp macro="" textlink="">
      <xdr:nvSpPr>
        <xdr:cNvPr id="265" name="フローチャート: 判断 264"/>
        <xdr:cNvSpPr/>
      </xdr:nvSpPr>
      <xdr:spPr>
        <a:xfrm>
          <a:off x="14351000" y="1486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32755</xdr:rowOff>
    </xdr:from>
    <xdr:ext cx="762000" cy="259045"/>
    <xdr:sp macro="" textlink="">
      <xdr:nvSpPr>
        <xdr:cNvPr id="266" name="テキスト ボックス 265"/>
        <xdr:cNvSpPr txBox="1"/>
      </xdr:nvSpPr>
      <xdr:spPr>
        <a:xfrm>
          <a:off x="14020800" y="1494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91016</xdr:rowOff>
    </xdr:from>
    <xdr:to>
      <xdr:col>64</xdr:col>
      <xdr:colOff>152400</xdr:colOff>
      <xdr:row>87</xdr:row>
      <xdr:rowOff>21166</xdr:rowOff>
    </xdr:to>
    <xdr:sp macro="" textlink="">
      <xdr:nvSpPr>
        <xdr:cNvPr id="267" name="フローチャート: 判断 266"/>
        <xdr:cNvSpPr/>
      </xdr:nvSpPr>
      <xdr:spPr>
        <a:xfrm>
          <a:off x="13462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5943</xdr:rowOff>
    </xdr:from>
    <xdr:ext cx="762000" cy="259045"/>
    <xdr:sp macro="" textlink="">
      <xdr:nvSpPr>
        <xdr:cNvPr id="268" name="テキスト ボックス 267"/>
        <xdr:cNvSpPr txBox="1"/>
      </xdr:nvSpPr>
      <xdr:spPr>
        <a:xfrm>
          <a:off x="13131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88195</xdr:rowOff>
    </xdr:from>
    <xdr:to>
      <xdr:col>81</xdr:col>
      <xdr:colOff>95250</xdr:colOff>
      <xdr:row>86</xdr:row>
      <xdr:rowOff>18345</xdr:rowOff>
    </xdr:to>
    <xdr:sp macro="" textlink="">
      <xdr:nvSpPr>
        <xdr:cNvPr id="274" name="楕円 273"/>
        <xdr:cNvSpPr/>
      </xdr:nvSpPr>
      <xdr:spPr>
        <a:xfrm>
          <a:off x="16967200" y="1466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104722</xdr:rowOff>
    </xdr:from>
    <xdr:ext cx="762000" cy="259045"/>
    <xdr:sp macro="" textlink="">
      <xdr:nvSpPr>
        <xdr:cNvPr id="275" name="給与水準   （国との比較）該当値テキスト"/>
        <xdr:cNvSpPr txBox="1"/>
      </xdr:nvSpPr>
      <xdr:spPr>
        <a:xfrm>
          <a:off x="17106900" y="145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101600</xdr:rowOff>
    </xdr:from>
    <xdr:to>
      <xdr:col>77</xdr:col>
      <xdr:colOff>95250</xdr:colOff>
      <xdr:row>86</xdr:row>
      <xdr:rowOff>31750</xdr:rowOff>
    </xdr:to>
    <xdr:sp macro="" textlink="">
      <xdr:nvSpPr>
        <xdr:cNvPr id="276" name="楕円 275"/>
        <xdr:cNvSpPr/>
      </xdr:nvSpPr>
      <xdr:spPr>
        <a:xfrm>
          <a:off x="16129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77" name="テキスト ボックス 276"/>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88195</xdr:rowOff>
    </xdr:from>
    <xdr:to>
      <xdr:col>73</xdr:col>
      <xdr:colOff>44450</xdr:colOff>
      <xdr:row>86</xdr:row>
      <xdr:rowOff>18345</xdr:rowOff>
    </xdr:to>
    <xdr:sp macro="" textlink="">
      <xdr:nvSpPr>
        <xdr:cNvPr id="278" name="楕円 277"/>
        <xdr:cNvSpPr/>
      </xdr:nvSpPr>
      <xdr:spPr>
        <a:xfrm>
          <a:off x="15240000" y="1466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28522</xdr:rowOff>
    </xdr:from>
    <xdr:ext cx="762000" cy="259045"/>
    <xdr:sp macro="" textlink="">
      <xdr:nvSpPr>
        <xdr:cNvPr id="279" name="テキスト ボックス 278"/>
        <xdr:cNvSpPr txBox="1"/>
      </xdr:nvSpPr>
      <xdr:spPr>
        <a:xfrm>
          <a:off x="14909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74789</xdr:rowOff>
    </xdr:from>
    <xdr:to>
      <xdr:col>68</xdr:col>
      <xdr:colOff>203200</xdr:colOff>
      <xdr:row>86</xdr:row>
      <xdr:rowOff>4939</xdr:rowOff>
    </xdr:to>
    <xdr:sp macro="" textlink="">
      <xdr:nvSpPr>
        <xdr:cNvPr id="280" name="楕円 279"/>
        <xdr:cNvSpPr/>
      </xdr:nvSpPr>
      <xdr:spPr>
        <a:xfrm>
          <a:off x="14351000" y="14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15116</xdr:rowOff>
    </xdr:from>
    <xdr:ext cx="762000" cy="259045"/>
    <xdr:sp macro="" textlink="">
      <xdr:nvSpPr>
        <xdr:cNvPr id="281" name="テキスト ボックス 280"/>
        <xdr:cNvSpPr txBox="1"/>
      </xdr:nvSpPr>
      <xdr:spPr>
        <a:xfrm>
          <a:off x="14020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74789</xdr:rowOff>
    </xdr:from>
    <xdr:to>
      <xdr:col>64</xdr:col>
      <xdr:colOff>152400</xdr:colOff>
      <xdr:row>86</xdr:row>
      <xdr:rowOff>4939</xdr:rowOff>
    </xdr:to>
    <xdr:sp macro="" textlink="">
      <xdr:nvSpPr>
        <xdr:cNvPr id="282" name="楕円 281"/>
        <xdr:cNvSpPr/>
      </xdr:nvSpPr>
      <xdr:spPr>
        <a:xfrm>
          <a:off x="13462000" y="14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15116</xdr:rowOff>
    </xdr:from>
    <xdr:ext cx="762000" cy="259045"/>
    <xdr:sp macro="" textlink="">
      <xdr:nvSpPr>
        <xdr:cNvPr id="283" name="テキスト ボックス 282"/>
        <xdr:cNvSpPr txBox="1"/>
      </xdr:nvSpPr>
      <xdr:spPr>
        <a:xfrm>
          <a:off x="13131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人口千人に対する人数</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は、昨年より</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0.02</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人減の</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6.74</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人とな</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った</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。実際の人数は</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659</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人で前年度</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より</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人の減である</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当市の第２次定員適正化計画（</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H25</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29</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）では、ここで使用する職員数に加え、公営企業等の職員を含めた職員数で目標値を設定して</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いる</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H29</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年度は</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目標である</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735</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人と、計画に沿った</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人員削減が進んで</a:t>
          </a:r>
          <a:r>
            <a:rPr kumimoji="0"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い</a:t>
          </a:r>
          <a:r>
            <a:rPr kumimoji="0"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る</a:t>
          </a:r>
          <a:r>
            <a:rPr kumimoji="0"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。今後も住民サービスの質の低下を招かない範囲で、さらなる効率的な行政運営ができるよう取り組んでい</a:t>
          </a:r>
          <a:r>
            <a:rPr kumimoji="0"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く</a:t>
          </a:r>
          <a:r>
            <a:rPr kumimoji="0"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6108</xdr:rowOff>
    </xdr:from>
    <xdr:to>
      <xdr:col>81</xdr:col>
      <xdr:colOff>44450</xdr:colOff>
      <xdr:row>66</xdr:row>
      <xdr:rowOff>112425</xdr:rowOff>
    </xdr:to>
    <xdr:cxnSp macro="">
      <xdr:nvCxnSpPr>
        <xdr:cNvPr id="315" name="直線コネクタ 314"/>
        <xdr:cNvCxnSpPr/>
      </xdr:nvCxnSpPr>
      <xdr:spPr>
        <a:xfrm flipV="1">
          <a:off x="17018000" y="10121658"/>
          <a:ext cx="0" cy="13064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84502</xdr:rowOff>
    </xdr:from>
    <xdr:ext cx="762000" cy="259045"/>
    <xdr:sp macro="" textlink="">
      <xdr:nvSpPr>
        <xdr:cNvPr id="316" name="定員管理の状況最小値テキスト"/>
        <xdr:cNvSpPr txBox="1"/>
      </xdr:nvSpPr>
      <xdr:spPr>
        <a:xfrm>
          <a:off x="17106900" y="1140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112425</xdr:rowOff>
    </xdr:from>
    <xdr:to>
      <xdr:col>81</xdr:col>
      <xdr:colOff>133350</xdr:colOff>
      <xdr:row>66</xdr:row>
      <xdr:rowOff>112425</xdr:rowOff>
    </xdr:to>
    <xdr:cxnSp macro="">
      <xdr:nvCxnSpPr>
        <xdr:cNvPr id="317" name="直線コネクタ 316"/>
        <xdr:cNvCxnSpPr/>
      </xdr:nvCxnSpPr>
      <xdr:spPr>
        <a:xfrm>
          <a:off x="16929100" y="11428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92485</xdr:rowOff>
    </xdr:from>
    <xdr:ext cx="762000" cy="259045"/>
    <xdr:sp macro="" textlink="">
      <xdr:nvSpPr>
        <xdr:cNvPr id="318" name="定員管理の状況最大値テキスト"/>
        <xdr:cNvSpPr txBox="1"/>
      </xdr:nvSpPr>
      <xdr:spPr>
        <a:xfrm>
          <a:off x="17106900" y="986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6108</xdr:rowOff>
    </xdr:from>
    <xdr:to>
      <xdr:col>81</xdr:col>
      <xdr:colOff>133350</xdr:colOff>
      <xdr:row>59</xdr:row>
      <xdr:rowOff>6108</xdr:rowOff>
    </xdr:to>
    <xdr:cxnSp macro="">
      <xdr:nvCxnSpPr>
        <xdr:cNvPr id="319" name="直線コネクタ 318"/>
        <xdr:cNvCxnSpPr/>
      </xdr:nvCxnSpPr>
      <xdr:spPr>
        <a:xfrm>
          <a:off x="16929100" y="10121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75958</xdr:rowOff>
    </xdr:from>
    <xdr:to>
      <xdr:col>81</xdr:col>
      <xdr:colOff>44450</xdr:colOff>
      <xdr:row>60</xdr:row>
      <xdr:rowOff>78256</xdr:rowOff>
    </xdr:to>
    <xdr:cxnSp macro="">
      <xdr:nvCxnSpPr>
        <xdr:cNvPr id="320" name="直線コネクタ 319"/>
        <xdr:cNvCxnSpPr/>
      </xdr:nvCxnSpPr>
      <xdr:spPr>
        <a:xfrm flipV="1">
          <a:off x="16179800" y="10362958"/>
          <a:ext cx="8382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164996</xdr:rowOff>
    </xdr:from>
    <xdr:ext cx="762000" cy="259045"/>
    <xdr:sp macro="" textlink="">
      <xdr:nvSpPr>
        <xdr:cNvPr id="321" name="定員管理の状況平均値テキスト"/>
        <xdr:cNvSpPr txBox="1"/>
      </xdr:nvSpPr>
      <xdr:spPr>
        <a:xfrm>
          <a:off x="17106900" y="104519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21469</xdr:rowOff>
    </xdr:from>
    <xdr:to>
      <xdr:col>81</xdr:col>
      <xdr:colOff>95250</xdr:colOff>
      <xdr:row>61</xdr:row>
      <xdr:rowOff>123069</xdr:rowOff>
    </xdr:to>
    <xdr:sp macro="" textlink="">
      <xdr:nvSpPr>
        <xdr:cNvPr id="322" name="フローチャート: 判断 321"/>
        <xdr:cNvSpPr/>
      </xdr:nvSpPr>
      <xdr:spPr>
        <a:xfrm>
          <a:off x="169672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78256</xdr:rowOff>
    </xdr:from>
    <xdr:to>
      <xdr:col>77</xdr:col>
      <xdr:colOff>44450</xdr:colOff>
      <xdr:row>60</xdr:row>
      <xdr:rowOff>80554</xdr:rowOff>
    </xdr:to>
    <xdr:cxnSp macro="">
      <xdr:nvCxnSpPr>
        <xdr:cNvPr id="323" name="直線コネクタ 322"/>
        <xdr:cNvCxnSpPr/>
      </xdr:nvCxnSpPr>
      <xdr:spPr>
        <a:xfrm flipV="1">
          <a:off x="15290800" y="10365256"/>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28363</xdr:rowOff>
    </xdr:from>
    <xdr:to>
      <xdr:col>77</xdr:col>
      <xdr:colOff>95250</xdr:colOff>
      <xdr:row>61</xdr:row>
      <xdr:rowOff>129963</xdr:rowOff>
    </xdr:to>
    <xdr:sp macro="" textlink="">
      <xdr:nvSpPr>
        <xdr:cNvPr id="324" name="フローチャート: 判断 323"/>
        <xdr:cNvSpPr/>
      </xdr:nvSpPr>
      <xdr:spPr>
        <a:xfrm>
          <a:off x="16129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114740</xdr:rowOff>
    </xdr:from>
    <xdr:ext cx="736600" cy="259045"/>
    <xdr:sp macro="" textlink="">
      <xdr:nvSpPr>
        <xdr:cNvPr id="325" name="テキスト ボックス 324"/>
        <xdr:cNvSpPr txBox="1"/>
      </xdr:nvSpPr>
      <xdr:spPr>
        <a:xfrm>
          <a:off x="15798800" y="10573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77107</xdr:rowOff>
    </xdr:from>
    <xdr:to>
      <xdr:col>72</xdr:col>
      <xdr:colOff>203200</xdr:colOff>
      <xdr:row>60</xdr:row>
      <xdr:rowOff>80554</xdr:rowOff>
    </xdr:to>
    <xdr:cxnSp macro="">
      <xdr:nvCxnSpPr>
        <xdr:cNvPr id="326" name="直線コネクタ 325"/>
        <xdr:cNvCxnSpPr/>
      </xdr:nvCxnSpPr>
      <xdr:spPr>
        <a:xfrm>
          <a:off x="14401800" y="10364107"/>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22618</xdr:rowOff>
    </xdr:from>
    <xdr:to>
      <xdr:col>73</xdr:col>
      <xdr:colOff>44450</xdr:colOff>
      <xdr:row>61</xdr:row>
      <xdr:rowOff>124218</xdr:rowOff>
    </xdr:to>
    <xdr:sp macro="" textlink="">
      <xdr:nvSpPr>
        <xdr:cNvPr id="327" name="フローチャート: 判断 326"/>
        <xdr:cNvSpPr/>
      </xdr:nvSpPr>
      <xdr:spPr>
        <a:xfrm>
          <a:off x="15240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108995</xdr:rowOff>
    </xdr:from>
    <xdr:ext cx="762000" cy="259045"/>
    <xdr:sp macro="" textlink="">
      <xdr:nvSpPr>
        <xdr:cNvPr id="328" name="テキスト ボックス 327"/>
        <xdr:cNvSpPr txBox="1"/>
      </xdr:nvSpPr>
      <xdr:spPr>
        <a:xfrm>
          <a:off x="14909800" y="1056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75958</xdr:rowOff>
    </xdr:from>
    <xdr:to>
      <xdr:col>68</xdr:col>
      <xdr:colOff>152400</xdr:colOff>
      <xdr:row>60</xdr:row>
      <xdr:rowOff>77107</xdr:rowOff>
    </xdr:to>
    <xdr:cxnSp macro="">
      <xdr:nvCxnSpPr>
        <xdr:cNvPr id="329" name="直線コネクタ 328"/>
        <xdr:cNvCxnSpPr/>
      </xdr:nvCxnSpPr>
      <xdr:spPr>
        <a:xfrm>
          <a:off x="13512800" y="10362958"/>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165342</xdr:rowOff>
    </xdr:from>
    <xdr:to>
      <xdr:col>68</xdr:col>
      <xdr:colOff>203200</xdr:colOff>
      <xdr:row>61</xdr:row>
      <xdr:rowOff>95492</xdr:rowOff>
    </xdr:to>
    <xdr:sp macro="" textlink="">
      <xdr:nvSpPr>
        <xdr:cNvPr id="330" name="フローチャート: 判断 329"/>
        <xdr:cNvSpPr/>
      </xdr:nvSpPr>
      <xdr:spPr>
        <a:xfrm>
          <a:off x="14351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80269</xdr:rowOff>
    </xdr:from>
    <xdr:ext cx="762000" cy="259045"/>
    <xdr:sp macro="" textlink="">
      <xdr:nvSpPr>
        <xdr:cNvPr id="331" name="テキスト ボックス 330"/>
        <xdr:cNvSpPr txBox="1"/>
      </xdr:nvSpPr>
      <xdr:spPr>
        <a:xfrm>
          <a:off x="14020800" y="10538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69971</xdr:rowOff>
    </xdr:from>
    <xdr:to>
      <xdr:col>64</xdr:col>
      <xdr:colOff>152400</xdr:colOff>
      <xdr:row>61</xdr:row>
      <xdr:rowOff>121</xdr:rowOff>
    </xdr:to>
    <xdr:sp macro="" textlink="">
      <xdr:nvSpPr>
        <xdr:cNvPr id="332" name="フローチャート: 判断 331"/>
        <xdr:cNvSpPr/>
      </xdr:nvSpPr>
      <xdr:spPr>
        <a:xfrm>
          <a:off x="13462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156348</xdr:rowOff>
    </xdr:from>
    <xdr:ext cx="762000" cy="259045"/>
    <xdr:sp macro="" textlink="">
      <xdr:nvSpPr>
        <xdr:cNvPr id="333" name="テキスト ボックス 332"/>
        <xdr:cNvSpPr txBox="1"/>
      </xdr:nvSpPr>
      <xdr:spPr>
        <a:xfrm>
          <a:off x="13131800" y="104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25158</xdr:rowOff>
    </xdr:from>
    <xdr:to>
      <xdr:col>81</xdr:col>
      <xdr:colOff>95250</xdr:colOff>
      <xdr:row>60</xdr:row>
      <xdr:rowOff>126758</xdr:rowOff>
    </xdr:to>
    <xdr:sp macro="" textlink="">
      <xdr:nvSpPr>
        <xdr:cNvPr id="339" name="楕円 338"/>
        <xdr:cNvSpPr/>
      </xdr:nvSpPr>
      <xdr:spPr>
        <a:xfrm>
          <a:off x="16967200" y="1031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41685</xdr:rowOff>
    </xdr:from>
    <xdr:ext cx="762000" cy="259045"/>
    <xdr:sp macro="" textlink="">
      <xdr:nvSpPr>
        <xdr:cNvPr id="340" name="定員管理の状況該当値テキスト"/>
        <xdr:cNvSpPr txBox="1"/>
      </xdr:nvSpPr>
      <xdr:spPr>
        <a:xfrm>
          <a:off x="17106900" y="1015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27456</xdr:rowOff>
    </xdr:from>
    <xdr:to>
      <xdr:col>77</xdr:col>
      <xdr:colOff>95250</xdr:colOff>
      <xdr:row>60</xdr:row>
      <xdr:rowOff>129056</xdr:rowOff>
    </xdr:to>
    <xdr:sp macro="" textlink="">
      <xdr:nvSpPr>
        <xdr:cNvPr id="341" name="楕円 340"/>
        <xdr:cNvSpPr/>
      </xdr:nvSpPr>
      <xdr:spPr>
        <a:xfrm>
          <a:off x="16129000" y="1031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139233</xdr:rowOff>
    </xdr:from>
    <xdr:ext cx="736600" cy="259045"/>
    <xdr:sp macro="" textlink="">
      <xdr:nvSpPr>
        <xdr:cNvPr id="342" name="テキスト ボックス 341"/>
        <xdr:cNvSpPr txBox="1"/>
      </xdr:nvSpPr>
      <xdr:spPr>
        <a:xfrm>
          <a:off x="15798800" y="10083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29754</xdr:rowOff>
    </xdr:from>
    <xdr:to>
      <xdr:col>73</xdr:col>
      <xdr:colOff>44450</xdr:colOff>
      <xdr:row>60</xdr:row>
      <xdr:rowOff>131354</xdr:rowOff>
    </xdr:to>
    <xdr:sp macro="" textlink="">
      <xdr:nvSpPr>
        <xdr:cNvPr id="343" name="楕円 342"/>
        <xdr:cNvSpPr/>
      </xdr:nvSpPr>
      <xdr:spPr>
        <a:xfrm>
          <a:off x="15240000" y="1031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141531</xdr:rowOff>
    </xdr:from>
    <xdr:ext cx="762000" cy="259045"/>
    <xdr:sp macro="" textlink="">
      <xdr:nvSpPr>
        <xdr:cNvPr id="344" name="テキスト ボックス 343"/>
        <xdr:cNvSpPr txBox="1"/>
      </xdr:nvSpPr>
      <xdr:spPr>
        <a:xfrm>
          <a:off x="14909800" y="10085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26307</xdr:rowOff>
    </xdr:from>
    <xdr:to>
      <xdr:col>68</xdr:col>
      <xdr:colOff>203200</xdr:colOff>
      <xdr:row>60</xdr:row>
      <xdr:rowOff>127907</xdr:rowOff>
    </xdr:to>
    <xdr:sp macro="" textlink="">
      <xdr:nvSpPr>
        <xdr:cNvPr id="345" name="楕円 344"/>
        <xdr:cNvSpPr/>
      </xdr:nvSpPr>
      <xdr:spPr>
        <a:xfrm>
          <a:off x="14351000" y="103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138084</xdr:rowOff>
    </xdr:from>
    <xdr:ext cx="762000" cy="259045"/>
    <xdr:sp macro="" textlink="">
      <xdr:nvSpPr>
        <xdr:cNvPr id="346" name="テキスト ボックス 345"/>
        <xdr:cNvSpPr txBox="1"/>
      </xdr:nvSpPr>
      <xdr:spPr>
        <a:xfrm>
          <a:off x="14020800" y="1008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25158</xdr:rowOff>
    </xdr:from>
    <xdr:to>
      <xdr:col>64</xdr:col>
      <xdr:colOff>152400</xdr:colOff>
      <xdr:row>60</xdr:row>
      <xdr:rowOff>126758</xdr:rowOff>
    </xdr:to>
    <xdr:sp macro="" textlink="">
      <xdr:nvSpPr>
        <xdr:cNvPr id="347" name="楕円 346"/>
        <xdr:cNvSpPr/>
      </xdr:nvSpPr>
      <xdr:spPr>
        <a:xfrm>
          <a:off x="13462000" y="1031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136935</xdr:rowOff>
    </xdr:from>
    <xdr:ext cx="762000" cy="259045"/>
    <xdr:sp macro="" textlink="">
      <xdr:nvSpPr>
        <xdr:cNvPr id="348" name="テキスト ボックス 347"/>
        <xdr:cNvSpPr txBox="1"/>
      </xdr:nvSpPr>
      <xdr:spPr>
        <a:xfrm>
          <a:off x="13131800" y="1008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比率は</a:t>
          </a:r>
          <a:r>
            <a:rPr kumimoji="0"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9.3</a:t>
          </a:r>
          <a:r>
            <a:rPr kumimoji="0"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％で、前年度から</a:t>
          </a:r>
          <a:r>
            <a:rPr kumimoji="0"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0.1</a:t>
          </a:r>
          <a:r>
            <a:rPr kumimoji="0"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ポイントの改善とな</a:t>
          </a:r>
          <a:r>
            <a:rPr kumimoji="0"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った</a:t>
          </a:r>
          <a:r>
            <a:rPr kumimoji="0"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。また、単年度においては</a:t>
          </a:r>
          <a:r>
            <a:rPr kumimoji="0"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H28</a:t>
          </a:r>
          <a:r>
            <a:rPr kumimoji="0"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年度は</a:t>
          </a:r>
          <a:r>
            <a:rPr kumimoji="0"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9.4</a:t>
          </a:r>
          <a:r>
            <a:rPr kumimoji="0"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0"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H29</a:t>
          </a:r>
          <a:r>
            <a:rPr kumimoji="0"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年度は</a:t>
          </a:r>
          <a:r>
            <a:rPr kumimoji="0"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8.8</a:t>
          </a:r>
          <a:r>
            <a:rPr kumimoji="0"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0"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0"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H30</a:t>
          </a:r>
          <a:r>
            <a:rPr kumimoji="0"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年度は</a:t>
          </a:r>
          <a:r>
            <a:rPr kumimoji="0"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9.9</a:t>
          </a:r>
          <a:r>
            <a:rPr kumimoji="0"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0"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となっており、単年度では</a:t>
          </a:r>
          <a:r>
            <a:rPr kumimoji="0"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1.1</a:t>
          </a:r>
          <a:r>
            <a:rPr kumimoji="0"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ポイント</a:t>
          </a:r>
          <a:r>
            <a:rPr kumimoji="0"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増加</a:t>
          </a:r>
          <a:r>
            <a:rPr kumimoji="0"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して</a:t>
          </a:r>
          <a:r>
            <a:rPr kumimoji="0"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いる</a:t>
          </a:r>
          <a:r>
            <a:rPr kumimoji="0"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p>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分子</a:t>
          </a:r>
          <a:r>
            <a:rPr kumimoji="0"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については、元利</a:t>
          </a:r>
          <a:r>
            <a:rPr kumimoji="0"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償還金</a:t>
          </a:r>
          <a:r>
            <a:rPr kumimoji="0"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が</a:t>
          </a:r>
          <a:r>
            <a:rPr kumimoji="0"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昨年度比</a:t>
          </a:r>
          <a:r>
            <a:rPr kumimoji="0"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5668</a:t>
          </a:r>
          <a:r>
            <a:rPr kumimoji="0"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万</a:t>
          </a:r>
          <a:r>
            <a:rPr kumimoji="0"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7</a:t>
          </a:r>
          <a:r>
            <a:rPr kumimoji="0"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千円の</a:t>
          </a:r>
          <a:r>
            <a:rPr kumimoji="0"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a:t>
          </a:r>
          <a:r>
            <a:rPr kumimoji="0"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と</a:t>
          </a:r>
          <a:r>
            <a:rPr kumimoji="0"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なった</a:t>
          </a:r>
          <a:r>
            <a:rPr kumimoji="0"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。また、交付税算入分は昨年度</a:t>
          </a:r>
          <a:r>
            <a:rPr kumimoji="0"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比△</a:t>
          </a:r>
          <a:r>
            <a:rPr kumimoji="0"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a:t>
          </a:r>
          <a:r>
            <a:rPr kumimoji="0"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a:t>
          </a:r>
          <a:r>
            <a:rPr kumimoji="0"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7,997</a:t>
          </a:r>
          <a:r>
            <a:rPr kumimoji="0"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万</a:t>
          </a:r>
          <a:r>
            <a:rPr kumimoji="0"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9</a:t>
          </a:r>
          <a:r>
            <a:rPr kumimoji="0"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a:t>
          </a:r>
          <a:r>
            <a:rPr kumimoji="0"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円</a:t>
          </a:r>
          <a:r>
            <a:rPr kumimoji="0"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減</a:t>
          </a:r>
          <a:r>
            <a:rPr kumimoji="0"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となり</a:t>
          </a:r>
          <a:r>
            <a:rPr kumimoji="0"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、全体では</a:t>
          </a:r>
          <a:r>
            <a:rPr kumimoji="0"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a:t>
          </a:r>
          <a:r>
            <a:rPr kumimoji="0"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a:t>
          </a:r>
          <a:r>
            <a:rPr kumimoji="0"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6354</a:t>
          </a:r>
          <a:r>
            <a:rPr kumimoji="0"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万</a:t>
          </a:r>
          <a:r>
            <a:rPr kumimoji="0"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8</a:t>
          </a:r>
          <a:r>
            <a:rPr kumimoji="0"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千円となった。</a:t>
          </a:r>
          <a:r>
            <a:rPr kumimoji="0"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分母では普通交付税が昨年度比</a:t>
          </a:r>
          <a:r>
            <a:rPr kumimoji="0"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3627</a:t>
          </a:r>
          <a:r>
            <a:rPr kumimoji="0"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万</a:t>
          </a:r>
          <a:r>
            <a:rPr kumimoji="0"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a:t>
          </a:r>
          <a:r>
            <a:rPr kumimoji="0"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a:t>
          </a:r>
          <a:r>
            <a:rPr kumimoji="0"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の増</a:t>
          </a:r>
          <a:r>
            <a:rPr kumimoji="0"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、標準税収入額が昨年度比</a:t>
          </a:r>
          <a:r>
            <a:rPr kumimoji="0"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0"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1571</a:t>
          </a:r>
          <a:r>
            <a:rPr kumimoji="0"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万</a:t>
          </a:r>
          <a:r>
            <a:rPr kumimoji="0"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5</a:t>
          </a:r>
          <a:r>
            <a:rPr kumimoji="0"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a:t>
          </a:r>
          <a:r>
            <a:rPr kumimoji="0"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減</a:t>
          </a:r>
          <a:r>
            <a:rPr kumimoji="0"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で、交付税算入分を引いた後の金額は</a:t>
          </a:r>
          <a:r>
            <a:rPr kumimoji="0"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0"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昨年比</a:t>
          </a:r>
          <a:r>
            <a:rPr kumimoji="0"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a:t>
          </a:r>
          <a:r>
            <a:rPr kumimoji="0"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a:t>
          </a:r>
          <a:r>
            <a:rPr kumimoji="0"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6753</a:t>
          </a:r>
          <a:r>
            <a:rPr kumimoji="0"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万</a:t>
          </a:r>
          <a:r>
            <a:rPr kumimoji="0"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8</a:t>
          </a:r>
          <a:r>
            <a:rPr kumimoji="0"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千円と</a:t>
          </a:r>
          <a:r>
            <a:rPr kumimoji="0"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なった</a:t>
          </a:r>
          <a:r>
            <a:rPr kumimoji="0"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0"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分子：  </a:t>
          </a:r>
          <a:r>
            <a:rPr kumimoji="0"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2,070,501</a:t>
          </a:r>
          <a:r>
            <a:rPr kumimoji="0"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a:t>
          </a:r>
          <a:r>
            <a:rPr kumimoji="0" lang="ja-JP" altLang="ja-JP" sz="12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0"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分母：</a:t>
          </a:r>
          <a:r>
            <a:rPr kumimoji="0"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20,825,577</a:t>
          </a:r>
          <a:r>
            <a:rPr kumimoji="0"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59944</xdr:rowOff>
    </xdr:from>
    <xdr:to>
      <xdr:col>81</xdr:col>
      <xdr:colOff>44450</xdr:colOff>
      <xdr:row>45</xdr:row>
      <xdr:rowOff>41910</xdr:rowOff>
    </xdr:to>
    <xdr:cxnSp macro="">
      <xdr:nvCxnSpPr>
        <xdr:cNvPr id="375" name="直線コネクタ 374"/>
        <xdr:cNvCxnSpPr/>
      </xdr:nvCxnSpPr>
      <xdr:spPr>
        <a:xfrm flipV="1">
          <a:off x="17018000" y="6232144"/>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6" name="公債費負担の状況最小値テキスト"/>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7" name="直線コネクタ 376"/>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146321</xdr:rowOff>
    </xdr:from>
    <xdr:ext cx="762000" cy="259045"/>
    <xdr:sp macro="" textlink="">
      <xdr:nvSpPr>
        <xdr:cNvPr id="378" name="公債費負担の状況最大値テキスト"/>
        <xdr:cNvSpPr txBox="1"/>
      </xdr:nvSpPr>
      <xdr:spPr>
        <a:xfrm>
          <a:off x="17106900" y="597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59944</xdr:rowOff>
    </xdr:from>
    <xdr:to>
      <xdr:col>81</xdr:col>
      <xdr:colOff>133350</xdr:colOff>
      <xdr:row>36</xdr:row>
      <xdr:rowOff>59944</xdr:rowOff>
    </xdr:to>
    <xdr:cxnSp macro="">
      <xdr:nvCxnSpPr>
        <xdr:cNvPr id="379" name="直線コネクタ 378"/>
        <xdr:cNvCxnSpPr/>
      </xdr:nvCxnSpPr>
      <xdr:spPr>
        <a:xfrm>
          <a:off x="16929100" y="623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129286</xdr:rowOff>
    </xdr:from>
    <xdr:to>
      <xdr:col>81</xdr:col>
      <xdr:colOff>44450</xdr:colOff>
      <xdr:row>41</xdr:row>
      <xdr:rowOff>138938</xdr:rowOff>
    </xdr:to>
    <xdr:cxnSp macro="">
      <xdr:nvCxnSpPr>
        <xdr:cNvPr id="380" name="直線コネクタ 379"/>
        <xdr:cNvCxnSpPr/>
      </xdr:nvCxnSpPr>
      <xdr:spPr>
        <a:xfrm flipV="1">
          <a:off x="16179800" y="715873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121683</xdr:rowOff>
    </xdr:from>
    <xdr:ext cx="762000" cy="259045"/>
    <xdr:sp macro="" textlink="">
      <xdr:nvSpPr>
        <xdr:cNvPr id="381" name="公債費負担の状況平均値テキスト"/>
        <xdr:cNvSpPr txBox="1"/>
      </xdr:nvSpPr>
      <xdr:spPr>
        <a:xfrm>
          <a:off x="17106900" y="6808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105156</xdr:rowOff>
    </xdr:from>
    <xdr:to>
      <xdr:col>81</xdr:col>
      <xdr:colOff>95250</xdr:colOff>
      <xdr:row>41</xdr:row>
      <xdr:rowOff>35306</xdr:rowOff>
    </xdr:to>
    <xdr:sp macro="" textlink="">
      <xdr:nvSpPr>
        <xdr:cNvPr id="382" name="フローチャート: 判断 381"/>
        <xdr:cNvSpPr/>
      </xdr:nvSpPr>
      <xdr:spPr>
        <a:xfrm>
          <a:off x="16967200" y="696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138938</xdr:rowOff>
    </xdr:from>
    <xdr:to>
      <xdr:col>77</xdr:col>
      <xdr:colOff>44450</xdr:colOff>
      <xdr:row>41</xdr:row>
      <xdr:rowOff>158242</xdr:rowOff>
    </xdr:to>
    <xdr:cxnSp macro="">
      <xdr:nvCxnSpPr>
        <xdr:cNvPr id="383" name="直線コネクタ 382"/>
        <xdr:cNvCxnSpPr/>
      </xdr:nvCxnSpPr>
      <xdr:spPr>
        <a:xfrm flipV="1">
          <a:off x="15290800" y="716838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124460</xdr:rowOff>
    </xdr:from>
    <xdr:to>
      <xdr:col>77</xdr:col>
      <xdr:colOff>95250</xdr:colOff>
      <xdr:row>41</xdr:row>
      <xdr:rowOff>54610</xdr:rowOff>
    </xdr:to>
    <xdr:sp macro="" textlink="">
      <xdr:nvSpPr>
        <xdr:cNvPr id="384" name="フローチャート: 判断 383"/>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64787</xdr:rowOff>
    </xdr:from>
    <xdr:ext cx="736600" cy="259045"/>
    <xdr:sp macro="" textlink="">
      <xdr:nvSpPr>
        <xdr:cNvPr id="385" name="テキスト ボックス 384"/>
        <xdr:cNvSpPr txBox="1"/>
      </xdr:nvSpPr>
      <xdr:spPr>
        <a:xfrm>
          <a:off x="15798800" y="675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158242</xdr:rowOff>
    </xdr:from>
    <xdr:to>
      <xdr:col>72</xdr:col>
      <xdr:colOff>203200</xdr:colOff>
      <xdr:row>42</xdr:row>
      <xdr:rowOff>73660</xdr:rowOff>
    </xdr:to>
    <xdr:cxnSp macro="">
      <xdr:nvCxnSpPr>
        <xdr:cNvPr id="386" name="直線コネクタ 385"/>
        <xdr:cNvCxnSpPr/>
      </xdr:nvCxnSpPr>
      <xdr:spPr>
        <a:xfrm flipV="1">
          <a:off x="14401800" y="718769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143764</xdr:rowOff>
    </xdr:from>
    <xdr:to>
      <xdr:col>73</xdr:col>
      <xdr:colOff>44450</xdr:colOff>
      <xdr:row>41</xdr:row>
      <xdr:rowOff>73914</xdr:rowOff>
    </xdr:to>
    <xdr:sp macro="" textlink="">
      <xdr:nvSpPr>
        <xdr:cNvPr id="387" name="フローチャート: 判断 386"/>
        <xdr:cNvSpPr/>
      </xdr:nvSpPr>
      <xdr:spPr>
        <a:xfrm>
          <a:off x="15240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84091</xdr:rowOff>
    </xdr:from>
    <xdr:ext cx="762000" cy="259045"/>
    <xdr:sp macro="" textlink="">
      <xdr:nvSpPr>
        <xdr:cNvPr id="388" name="テキスト ボックス 387"/>
        <xdr:cNvSpPr txBox="1"/>
      </xdr:nvSpPr>
      <xdr:spPr>
        <a:xfrm>
          <a:off x="14909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73660</xdr:rowOff>
    </xdr:from>
    <xdr:to>
      <xdr:col>68</xdr:col>
      <xdr:colOff>152400</xdr:colOff>
      <xdr:row>42</xdr:row>
      <xdr:rowOff>92964</xdr:rowOff>
    </xdr:to>
    <xdr:cxnSp macro="">
      <xdr:nvCxnSpPr>
        <xdr:cNvPr id="389" name="直線コネクタ 388"/>
        <xdr:cNvCxnSpPr/>
      </xdr:nvCxnSpPr>
      <xdr:spPr>
        <a:xfrm flipV="1">
          <a:off x="13512800" y="727456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0" name="フローチャート: 判断 389"/>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161307</xdr:rowOff>
    </xdr:from>
    <xdr:ext cx="762000" cy="259045"/>
    <xdr:sp macro="" textlink="">
      <xdr:nvSpPr>
        <xdr:cNvPr id="391" name="テキスト ボックス 390"/>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30226</xdr:rowOff>
    </xdr:from>
    <xdr:to>
      <xdr:col>64</xdr:col>
      <xdr:colOff>152400</xdr:colOff>
      <xdr:row>41</xdr:row>
      <xdr:rowOff>131826</xdr:rowOff>
    </xdr:to>
    <xdr:sp macro="" textlink="">
      <xdr:nvSpPr>
        <xdr:cNvPr id="392" name="フローチャート: 判断 391"/>
        <xdr:cNvSpPr/>
      </xdr:nvSpPr>
      <xdr:spPr>
        <a:xfrm>
          <a:off x="13462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142003</xdr:rowOff>
    </xdr:from>
    <xdr:ext cx="762000" cy="259045"/>
    <xdr:sp macro="" textlink="">
      <xdr:nvSpPr>
        <xdr:cNvPr id="393" name="テキスト ボックス 392"/>
        <xdr:cNvSpPr txBox="1"/>
      </xdr:nvSpPr>
      <xdr:spPr>
        <a:xfrm>
          <a:off x="13131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99" name="楕円 398"/>
        <xdr:cNvSpPr/>
      </xdr:nvSpPr>
      <xdr:spPr>
        <a:xfrm>
          <a:off x="169672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50563</xdr:rowOff>
    </xdr:from>
    <xdr:ext cx="762000" cy="259045"/>
    <xdr:sp macro="" textlink="">
      <xdr:nvSpPr>
        <xdr:cNvPr id="400" name="公債費負担の状況該当値テキスト"/>
        <xdr:cNvSpPr txBox="1"/>
      </xdr:nvSpPr>
      <xdr:spPr>
        <a:xfrm>
          <a:off x="17106900" y="708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88138</xdr:rowOff>
    </xdr:from>
    <xdr:to>
      <xdr:col>77</xdr:col>
      <xdr:colOff>95250</xdr:colOff>
      <xdr:row>42</xdr:row>
      <xdr:rowOff>18288</xdr:rowOff>
    </xdr:to>
    <xdr:sp macro="" textlink="">
      <xdr:nvSpPr>
        <xdr:cNvPr id="401" name="楕円 400"/>
        <xdr:cNvSpPr/>
      </xdr:nvSpPr>
      <xdr:spPr>
        <a:xfrm>
          <a:off x="161290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3065</xdr:rowOff>
    </xdr:from>
    <xdr:ext cx="736600" cy="259045"/>
    <xdr:sp macro="" textlink="">
      <xdr:nvSpPr>
        <xdr:cNvPr id="402" name="テキスト ボックス 401"/>
        <xdr:cNvSpPr txBox="1"/>
      </xdr:nvSpPr>
      <xdr:spPr>
        <a:xfrm>
          <a:off x="15798800" y="7203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107442</xdr:rowOff>
    </xdr:from>
    <xdr:to>
      <xdr:col>73</xdr:col>
      <xdr:colOff>44450</xdr:colOff>
      <xdr:row>42</xdr:row>
      <xdr:rowOff>37592</xdr:rowOff>
    </xdr:to>
    <xdr:sp macro="" textlink="">
      <xdr:nvSpPr>
        <xdr:cNvPr id="403" name="楕円 402"/>
        <xdr:cNvSpPr/>
      </xdr:nvSpPr>
      <xdr:spPr>
        <a:xfrm>
          <a:off x="15240000" y="71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22369</xdr:rowOff>
    </xdr:from>
    <xdr:ext cx="762000" cy="259045"/>
    <xdr:sp macro="" textlink="">
      <xdr:nvSpPr>
        <xdr:cNvPr id="404" name="テキスト ボックス 403"/>
        <xdr:cNvSpPr txBox="1"/>
      </xdr:nvSpPr>
      <xdr:spPr>
        <a:xfrm>
          <a:off x="14909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22860</xdr:rowOff>
    </xdr:from>
    <xdr:to>
      <xdr:col>68</xdr:col>
      <xdr:colOff>203200</xdr:colOff>
      <xdr:row>42</xdr:row>
      <xdr:rowOff>124460</xdr:rowOff>
    </xdr:to>
    <xdr:sp macro="" textlink="">
      <xdr:nvSpPr>
        <xdr:cNvPr id="405" name="楕円 404"/>
        <xdr:cNvSpPr/>
      </xdr:nvSpPr>
      <xdr:spPr>
        <a:xfrm>
          <a:off x="14351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109237</xdr:rowOff>
    </xdr:from>
    <xdr:ext cx="762000" cy="259045"/>
    <xdr:sp macro="" textlink="">
      <xdr:nvSpPr>
        <xdr:cNvPr id="406" name="テキスト ボックス 405"/>
        <xdr:cNvSpPr txBox="1"/>
      </xdr:nvSpPr>
      <xdr:spPr>
        <a:xfrm>
          <a:off x="14020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42164</xdr:rowOff>
    </xdr:from>
    <xdr:to>
      <xdr:col>64</xdr:col>
      <xdr:colOff>152400</xdr:colOff>
      <xdr:row>42</xdr:row>
      <xdr:rowOff>143764</xdr:rowOff>
    </xdr:to>
    <xdr:sp macro="" textlink="">
      <xdr:nvSpPr>
        <xdr:cNvPr id="407" name="楕円 406"/>
        <xdr:cNvSpPr/>
      </xdr:nvSpPr>
      <xdr:spPr>
        <a:xfrm>
          <a:off x="13462000" y="724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128541</xdr:rowOff>
    </xdr:from>
    <xdr:ext cx="762000" cy="259045"/>
    <xdr:sp macro="" textlink="">
      <xdr:nvSpPr>
        <xdr:cNvPr id="408" name="テキスト ボックス 407"/>
        <xdr:cNvSpPr txBox="1"/>
      </xdr:nvSpPr>
      <xdr:spPr>
        <a:xfrm>
          <a:off x="13131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昨年より</a:t>
          </a:r>
          <a:r>
            <a:rPr kumimoji="0"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5.4</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ポイント改善し、</a:t>
          </a:r>
          <a:r>
            <a:rPr kumimoji="0"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12.8</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なった</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これは分母が昨年度比</a:t>
          </a:r>
          <a:r>
            <a:rPr kumimoji="0"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a:t>
          </a:r>
          <a:r>
            <a:rPr kumimoji="0"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a:t>
          </a:r>
          <a:r>
            <a:rPr kumimoji="0"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6753</a:t>
          </a:r>
          <a:r>
            <a:rPr kumimoji="0"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万</a:t>
          </a:r>
          <a:r>
            <a:rPr kumimoji="0"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8</a:t>
          </a:r>
          <a:r>
            <a:rPr kumimoji="0"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千円の</a:t>
          </a:r>
          <a:r>
            <a:rPr kumimoji="0"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a:t>
          </a:r>
          <a:r>
            <a:rPr kumimoji="0"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額</a:t>
          </a:r>
          <a:r>
            <a:rPr kumimoji="0"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だったが</a:t>
          </a:r>
          <a:r>
            <a:rPr kumimoji="0"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、分子</a:t>
          </a:r>
          <a:r>
            <a:rPr kumimoji="0"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が</a:t>
          </a:r>
          <a:r>
            <a:rPr kumimoji="0"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昨年度比△</a:t>
          </a:r>
          <a:r>
            <a:rPr kumimoji="0"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10</a:t>
          </a:r>
          <a:r>
            <a:rPr kumimoji="0"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a:t>
          </a:r>
          <a:r>
            <a:rPr kumimoji="0"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5717</a:t>
          </a:r>
          <a:r>
            <a:rPr kumimoji="0"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万</a:t>
          </a:r>
          <a:r>
            <a:rPr kumimoji="0"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4</a:t>
          </a:r>
          <a:r>
            <a:rPr kumimoji="0"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a:t>
          </a:r>
          <a:r>
            <a:rPr kumimoji="0"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円の減額となり、結果、昨年度よりも数値が改善</a:t>
          </a:r>
          <a:r>
            <a:rPr kumimoji="0"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した</a:t>
          </a:r>
          <a:r>
            <a:rPr kumimoji="0"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p>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分子減少の主な要因は、将来負担額のうち、地方債現在高が昨年度比△</a:t>
          </a:r>
          <a:r>
            <a:rPr kumimoji="0"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6</a:t>
          </a:r>
          <a:r>
            <a:rPr kumimoji="0"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a:t>
          </a:r>
          <a:r>
            <a:rPr kumimoji="0"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4143</a:t>
          </a:r>
          <a:r>
            <a:rPr kumimoji="0"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万</a:t>
          </a:r>
          <a:r>
            <a:rPr kumimoji="0"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5</a:t>
          </a:r>
          <a:r>
            <a:rPr kumimoji="0"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千円、公営企業債繰入見込額が昨年度比△</a:t>
          </a:r>
          <a:r>
            <a:rPr kumimoji="0"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13</a:t>
          </a:r>
          <a:r>
            <a:rPr kumimoji="0"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a:t>
          </a:r>
          <a:r>
            <a:rPr kumimoji="0"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2939</a:t>
          </a:r>
          <a:r>
            <a:rPr kumimoji="0"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万円となったことが挙げられ</a:t>
          </a:r>
          <a:r>
            <a:rPr kumimoji="0"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る</a:t>
          </a:r>
          <a:r>
            <a:rPr kumimoji="0"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0"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分子：  </a:t>
          </a:r>
          <a:r>
            <a:rPr kumimoji="0"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2,684,949</a:t>
          </a:r>
          <a:r>
            <a:rPr kumimoji="0"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　分母：</a:t>
          </a:r>
          <a:r>
            <a:rPr kumimoji="0"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20,825,577</a:t>
          </a:r>
          <a:r>
            <a:rPr kumimoji="0"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53219</xdr:rowOff>
    </xdr:to>
    <xdr:cxnSp macro="">
      <xdr:nvCxnSpPr>
        <xdr:cNvPr id="439" name="直線コネクタ 438"/>
        <xdr:cNvCxnSpPr/>
      </xdr:nvCxnSpPr>
      <xdr:spPr>
        <a:xfrm flipV="1">
          <a:off x="17018000" y="2313214"/>
          <a:ext cx="0" cy="16833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25296</xdr:rowOff>
    </xdr:from>
    <xdr:ext cx="762000" cy="259045"/>
    <xdr:sp macro="" textlink="">
      <xdr:nvSpPr>
        <xdr:cNvPr id="440" name="将来負担の状況最小値テキスト"/>
        <xdr:cNvSpPr txBox="1"/>
      </xdr:nvSpPr>
      <xdr:spPr>
        <a:xfrm>
          <a:off x="17106900" y="396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53219</xdr:rowOff>
    </xdr:from>
    <xdr:to>
      <xdr:col>81</xdr:col>
      <xdr:colOff>133350</xdr:colOff>
      <xdr:row>23</xdr:row>
      <xdr:rowOff>53219</xdr:rowOff>
    </xdr:to>
    <xdr:cxnSp macro="">
      <xdr:nvCxnSpPr>
        <xdr:cNvPr id="441" name="直線コネクタ 440"/>
        <xdr:cNvCxnSpPr/>
      </xdr:nvCxnSpPr>
      <xdr:spPr>
        <a:xfrm>
          <a:off x="16929100" y="3996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59992</xdr:rowOff>
    </xdr:from>
    <xdr:to>
      <xdr:col>81</xdr:col>
      <xdr:colOff>44450</xdr:colOff>
      <xdr:row>14</xdr:row>
      <xdr:rowOff>122041</xdr:rowOff>
    </xdr:to>
    <xdr:cxnSp macro="">
      <xdr:nvCxnSpPr>
        <xdr:cNvPr id="444" name="直線コネクタ 443"/>
        <xdr:cNvCxnSpPr/>
      </xdr:nvCxnSpPr>
      <xdr:spPr>
        <a:xfrm flipV="1">
          <a:off x="16179800" y="2460292"/>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126049</xdr:rowOff>
    </xdr:from>
    <xdr:ext cx="762000" cy="259045"/>
    <xdr:sp macro="" textlink="">
      <xdr:nvSpPr>
        <xdr:cNvPr id="445" name="将来負担の状況平均値テキスト"/>
        <xdr:cNvSpPr txBox="1"/>
      </xdr:nvSpPr>
      <xdr:spPr>
        <a:xfrm>
          <a:off x="17106900" y="2526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153972</xdr:rowOff>
    </xdr:from>
    <xdr:to>
      <xdr:col>81</xdr:col>
      <xdr:colOff>95250</xdr:colOff>
      <xdr:row>15</xdr:row>
      <xdr:rowOff>84122</xdr:rowOff>
    </xdr:to>
    <xdr:sp macro="" textlink="">
      <xdr:nvSpPr>
        <xdr:cNvPr id="446" name="フローチャート: 判断 445"/>
        <xdr:cNvSpPr/>
      </xdr:nvSpPr>
      <xdr:spPr>
        <a:xfrm>
          <a:off x="169672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122041</xdr:rowOff>
    </xdr:from>
    <xdr:to>
      <xdr:col>77</xdr:col>
      <xdr:colOff>44450</xdr:colOff>
      <xdr:row>14</xdr:row>
      <xdr:rowOff>168003</xdr:rowOff>
    </xdr:to>
    <xdr:cxnSp macro="">
      <xdr:nvCxnSpPr>
        <xdr:cNvPr id="447" name="直線コネクタ 446"/>
        <xdr:cNvCxnSpPr/>
      </xdr:nvCxnSpPr>
      <xdr:spPr>
        <a:xfrm flipV="1">
          <a:off x="15290800" y="2522341"/>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37677</xdr:rowOff>
    </xdr:from>
    <xdr:to>
      <xdr:col>77</xdr:col>
      <xdr:colOff>95250</xdr:colOff>
      <xdr:row>15</xdr:row>
      <xdr:rowOff>139277</xdr:rowOff>
    </xdr:to>
    <xdr:sp macro="" textlink="">
      <xdr:nvSpPr>
        <xdr:cNvPr id="448" name="フローチャート: 判断 447"/>
        <xdr:cNvSpPr/>
      </xdr:nvSpPr>
      <xdr:spPr>
        <a:xfrm>
          <a:off x="16129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124054</xdr:rowOff>
    </xdr:from>
    <xdr:ext cx="736600" cy="259045"/>
    <xdr:sp macro="" textlink="">
      <xdr:nvSpPr>
        <xdr:cNvPr id="449" name="テキスト ボックス 448"/>
        <xdr:cNvSpPr txBox="1"/>
      </xdr:nvSpPr>
      <xdr:spPr>
        <a:xfrm>
          <a:off x="15798800" y="26958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168003</xdr:rowOff>
    </xdr:from>
    <xdr:to>
      <xdr:col>72</xdr:col>
      <xdr:colOff>203200</xdr:colOff>
      <xdr:row>15</xdr:row>
      <xdr:rowOff>0</xdr:rowOff>
    </xdr:to>
    <xdr:cxnSp macro="">
      <xdr:nvCxnSpPr>
        <xdr:cNvPr id="450" name="直線コネクタ 449"/>
        <xdr:cNvCxnSpPr/>
      </xdr:nvCxnSpPr>
      <xdr:spPr>
        <a:xfrm flipV="1">
          <a:off x="14401800" y="2568303"/>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64105</xdr:rowOff>
    </xdr:from>
    <xdr:to>
      <xdr:col>73</xdr:col>
      <xdr:colOff>44450</xdr:colOff>
      <xdr:row>15</xdr:row>
      <xdr:rowOff>165705</xdr:rowOff>
    </xdr:to>
    <xdr:sp macro="" textlink="">
      <xdr:nvSpPr>
        <xdr:cNvPr id="451" name="フローチャート: 判断 450"/>
        <xdr:cNvSpPr/>
      </xdr:nvSpPr>
      <xdr:spPr>
        <a:xfrm>
          <a:off x="15240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150482</xdr:rowOff>
    </xdr:from>
    <xdr:ext cx="762000" cy="259045"/>
    <xdr:sp macro="" textlink="">
      <xdr:nvSpPr>
        <xdr:cNvPr id="452" name="テキスト ボックス 451"/>
        <xdr:cNvSpPr txBox="1"/>
      </xdr:nvSpPr>
      <xdr:spPr>
        <a:xfrm>
          <a:off x="14909800" y="272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142724</xdr:rowOff>
    </xdr:from>
    <xdr:to>
      <xdr:col>68</xdr:col>
      <xdr:colOff>152400</xdr:colOff>
      <xdr:row>15</xdr:row>
      <xdr:rowOff>0</xdr:rowOff>
    </xdr:to>
    <xdr:cxnSp macro="">
      <xdr:nvCxnSpPr>
        <xdr:cNvPr id="453" name="直線コネクタ 452"/>
        <xdr:cNvCxnSpPr/>
      </xdr:nvCxnSpPr>
      <xdr:spPr>
        <a:xfrm>
          <a:off x="13512800" y="2543024"/>
          <a:ext cx="889000" cy="2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138793</xdr:rowOff>
    </xdr:from>
    <xdr:to>
      <xdr:col>68</xdr:col>
      <xdr:colOff>203200</xdr:colOff>
      <xdr:row>16</xdr:row>
      <xdr:rowOff>68943</xdr:rowOff>
    </xdr:to>
    <xdr:sp macro="" textlink="">
      <xdr:nvSpPr>
        <xdr:cNvPr id="454" name="フローチャート: 判断 453"/>
        <xdr:cNvSpPr/>
      </xdr:nvSpPr>
      <xdr:spPr>
        <a:xfrm>
          <a:off x="14351000" y="271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53720</xdr:rowOff>
    </xdr:from>
    <xdr:ext cx="762000" cy="259045"/>
    <xdr:sp macro="" textlink="">
      <xdr:nvSpPr>
        <xdr:cNvPr id="455" name="テキスト ボックス 454"/>
        <xdr:cNvSpPr txBox="1"/>
      </xdr:nvSpPr>
      <xdr:spPr>
        <a:xfrm>
          <a:off x="14020800" y="279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46627</xdr:rowOff>
    </xdr:from>
    <xdr:to>
      <xdr:col>64</xdr:col>
      <xdr:colOff>152400</xdr:colOff>
      <xdr:row>16</xdr:row>
      <xdr:rowOff>148227</xdr:rowOff>
    </xdr:to>
    <xdr:sp macro="" textlink="">
      <xdr:nvSpPr>
        <xdr:cNvPr id="456" name="フローチャート: 判断 455"/>
        <xdr:cNvSpPr/>
      </xdr:nvSpPr>
      <xdr:spPr>
        <a:xfrm>
          <a:off x="13462000" y="278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133004</xdr:rowOff>
    </xdr:from>
    <xdr:ext cx="762000" cy="259045"/>
    <xdr:sp macro="" textlink="">
      <xdr:nvSpPr>
        <xdr:cNvPr id="457" name="テキスト ボックス 456"/>
        <xdr:cNvSpPr txBox="1"/>
      </xdr:nvSpPr>
      <xdr:spPr>
        <a:xfrm>
          <a:off x="13131800" y="287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9192</xdr:rowOff>
    </xdr:from>
    <xdr:to>
      <xdr:col>81</xdr:col>
      <xdr:colOff>95250</xdr:colOff>
      <xdr:row>14</xdr:row>
      <xdr:rowOff>110792</xdr:rowOff>
    </xdr:to>
    <xdr:sp macro="" textlink="">
      <xdr:nvSpPr>
        <xdr:cNvPr id="463" name="楕円 462"/>
        <xdr:cNvSpPr/>
      </xdr:nvSpPr>
      <xdr:spPr>
        <a:xfrm>
          <a:off x="16967200" y="240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25719</xdr:rowOff>
    </xdr:from>
    <xdr:ext cx="762000" cy="259045"/>
    <xdr:sp macro="" textlink="">
      <xdr:nvSpPr>
        <xdr:cNvPr id="464" name="将来負担の状況該当値テキスト"/>
        <xdr:cNvSpPr txBox="1"/>
      </xdr:nvSpPr>
      <xdr:spPr>
        <a:xfrm>
          <a:off x="17106900" y="225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71241</xdr:rowOff>
    </xdr:from>
    <xdr:to>
      <xdr:col>77</xdr:col>
      <xdr:colOff>95250</xdr:colOff>
      <xdr:row>15</xdr:row>
      <xdr:rowOff>1391</xdr:rowOff>
    </xdr:to>
    <xdr:sp macro="" textlink="">
      <xdr:nvSpPr>
        <xdr:cNvPr id="465" name="楕円 464"/>
        <xdr:cNvSpPr/>
      </xdr:nvSpPr>
      <xdr:spPr>
        <a:xfrm>
          <a:off x="16129000" y="247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11568</xdr:rowOff>
    </xdr:from>
    <xdr:ext cx="736600" cy="259045"/>
    <xdr:sp macro="" textlink="">
      <xdr:nvSpPr>
        <xdr:cNvPr id="466" name="テキスト ボックス 465"/>
        <xdr:cNvSpPr txBox="1"/>
      </xdr:nvSpPr>
      <xdr:spPr>
        <a:xfrm>
          <a:off x="15798800" y="22404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117203</xdr:rowOff>
    </xdr:from>
    <xdr:to>
      <xdr:col>73</xdr:col>
      <xdr:colOff>44450</xdr:colOff>
      <xdr:row>15</xdr:row>
      <xdr:rowOff>47353</xdr:rowOff>
    </xdr:to>
    <xdr:sp macro="" textlink="">
      <xdr:nvSpPr>
        <xdr:cNvPr id="467" name="楕円 466"/>
        <xdr:cNvSpPr/>
      </xdr:nvSpPr>
      <xdr:spPr>
        <a:xfrm>
          <a:off x="15240000" y="251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57530</xdr:rowOff>
    </xdr:from>
    <xdr:ext cx="762000" cy="259045"/>
    <xdr:sp macro="" textlink="">
      <xdr:nvSpPr>
        <xdr:cNvPr id="468" name="テキスト ボックス 467"/>
        <xdr:cNvSpPr txBox="1"/>
      </xdr:nvSpPr>
      <xdr:spPr>
        <a:xfrm>
          <a:off x="14909800" y="228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120650</xdr:rowOff>
    </xdr:from>
    <xdr:to>
      <xdr:col>68</xdr:col>
      <xdr:colOff>203200</xdr:colOff>
      <xdr:row>15</xdr:row>
      <xdr:rowOff>50800</xdr:rowOff>
    </xdr:to>
    <xdr:sp macro="" textlink="">
      <xdr:nvSpPr>
        <xdr:cNvPr id="469" name="楕円 468"/>
        <xdr:cNvSpPr/>
      </xdr:nvSpPr>
      <xdr:spPr>
        <a:xfrm>
          <a:off x="14351000" y="252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60977</xdr:rowOff>
    </xdr:from>
    <xdr:ext cx="762000" cy="259045"/>
    <xdr:sp macro="" textlink="">
      <xdr:nvSpPr>
        <xdr:cNvPr id="470" name="テキスト ボックス 469"/>
        <xdr:cNvSpPr txBox="1"/>
      </xdr:nvSpPr>
      <xdr:spPr>
        <a:xfrm>
          <a:off x="14020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91924</xdr:rowOff>
    </xdr:from>
    <xdr:to>
      <xdr:col>64</xdr:col>
      <xdr:colOff>152400</xdr:colOff>
      <xdr:row>15</xdr:row>
      <xdr:rowOff>22074</xdr:rowOff>
    </xdr:to>
    <xdr:sp macro="" textlink="">
      <xdr:nvSpPr>
        <xdr:cNvPr id="471" name="楕円 470"/>
        <xdr:cNvSpPr/>
      </xdr:nvSpPr>
      <xdr:spPr>
        <a:xfrm>
          <a:off x="13462000" y="249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32251</xdr:rowOff>
    </xdr:from>
    <xdr:ext cx="762000" cy="259045"/>
    <xdr:sp macro="" textlink="">
      <xdr:nvSpPr>
        <xdr:cNvPr id="472" name="テキスト ボックス 471"/>
        <xdr:cNvSpPr txBox="1"/>
      </xdr:nvSpPr>
      <xdr:spPr>
        <a:xfrm>
          <a:off x="13131800" y="226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長野県安曇野市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97,800
96,515
331.78
39,808,437
39,037,637
715,972
25,627,377
40,741,296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12.8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年度の人件費の経常収支比率は、前年度同様、類似団体に比べ低い水準を保っている。</a:t>
          </a:r>
        </a:p>
        <a:p>
          <a:r>
            <a:rPr kumimoji="1" lang="ja-JP" altLang="en-US" sz="1300">
              <a:latin typeface="ＭＳ Ｐゴシック" panose="020B0600070205080204" pitchFamily="50" charset="-128"/>
              <a:ea typeface="ＭＳ Ｐゴシック" panose="020B0600070205080204" pitchFamily="50" charset="-128"/>
            </a:rPr>
            <a:t>　しかし、令和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年度以降は会計年度任用職員制度の導入に伴い、人件費の増加が懸念されるため、事業の見直しなど行財政改革への取組を通じて、人件費の削減に努める必要がある。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107950</xdr:rowOff>
    </xdr:from>
    <xdr:to>
      <xdr:col>24</xdr:col>
      <xdr:colOff>25400</xdr:colOff>
      <xdr:row>41</xdr:row>
      <xdr:rowOff>31750</xdr:rowOff>
    </xdr:to>
    <xdr:cxnSp macro="">
      <xdr:nvCxnSpPr>
        <xdr:cNvPr id="61" name="直線コネクタ 60"/>
        <xdr:cNvCxnSpPr/>
      </xdr:nvCxnSpPr>
      <xdr:spPr>
        <a:xfrm flipV="1">
          <a:off x="4826000" y="57658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22877</xdr:rowOff>
    </xdr:from>
    <xdr:ext cx="762000" cy="259045"/>
    <xdr:sp macro="" textlink="">
      <xdr:nvSpPr>
        <xdr:cNvPr id="64" name="人件費最大値テキスト"/>
        <xdr:cNvSpPr txBox="1"/>
      </xdr:nvSpPr>
      <xdr:spPr>
        <a:xfrm>
          <a:off x="4914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107950</xdr:rowOff>
    </xdr:from>
    <xdr:to>
      <xdr:col>24</xdr:col>
      <xdr:colOff>114300</xdr:colOff>
      <xdr:row>33</xdr:row>
      <xdr:rowOff>107950</xdr:rowOff>
    </xdr:to>
    <xdr:cxnSp macro="">
      <xdr:nvCxnSpPr>
        <xdr:cNvPr id="65" name="直線コネクタ 64"/>
        <xdr:cNvCxnSpPr/>
      </xdr:nvCxnSpPr>
      <xdr:spPr>
        <a:xfrm>
          <a:off x="4737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43180</xdr:rowOff>
    </xdr:from>
    <xdr:to>
      <xdr:col>24</xdr:col>
      <xdr:colOff>25400</xdr:colOff>
      <xdr:row>34</xdr:row>
      <xdr:rowOff>43180</xdr:rowOff>
    </xdr:to>
    <xdr:cxnSp macro="">
      <xdr:nvCxnSpPr>
        <xdr:cNvPr id="66" name="直線コネクタ 65"/>
        <xdr:cNvCxnSpPr/>
      </xdr:nvCxnSpPr>
      <xdr:spPr>
        <a:xfrm>
          <a:off x="3987800" y="58724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40657</xdr:rowOff>
    </xdr:from>
    <xdr:ext cx="762000" cy="259045"/>
    <xdr:sp macro="" textlink="">
      <xdr:nvSpPr>
        <xdr:cNvPr id="67" name="人件費平均値テキスト"/>
        <xdr:cNvSpPr txBox="1"/>
      </xdr:nvSpPr>
      <xdr:spPr>
        <a:xfrm>
          <a:off x="4914900" y="6212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43180</xdr:rowOff>
    </xdr:from>
    <xdr:to>
      <xdr:col>19</xdr:col>
      <xdr:colOff>187325</xdr:colOff>
      <xdr:row>34</xdr:row>
      <xdr:rowOff>119380</xdr:rowOff>
    </xdr:to>
    <xdr:cxnSp macro="">
      <xdr:nvCxnSpPr>
        <xdr:cNvPr id="69" name="直線コネクタ 68"/>
        <xdr:cNvCxnSpPr/>
      </xdr:nvCxnSpPr>
      <xdr:spPr>
        <a:xfrm flipV="1">
          <a:off x="3098800" y="58724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53340</xdr:rowOff>
    </xdr:from>
    <xdr:to>
      <xdr:col>20</xdr:col>
      <xdr:colOff>38100</xdr:colOff>
      <xdr:row>36</xdr:row>
      <xdr:rowOff>154940</xdr:rowOff>
    </xdr:to>
    <xdr:sp macro="" textlink="">
      <xdr:nvSpPr>
        <xdr:cNvPr id="70" name="フローチャート: 判断 69"/>
        <xdr:cNvSpPr/>
      </xdr:nvSpPr>
      <xdr:spPr>
        <a:xfrm>
          <a:off x="3937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139717</xdr:rowOff>
    </xdr:from>
    <xdr:ext cx="736600" cy="259045"/>
    <xdr:sp macro="" textlink="">
      <xdr:nvSpPr>
        <xdr:cNvPr id="71" name="テキスト ボックス 70"/>
        <xdr:cNvSpPr txBox="1"/>
      </xdr:nvSpPr>
      <xdr:spPr>
        <a:xfrm>
          <a:off x="3606800" y="631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104140</xdr:rowOff>
    </xdr:from>
    <xdr:to>
      <xdr:col>15</xdr:col>
      <xdr:colOff>98425</xdr:colOff>
      <xdr:row>34</xdr:row>
      <xdr:rowOff>119380</xdr:rowOff>
    </xdr:to>
    <xdr:cxnSp macro="">
      <xdr:nvCxnSpPr>
        <xdr:cNvPr id="72" name="直線コネクタ 71"/>
        <xdr:cNvCxnSpPr/>
      </xdr:nvCxnSpPr>
      <xdr:spPr>
        <a:xfrm>
          <a:off x="2209800" y="59334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60960</xdr:rowOff>
    </xdr:from>
    <xdr:to>
      <xdr:col>15</xdr:col>
      <xdr:colOff>149225</xdr:colOff>
      <xdr:row>36</xdr:row>
      <xdr:rowOff>162560</xdr:rowOff>
    </xdr:to>
    <xdr:sp macro="" textlink="">
      <xdr:nvSpPr>
        <xdr:cNvPr id="73" name="フローチャート: 判断 72"/>
        <xdr:cNvSpPr/>
      </xdr:nvSpPr>
      <xdr:spPr>
        <a:xfrm>
          <a:off x="3048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147337</xdr:rowOff>
    </xdr:from>
    <xdr:ext cx="762000" cy="259045"/>
    <xdr:sp macro="" textlink="">
      <xdr:nvSpPr>
        <xdr:cNvPr id="74" name="テキスト ボックス 73"/>
        <xdr:cNvSpPr txBox="1"/>
      </xdr:nvSpPr>
      <xdr:spPr>
        <a:xfrm>
          <a:off x="2717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104140</xdr:rowOff>
    </xdr:from>
    <xdr:to>
      <xdr:col>11</xdr:col>
      <xdr:colOff>9525</xdr:colOff>
      <xdr:row>34</xdr:row>
      <xdr:rowOff>104140</xdr:rowOff>
    </xdr:to>
    <xdr:cxnSp macro="">
      <xdr:nvCxnSpPr>
        <xdr:cNvPr id="75" name="直線コネクタ 74"/>
        <xdr:cNvCxnSpPr/>
      </xdr:nvCxnSpPr>
      <xdr:spPr>
        <a:xfrm>
          <a:off x="1320800" y="5933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147337</xdr:rowOff>
    </xdr:from>
    <xdr:ext cx="762000" cy="259045"/>
    <xdr:sp macro="" textlink="">
      <xdr:nvSpPr>
        <xdr:cNvPr id="77" name="テキスト ボックス 76"/>
        <xdr:cNvSpPr txBox="1"/>
      </xdr:nvSpPr>
      <xdr:spPr>
        <a:xfrm>
          <a:off x="1828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163830</xdr:rowOff>
    </xdr:from>
    <xdr:to>
      <xdr:col>24</xdr:col>
      <xdr:colOff>76200</xdr:colOff>
      <xdr:row>34</xdr:row>
      <xdr:rowOff>93980</xdr:rowOff>
    </xdr:to>
    <xdr:sp macro="" textlink="">
      <xdr:nvSpPr>
        <xdr:cNvPr id="85" name="楕円 84"/>
        <xdr:cNvSpPr/>
      </xdr:nvSpPr>
      <xdr:spPr>
        <a:xfrm>
          <a:off x="47752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72407</xdr:rowOff>
    </xdr:from>
    <xdr:ext cx="762000" cy="259045"/>
    <xdr:sp macro="" textlink="">
      <xdr:nvSpPr>
        <xdr:cNvPr id="86" name="人件費該当値テキスト"/>
        <xdr:cNvSpPr txBox="1"/>
      </xdr:nvSpPr>
      <xdr:spPr>
        <a:xfrm>
          <a:off x="4914900" y="5730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163830</xdr:rowOff>
    </xdr:from>
    <xdr:to>
      <xdr:col>20</xdr:col>
      <xdr:colOff>38100</xdr:colOff>
      <xdr:row>34</xdr:row>
      <xdr:rowOff>93980</xdr:rowOff>
    </xdr:to>
    <xdr:sp macro="" textlink="">
      <xdr:nvSpPr>
        <xdr:cNvPr id="87" name="楕円 86"/>
        <xdr:cNvSpPr/>
      </xdr:nvSpPr>
      <xdr:spPr>
        <a:xfrm>
          <a:off x="39370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104157</xdr:rowOff>
    </xdr:from>
    <xdr:ext cx="736600" cy="259045"/>
    <xdr:sp macro="" textlink="">
      <xdr:nvSpPr>
        <xdr:cNvPr id="88" name="テキスト ボックス 87"/>
        <xdr:cNvSpPr txBox="1"/>
      </xdr:nvSpPr>
      <xdr:spPr>
        <a:xfrm>
          <a:off x="3606800" y="559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68580</xdr:rowOff>
    </xdr:from>
    <xdr:to>
      <xdr:col>15</xdr:col>
      <xdr:colOff>149225</xdr:colOff>
      <xdr:row>34</xdr:row>
      <xdr:rowOff>170180</xdr:rowOff>
    </xdr:to>
    <xdr:sp macro="" textlink="">
      <xdr:nvSpPr>
        <xdr:cNvPr id="89" name="楕円 88"/>
        <xdr:cNvSpPr/>
      </xdr:nvSpPr>
      <xdr:spPr>
        <a:xfrm>
          <a:off x="3048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8907</xdr:rowOff>
    </xdr:from>
    <xdr:ext cx="762000" cy="259045"/>
    <xdr:sp macro="" textlink="">
      <xdr:nvSpPr>
        <xdr:cNvPr id="90" name="テキスト ボックス 89"/>
        <xdr:cNvSpPr txBox="1"/>
      </xdr:nvSpPr>
      <xdr:spPr>
        <a:xfrm>
          <a:off x="2717800" y="566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53340</xdr:rowOff>
    </xdr:from>
    <xdr:to>
      <xdr:col>11</xdr:col>
      <xdr:colOff>60325</xdr:colOff>
      <xdr:row>34</xdr:row>
      <xdr:rowOff>154940</xdr:rowOff>
    </xdr:to>
    <xdr:sp macro="" textlink="">
      <xdr:nvSpPr>
        <xdr:cNvPr id="91" name="楕円 90"/>
        <xdr:cNvSpPr/>
      </xdr:nvSpPr>
      <xdr:spPr>
        <a:xfrm>
          <a:off x="2159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165117</xdr:rowOff>
    </xdr:from>
    <xdr:ext cx="762000" cy="259045"/>
    <xdr:sp macro="" textlink="">
      <xdr:nvSpPr>
        <xdr:cNvPr id="92" name="テキスト ボックス 91"/>
        <xdr:cNvSpPr txBox="1"/>
      </xdr:nvSpPr>
      <xdr:spPr>
        <a:xfrm>
          <a:off x="1828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53340</xdr:rowOff>
    </xdr:from>
    <xdr:to>
      <xdr:col>6</xdr:col>
      <xdr:colOff>171450</xdr:colOff>
      <xdr:row>34</xdr:row>
      <xdr:rowOff>154940</xdr:rowOff>
    </xdr:to>
    <xdr:sp macro="" textlink="">
      <xdr:nvSpPr>
        <xdr:cNvPr id="93" name="楕円 92"/>
        <xdr:cNvSpPr/>
      </xdr:nvSpPr>
      <xdr:spPr>
        <a:xfrm>
          <a:off x="1270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165117</xdr:rowOff>
    </xdr:from>
    <xdr:ext cx="762000" cy="259045"/>
    <xdr:sp macro="" textlink="">
      <xdr:nvSpPr>
        <xdr:cNvPr id="94" name="テキスト ボックス 93"/>
        <xdr:cNvSpPr txBox="1"/>
      </xdr:nvSpPr>
      <xdr:spPr>
        <a:xfrm>
          <a:off x="939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比率は前年度に比べ</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a:t>
          </a:r>
          <a:r>
            <a:rPr kumimoji="1" lang="en-US" altLang="ja-JP" sz="1300">
              <a:latin typeface="ＭＳ Ｐゴシック" panose="020B0600070205080204" pitchFamily="50" charset="-128"/>
              <a:ea typeface="ＭＳ Ｐゴシック" panose="020B0600070205080204" pitchFamily="50" charset="-128"/>
            </a:rPr>
            <a:t>14.0</a:t>
          </a:r>
          <a:r>
            <a:rPr kumimoji="1" lang="ja-JP" altLang="en-US" sz="1300">
              <a:latin typeface="ＭＳ Ｐゴシック" panose="020B0600070205080204" pitchFamily="50" charset="-128"/>
              <a:ea typeface="ＭＳ Ｐゴシック" panose="020B0600070205080204" pitchFamily="50" charset="-128"/>
            </a:rPr>
            <a:t>％である。</a:t>
          </a:r>
        </a:p>
        <a:p>
          <a:r>
            <a:rPr kumimoji="1" lang="ja-JP" altLang="en-US" sz="1300">
              <a:latin typeface="ＭＳ Ｐゴシック" panose="020B0600070205080204" pitchFamily="50" charset="-128"/>
              <a:ea typeface="ＭＳ Ｐゴシック" panose="020B0600070205080204" pitchFamily="50" charset="-128"/>
            </a:rPr>
            <a:t>　主な増額要因は、年度途中から公文書・歴史的文書等の収集・保管を行う文書館の運営管理が新しく始まったことによる。</a:t>
          </a:r>
        </a:p>
        <a:p>
          <a:r>
            <a:rPr kumimoji="1" lang="ja-JP" altLang="en-US" sz="1300">
              <a:latin typeface="ＭＳ Ｐゴシック" panose="020B0600070205080204" pitchFamily="50" charset="-128"/>
              <a:ea typeface="ＭＳ Ｐゴシック" panose="020B0600070205080204" pitchFamily="50" charset="-128"/>
            </a:rPr>
            <a:t>　今後については、公共施設再配置計画に基づき、各施設の数・規模を圧縮することで光熱水費等の減額を図り、施設管理費のスリム化を進めていく。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35560</xdr:rowOff>
    </xdr:from>
    <xdr:to>
      <xdr:col>82</xdr:col>
      <xdr:colOff>107950</xdr:colOff>
      <xdr:row>21</xdr:row>
      <xdr:rowOff>153670</xdr:rowOff>
    </xdr:to>
    <xdr:cxnSp macro="">
      <xdr:nvCxnSpPr>
        <xdr:cNvPr id="122" name="直線コネクタ 121"/>
        <xdr:cNvCxnSpPr/>
      </xdr:nvCxnSpPr>
      <xdr:spPr>
        <a:xfrm flipV="1">
          <a:off x="16510000" y="243586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125747</xdr:rowOff>
    </xdr:from>
    <xdr:ext cx="762000" cy="259045"/>
    <xdr:sp macro="" textlink="">
      <xdr:nvSpPr>
        <xdr:cNvPr id="123" name="物件費最小値テキスト"/>
        <xdr:cNvSpPr txBox="1"/>
      </xdr:nvSpPr>
      <xdr:spPr>
        <a:xfrm>
          <a:off x="16598900" y="372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153670</xdr:rowOff>
    </xdr:from>
    <xdr:to>
      <xdr:col>82</xdr:col>
      <xdr:colOff>196850</xdr:colOff>
      <xdr:row>21</xdr:row>
      <xdr:rowOff>153670</xdr:rowOff>
    </xdr:to>
    <xdr:cxnSp macro="">
      <xdr:nvCxnSpPr>
        <xdr:cNvPr id="124" name="直線コネクタ 123"/>
        <xdr:cNvCxnSpPr/>
      </xdr:nvCxnSpPr>
      <xdr:spPr>
        <a:xfrm>
          <a:off x="16421100" y="375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121937</xdr:rowOff>
    </xdr:from>
    <xdr:ext cx="762000" cy="259045"/>
    <xdr:sp macro="" textlink="">
      <xdr:nvSpPr>
        <xdr:cNvPr id="125" name="物件費最大値テキスト"/>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35560</xdr:rowOff>
    </xdr:from>
    <xdr:to>
      <xdr:col>82</xdr:col>
      <xdr:colOff>196850</xdr:colOff>
      <xdr:row>14</xdr:row>
      <xdr:rowOff>35560</xdr:rowOff>
    </xdr:to>
    <xdr:cxnSp macro="">
      <xdr:nvCxnSpPr>
        <xdr:cNvPr id="126" name="直線コネクタ 125"/>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134620</xdr:rowOff>
    </xdr:from>
    <xdr:to>
      <xdr:col>82</xdr:col>
      <xdr:colOff>107950</xdr:colOff>
      <xdr:row>16</xdr:row>
      <xdr:rowOff>165100</xdr:rowOff>
    </xdr:to>
    <xdr:cxnSp macro="">
      <xdr:nvCxnSpPr>
        <xdr:cNvPr id="127" name="直線コネクタ 126"/>
        <xdr:cNvCxnSpPr/>
      </xdr:nvCxnSpPr>
      <xdr:spPr>
        <a:xfrm>
          <a:off x="15671800" y="28778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124477</xdr:rowOff>
    </xdr:from>
    <xdr:ext cx="762000" cy="259045"/>
    <xdr:sp macro="" textlink="">
      <xdr:nvSpPr>
        <xdr:cNvPr id="128" name="物件費平均値テキスト"/>
        <xdr:cNvSpPr txBox="1"/>
      </xdr:nvSpPr>
      <xdr:spPr>
        <a:xfrm>
          <a:off x="16598900" y="286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111760</xdr:rowOff>
    </xdr:from>
    <xdr:to>
      <xdr:col>78</xdr:col>
      <xdr:colOff>69850</xdr:colOff>
      <xdr:row>16</xdr:row>
      <xdr:rowOff>134620</xdr:rowOff>
    </xdr:to>
    <xdr:cxnSp macro="">
      <xdr:nvCxnSpPr>
        <xdr:cNvPr id="130" name="直線コネクタ 129"/>
        <xdr:cNvCxnSpPr/>
      </xdr:nvCxnSpPr>
      <xdr:spPr>
        <a:xfrm>
          <a:off x="14782800" y="28549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129540</xdr:rowOff>
    </xdr:from>
    <xdr:to>
      <xdr:col>78</xdr:col>
      <xdr:colOff>120650</xdr:colOff>
      <xdr:row>17</xdr:row>
      <xdr:rowOff>59690</xdr:rowOff>
    </xdr:to>
    <xdr:sp macro="" textlink="">
      <xdr:nvSpPr>
        <xdr:cNvPr id="131" name="フローチャート: 判断 130"/>
        <xdr:cNvSpPr/>
      </xdr:nvSpPr>
      <xdr:spPr>
        <a:xfrm>
          <a:off x="15621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44467</xdr:rowOff>
    </xdr:from>
    <xdr:ext cx="736600" cy="259045"/>
    <xdr:sp macro="" textlink="">
      <xdr:nvSpPr>
        <xdr:cNvPr id="132" name="テキスト ボックス 131"/>
        <xdr:cNvSpPr txBox="1"/>
      </xdr:nvSpPr>
      <xdr:spPr>
        <a:xfrm>
          <a:off x="15290800" y="295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88900</xdr:rowOff>
    </xdr:from>
    <xdr:to>
      <xdr:col>73</xdr:col>
      <xdr:colOff>180975</xdr:colOff>
      <xdr:row>16</xdr:row>
      <xdr:rowOff>111760</xdr:rowOff>
    </xdr:to>
    <xdr:cxnSp macro="">
      <xdr:nvCxnSpPr>
        <xdr:cNvPr id="133" name="直線コネクタ 132"/>
        <xdr:cNvCxnSpPr/>
      </xdr:nvCxnSpPr>
      <xdr:spPr>
        <a:xfrm>
          <a:off x="13893800" y="28321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106680</xdr:rowOff>
    </xdr:from>
    <xdr:to>
      <xdr:col>74</xdr:col>
      <xdr:colOff>31750</xdr:colOff>
      <xdr:row>17</xdr:row>
      <xdr:rowOff>36830</xdr:rowOff>
    </xdr:to>
    <xdr:sp macro="" textlink="">
      <xdr:nvSpPr>
        <xdr:cNvPr id="134" name="フローチャート: 判断 133"/>
        <xdr:cNvSpPr/>
      </xdr:nvSpPr>
      <xdr:spPr>
        <a:xfrm>
          <a:off x="14732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21607</xdr:rowOff>
    </xdr:from>
    <xdr:ext cx="762000" cy="259045"/>
    <xdr:sp macro="" textlink="">
      <xdr:nvSpPr>
        <xdr:cNvPr id="135" name="テキスト ボックス 134"/>
        <xdr:cNvSpPr txBox="1"/>
      </xdr:nvSpPr>
      <xdr:spPr>
        <a:xfrm>
          <a:off x="14401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88900</xdr:rowOff>
    </xdr:from>
    <xdr:to>
      <xdr:col>69</xdr:col>
      <xdr:colOff>92075</xdr:colOff>
      <xdr:row>16</xdr:row>
      <xdr:rowOff>96520</xdr:rowOff>
    </xdr:to>
    <xdr:cxnSp macro="">
      <xdr:nvCxnSpPr>
        <xdr:cNvPr id="136" name="直線コネクタ 135"/>
        <xdr:cNvCxnSpPr/>
      </xdr:nvCxnSpPr>
      <xdr:spPr>
        <a:xfrm flipV="1">
          <a:off x="13004800" y="2832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76200</xdr:rowOff>
    </xdr:from>
    <xdr:to>
      <xdr:col>69</xdr:col>
      <xdr:colOff>142875</xdr:colOff>
      <xdr:row>17</xdr:row>
      <xdr:rowOff>6350</xdr:rowOff>
    </xdr:to>
    <xdr:sp macro="" textlink="">
      <xdr:nvSpPr>
        <xdr:cNvPr id="137" name="フローチャート: 判断 136"/>
        <xdr:cNvSpPr/>
      </xdr:nvSpPr>
      <xdr:spPr>
        <a:xfrm>
          <a:off x="13843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162577</xdr:rowOff>
    </xdr:from>
    <xdr:ext cx="762000" cy="259045"/>
    <xdr:sp macro="" textlink="">
      <xdr:nvSpPr>
        <xdr:cNvPr id="138" name="テキスト ボックス 137"/>
        <xdr:cNvSpPr txBox="1"/>
      </xdr:nvSpPr>
      <xdr:spPr>
        <a:xfrm>
          <a:off x="13512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9" name="フローチャート: 判断 138"/>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74947</xdr:rowOff>
    </xdr:from>
    <xdr:ext cx="762000" cy="259045"/>
    <xdr:sp macro="" textlink="">
      <xdr:nvSpPr>
        <xdr:cNvPr id="140" name="テキスト ボックス 139"/>
        <xdr:cNvSpPr txBox="1"/>
      </xdr:nvSpPr>
      <xdr:spPr>
        <a:xfrm>
          <a:off x="12623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46" name="楕円 145"/>
        <xdr:cNvSpPr/>
      </xdr:nvSpPr>
      <xdr:spPr>
        <a:xfrm>
          <a:off x="164592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130827</xdr:rowOff>
    </xdr:from>
    <xdr:ext cx="762000" cy="259045"/>
    <xdr:sp macro="" textlink="">
      <xdr:nvSpPr>
        <xdr:cNvPr id="147" name="物件費該当値テキスト"/>
        <xdr:cNvSpPr txBox="1"/>
      </xdr:nvSpPr>
      <xdr:spPr>
        <a:xfrm>
          <a:off x="165989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83820</xdr:rowOff>
    </xdr:from>
    <xdr:to>
      <xdr:col>78</xdr:col>
      <xdr:colOff>120650</xdr:colOff>
      <xdr:row>17</xdr:row>
      <xdr:rowOff>13970</xdr:rowOff>
    </xdr:to>
    <xdr:sp macro="" textlink="">
      <xdr:nvSpPr>
        <xdr:cNvPr id="148" name="楕円 147"/>
        <xdr:cNvSpPr/>
      </xdr:nvSpPr>
      <xdr:spPr>
        <a:xfrm>
          <a:off x="15621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24147</xdr:rowOff>
    </xdr:from>
    <xdr:ext cx="736600" cy="259045"/>
    <xdr:sp macro="" textlink="">
      <xdr:nvSpPr>
        <xdr:cNvPr id="149" name="テキスト ボックス 148"/>
        <xdr:cNvSpPr txBox="1"/>
      </xdr:nvSpPr>
      <xdr:spPr>
        <a:xfrm>
          <a:off x="15290800" y="2595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60960</xdr:rowOff>
    </xdr:from>
    <xdr:to>
      <xdr:col>74</xdr:col>
      <xdr:colOff>31750</xdr:colOff>
      <xdr:row>16</xdr:row>
      <xdr:rowOff>162560</xdr:rowOff>
    </xdr:to>
    <xdr:sp macro="" textlink="">
      <xdr:nvSpPr>
        <xdr:cNvPr id="150" name="楕円 149"/>
        <xdr:cNvSpPr/>
      </xdr:nvSpPr>
      <xdr:spPr>
        <a:xfrm>
          <a:off x="14732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1287</xdr:rowOff>
    </xdr:from>
    <xdr:ext cx="762000" cy="259045"/>
    <xdr:sp macro="" textlink="">
      <xdr:nvSpPr>
        <xdr:cNvPr id="151" name="テキスト ボックス 150"/>
        <xdr:cNvSpPr txBox="1"/>
      </xdr:nvSpPr>
      <xdr:spPr>
        <a:xfrm>
          <a:off x="144018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38100</xdr:rowOff>
    </xdr:from>
    <xdr:to>
      <xdr:col>69</xdr:col>
      <xdr:colOff>142875</xdr:colOff>
      <xdr:row>16</xdr:row>
      <xdr:rowOff>139700</xdr:rowOff>
    </xdr:to>
    <xdr:sp macro="" textlink="">
      <xdr:nvSpPr>
        <xdr:cNvPr id="152" name="楕円 151"/>
        <xdr:cNvSpPr/>
      </xdr:nvSpPr>
      <xdr:spPr>
        <a:xfrm>
          <a:off x="13843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53" name="テキスト ボックス 152"/>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45720</xdr:rowOff>
    </xdr:from>
    <xdr:to>
      <xdr:col>65</xdr:col>
      <xdr:colOff>53975</xdr:colOff>
      <xdr:row>16</xdr:row>
      <xdr:rowOff>147320</xdr:rowOff>
    </xdr:to>
    <xdr:sp macro="" textlink="">
      <xdr:nvSpPr>
        <xdr:cNvPr id="154" name="楕円 153"/>
        <xdr:cNvSpPr/>
      </xdr:nvSpPr>
      <xdr:spPr>
        <a:xfrm>
          <a:off x="129540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157497</xdr:rowOff>
    </xdr:from>
    <xdr:ext cx="762000" cy="259045"/>
    <xdr:sp macro="" textlink="">
      <xdr:nvSpPr>
        <xdr:cNvPr id="155" name="テキスト ボックス 154"/>
        <xdr:cNvSpPr txBox="1"/>
      </xdr:nvSpPr>
      <xdr:spPr>
        <a:xfrm>
          <a:off x="12623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比率は</a:t>
          </a:r>
          <a:r>
            <a:rPr kumimoji="1" lang="en-US" altLang="ja-JP" sz="1300">
              <a:latin typeface="ＭＳ Ｐゴシック" panose="020B0600070205080204" pitchFamily="50" charset="-128"/>
              <a:ea typeface="ＭＳ Ｐゴシック" panose="020B0600070205080204" pitchFamily="50" charset="-128"/>
            </a:rPr>
            <a:t>8.5</a:t>
          </a:r>
          <a:r>
            <a:rPr kumimoji="1" lang="ja-JP" altLang="en-US" sz="1300">
              <a:latin typeface="ＭＳ Ｐゴシック" panose="020B0600070205080204" pitchFamily="50" charset="-128"/>
              <a:ea typeface="ＭＳ Ｐゴシック" panose="020B0600070205080204" pitchFamily="50" charset="-128"/>
            </a:rPr>
            <a:t>％で前年度より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ポイント減となった。</a:t>
          </a:r>
        </a:p>
        <a:p>
          <a:r>
            <a:rPr kumimoji="1" lang="ja-JP" altLang="en-US" sz="1300">
              <a:latin typeface="ＭＳ Ｐゴシック" panose="020B0600070205080204" pitchFamily="50" charset="-128"/>
              <a:ea typeface="ＭＳ Ｐゴシック" panose="020B0600070205080204" pitchFamily="50" charset="-128"/>
            </a:rPr>
            <a:t>　主な減少要因は、児童手当対象の延児童数の減による。</a:t>
          </a:r>
        </a:p>
        <a:p>
          <a:r>
            <a:rPr kumimoji="1" lang="ja-JP" altLang="en-US" sz="1300">
              <a:latin typeface="ＭＳ Ｐゴシック" panose="020B0600070205080204" pitchFamily="50" charset="-128"/>
              <a:ea typeface="ＭＳ Ｐゴシック" panose="020B0600070205080204" pitchFamily="50" charset="-128"/>
            </a:rPr>
            <a:t>　一方で、障がい者関係の事業費は全体的に増加傾向にあり、各種手当への独自加算等の見直しを進めていくことで、増加傾向に歯止めをかけるよう努める。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100330</xdr:rowOff>
    </xdr:from>
    <xdr:to>
      <xdr:col>24</xdr:col>
      <xdr:colOff>25400</xdr:colOff>
      <xdr:row>60</xdr:row>
      <xdr:rowOff>157480</xdr:rowOff>
    </xdr:to>
    <xdr:cxnSp macro="">
      <xdr:nvCxnSpPr>
        <xdr:cNvPr id="183" name="直線コネクタ 182"/>
        <xdr:cNvCxnSpPr/>
      </xdr:nvCxnSpPr>
      <xdr:spPr>
        <a:xfrm flipV="1">
          <a:off x="4826000" y="91871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129557</xdr:rowOff>
    </xdr:from>
    <xdr:ext cx="762000" cy="259045"/>
    <xdr:sp macro="" textlink="">
      <xdr:nvSpPr>
        <xdr:cNvPr id="184" name="扶助費最小値テキスト"/>
        <xdr:cNvSpPr txBox="1"/>
      </xdr:nvSpPr>
      <xdr:spPr>
        <a:xfrm>
          <a:off x="4914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157480</xdr:rowOff>
    </xdr:from>
    <xdr:to>
      <xdr:col>24</xdr:col>
      <xdr:colOff>114300</xdr:colOff>
      <xdr:row>60</xdr:row>
      <xdr:rowOff>157480</xdr:rowOff>
    </xdr:to>
    <xdr:cxnSp macro="">
      <xdr:nvCxnSpPr>
        <xdr:cNvPr id="185" name="直線コネクタ 184"/>
        <xdr:cNvCxnSpPr/>
      </xdr:nvCxnSpPr>
      <xdr:spPr>
        <a:xfrm>
          <a:off x="4737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15257</xdr:rowOff>
    </xdr:from>
    <xdr:ext cx="762000" cy="259045"/>
    <xdr:sp macro="" textlink="">
      <xdr:nvSpPr>
        <xdr:cNvPr id="186" name="扶助費最大値テキスト"/>
        <xdr:cNvSpPr txBox="1"/>
      </xdr:nvSpPr>
      <xdr:spPr>
        <a:xfrm>
          <a:off x="4914900" y="893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100330</xdr:rowOff>
    </xdr:from>
    <xdr:to>
      <xdr:col>24</xdr:col>
      <xdr:colOff>114300</xdr:colOff>
      <xdr:row>53</xdr:row>
      <xdr:rowOff>100330</xdr:rowOff>
    </xdr:to>
    <xdr:cxnSp macro="">
      <xdr:nvCxnSpPr>
        <xdr:cNvPr id="187" name="直線コネクタ 186"/>
        <xdr:cNvCxnSpPr/>
      </xdr:nvCxnSpPr>
      <xdr:spPr>
        <a:xfrm>
          <a:off x="4737100" y="918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88900</xdr:rowOff>
    </xdr:from>
    <xdr:to>
      <xdr:col>24</xdr:col>
      <xdr:colOff>25400</xdr:colOff>
      <xdr:row>54</xdr:row>
      <xdr:rowOff>104140</xdr:rowOff>
    </xdr:to>
    <xdr:cxnSp macro="">
      <xdr:nvCxnSpPr>
        <xdr:cNvPr id="188" name="直線コネクタ 187"/>
        <xdr:cNvCxnSpPr/>
      </xdr:nvCxnSpPr>
      <xdr:spPr>
        <a:xfrm flipV="1">
          <a:off x="3987800" y="93472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170197</xdr:rowOff>
    </xdr:from>
    <xdr:ext cx="762000" cy="259045"/>
    <xdr:sp macro="" textlink="">
      <xdr:nvSpPr>
        <xdr:cNvPr id="189" name="扶助費平均値テキスト"/>
        <xdr:cNvSpPr txBox="1"/>
      </xdr:nvSpPr>
      <xdr:spPr>
        <a:xfrm>
          <a:off x="4914900" y="942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26670</xdr:rowOff>
    </xdr:from>
    <xdr:to>
      <xdr:col>24</xdr:col>
      <xdr:colOff>76200</xdr:colOff>
      <xdr:row>55</xdr:row>
      <xdr:rowOff>128270</xdr:rowOff>
    </xdr:to>
    <xdr:sp macro="" textlink="">
      <xdr:nvSpPr>
        <xdr:cNvPr id="190" name="フローチャート: 判断 189"/>
        <xdr:cNvSpPr/>
      </xdr:nvSpPr>
      <xdr:spPr>
        <a:xfrm>
          <a:off x="4775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104140</xdr:rowOff>
    </xdr:from>
    <xdr:to>
      <xdr:col>19</xdr:col>
      <xdr:colOff>187325</xdr:colOff>
      <xdr:row>54</xdr:row>
      <xdr:rowOff>119380</xdr:rowOff>
    </xdr:to>
    <xdr:cxnSp macro="">
      <xdr:nvCxnSpPr>
        <xdr:cNvPr id="191" name="直線コネクタ 190"/>
        <xdr:cNvCxnSpPr/>
      </xdr:nvCxnSpPr>
      <xdr:spPr>
        <a:xfrm flipV="1">
          <a:off x="3098800" y="93624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92" name="フローチャート: 判断 191"/>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93" name="テキスト ボックス 192"/>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58420</xdr:rowOff>
    </xdr:from>
    <xdr:to>
      <xdr:col>15</xdr:col>
      <xdr:colOff>98425</xdr:colOff>
      <xdr:row>54</xdr:row>
      <xdr:rowOff>119380</xdr:rowOff>
    </xdr:to>
    <xdr:cxnSp macro="">
      <xdr:nvCxnSpPr>
        <xdr:cNvPr id="194" name="直線コネクタ 193"/>
        <xdr:cNvCxnSpPr/>
      </xdr:nvCxnSpPr>
      <xdr:spPr>
        <a:xfrm>
          <a:off x="2209800" y="93167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160020</xdr:rowOff>
    </xdr:from>
    <xdr:to>
      <xdr:col>15</xdr:col>
      <xdr:colOff>149225</xdr:colOff>
      <xdr:row>55</xdr:row>
      <xdr:rowOff>90170</xdr:rowOff>
    </xdr:to>
    <xdr:sp macro="" textlink="">
      <xdr:nvSpPr>
        <xdr:cNvPr id="195" name="フローチャート: 判断 194"/>
        <xdr:cNvSpPr/>
      </xdr:nvSpPr>
      <xdr:spPr>
        <a:xfrm>
          <a:off x="3048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74947</xdr:rowOff>
    </xdr:from>
    <xdr:ext cx="762000" cy="259045"/>
    <xdr:sp macro="" textlink="">
      <xdr:nvSpPr>
        <xdr:cNvPr id="196" name="テキスト ボックス 195"/>
        <xdr:cNvSpPr txBox="1"/>
      </xdr:nvSpPr>
      <xdr:spPr>
        <a:xfrm>
          <a:off x="2717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58420</xdr:rowOff>
    </xdr:from>
    <xdr:to>
      <xdr:col>11</xdr:col>
      <xdr:colOff>9525</xdr:colOff>
      <xdr:row>54</xdr:row>
      <xdr:rowOff>58420</xdr:rowOff>
    </xdr:to>
    <xdr:cxnSp macro="">
      <xdr:nvCxnSpPr>
        <xdr:cNvPr id="197" name="直線コネクタ 196"/>
        <xdr:cNvCxnSpPr/>
      </xdr:nvCxnSpPr>
      <xdr:spPr>
        <a:xfrm>
          <a:off x="1320800" y="9316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129540</xdr:rowOff>
    </xdr:from>
    <xdr:to>
      <xdr:col>11</xdr:col>
      <xdr:colOff>60325</xdr:colOff>
      <xdr:row>55</xdr:row>
      <xdr:rowOff>59690</xdr:rowOff>
    </xdr:to>
    <xdr:sp macro="" textlink="">
      <xdr:nvSpPr>
        <xdr:cNvPr id="198" name="フローチャート: 判断 197"/>
        <xdr:cNvSpPr/>
      </xdr:nvSpPr>
      <xdr:spPr>
        <a:xfrm>
          <a:off x="2159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44467</xdr:rowOff>
    </xdr:from>
    <xdr:ext cx="762000" cy="259045"/>
    <xdr:sp macro="" textlink="">
      <xdr:nvSpPr>
        <xdr:cNvPr id="199" name="テキスト ボックス 198"/>
        <xdr:cNvSpPr txBox="1"/>
      </xdr:nvSpPr>
      <xdr:spPr>
        <a:xfrm>
          <a:off x="1828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160020</xdr:rowOff>
    </xdr:from>
    <xdr:to>
      <xdr:col>6</xdr:col>
      <xdr:colOff>171450</xdr:colOff>
      <xdr:row>55</xdr:row>
      <xdr:rowOff>90170</xdr:rowOff>
    </xdr:to>
    <xdr:sp macro="" textlink="">
      <xdr:nvSpPr>
        <xdr:cNvPr id="200" name="フローチャート: 判断 199"/>
        <xdr:cNvSpPr/>
      </xdr:nvSpPr>
      <xdr:spPr>
        <a:xfrm>
          <a:off x="1270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74947</xdr:rowOff>
    </xdr:from>
    <xdr:ext cx="762000" cy="259045"/>
    <xdr:sp macro="" textlink="">
      <xdr:nvSpPr>
        <xdr:cNvPr id="201" name="テキスト ボックス 200"/>
        <xdr:cNvSpPr txBox="1"/>
      </xdr:nvSpPr>
      <xdr:spPr>
        <a:xfrm>
          <a:off x="939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38100</xdr:rowOff>
    </xdr:from>
    <xdr:to>
      <xdr:col>24</xdr:col>
      <xdr:colOff>76200</xdr:colOff>
      <xdr:row>54</xdr:row>
      <xdr:rowOff>139700</xdr:rowOff>
    </xdr:to>
    <xdr:sp macro="" textlink="">
      <xdr:nvSpPr>
        <xdr:cNvPr id="207" name="楕円 206"/>
        <xdr:cNvSpPr/>
      </xdr:nvSpPr>
      <xdr:spPr>
        <a:xfrm>
          <a:off x="4775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54627</xdr:rowOff>
    </xdr:from>
    <xdr:ext cx="762000" cy="259045"/>
    <xdr:sp macro="" textlink="">
      <xdr:nvSpPr>
        <xdr:cNvPr id="208" name="扶助費該当値テキスト"/>
        <xdr:cNvSpPr txBox="1"/>
      </xdr:nvSpPr>
      <xdr:spPr>
        <a:xfrm>
          <a:off x="4914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53340</xdr:rowOff>
    </xdr:from>
    <xdr:to>
      <xdr:col>20</xdr:col>
      <xdr:colOff>38100</xdr:colOff>
      <xdr:row>54</xdr:row>
      <xdr:rowOff>154940</xdr:rowOff>
    </xdr:to>
    <xdr:sp macro="" textlink="">
      <xdr:nvSpPr>
        <xdr:cNvPr id="209" name="楕円 208"/>
        <xdr:cNvSpPr/>
      </xdr:nvSpPr>
      <xdr:spPr>
        <a:xfrm>
          <a:off x="3937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165117</xdr:rowOff>
    </xdr:from>
    <xdr:ext cx="736600" cy="259045"/>
    <xdr:sp macro="" textlink="">
      <xdr:nvSpPr>
        <xdr:cNvPr id="210" name="テキスト ボックス 209"/>
        <xdr:cNvSpPr txBox="1"/>
      </xdr:nvSpPr>
      <xdr:spPr>
        <a:xfrm>
          <a:off x="3606800" y="908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68580</xdr:rowOff>
    </xdr:from>
    <xdr:to>
      <xdr:col>15</xdr:col>
      <xdr:colOff>149225</xdr:colOff>
      <xdr:row>54</xdr:row>
      <xdr:rowOff>170180</xdr:rowOff>
    </xdr:to>
    <xdr:sp macro="" textlink="">
      <xdr:nvSpPr>
        <xdr:cNvPr id="211" name="楕円 210"/>
        <xdr:cNvSpPr/>
      </xdr:nvSpPr>
      <xdr:spPr>
        <a:xfrm>
          <a:off x="30480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8907</xdr:rowOff>
    </xdr:from>
    <xdr:ext cx="762000" cy="259045"/>
    <xdr:sp macro="" textlink="">
      <xdr:nvSpPr>
        <xdr:cNvPr id="212" name="テキスト ボックス 211"/>
        <xdr:cNvSpPr txBox="1"/>
      </xdr:nvSpPr>
      <xdr:spPr>
        <a:xfrm>
          <a:off x="2717800" y="909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7620</xdr:rowOff>
    </xdr:from>
    <xdr:to>
      <xdr:col>11</xdr:col>
      <xdr:colOff>60325</xdr:colOff>
      <xdr:row>54</xdr:row>
      <xdr:rowOff>109220</xdr:rowOff>
    </xdr:to>
    <xdr:sp macro="" textlink="">
      <xdr:nvSpPr>
        <xdr:cNvPr id="213" name="楕円 212"/>
        <xdr:cNvSpPr/>
      </xdr:nvSpPr>
      <xdr:spPr>
        <a:xfrm>
          <a:off x="21590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119397</xdr:rowOff>
    </xdr:from>
    <xdr:ext cx="762000" cy="259045"/>
    <xdr:sp macro="" textlink="">
      <xdr:nvSpPr>
        <xdr:cNvPr id="214" name="テキスト ボックス 213"/>
        <xdr:cNvSpPr txBox="1"/>
      </xdr:nvSpPr>
      <xdr:spPr>
        <a:xfrm>
          <a:off x="1828800" y="903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xdr:rowOff>
    </xdr:from>
    <xdr:to>
      <xdr:col>6</xdr:col>
      <xdr:colOff>171450</xdr:colOff>
      <xdr:row>54</xdr:row>
      <xdr:rowOff>109220</xdr:rowOff>
    </xdr:to>
    <xdr:sp macro="" textlink="">
      <xdr:nvSpPr>
        <xdr:cNvPr id="215" name="楕円 214"/>
        <xdr:cNvSpPr/>
      </xdr:nvSpPr>
      <xdr:spPr>
        <a:xfrm>
          <a:off x="12700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119397</xdr:rowOff>
    </xdr:from>
    <xdr:ext cx="762000" cy="259045"/>
    <xdr:sp macro="" textlink="">
      <xdr:nvSpPr>
        <xdr:cNvPr id="216" name="テキスト ボックス 215"/>
        <xdr:cNvSpPr txBox="1"/>
      </xdr:nvSpPr>
      <xdr:spPr>
        <a:xfrm>
          <a:off x="939800" y="903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この項目は、平成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年度に下水道事業が公営企業化（法適）したことにより比率が大きく低下している。</a:t>
          </a:r>
        </a:p>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年度の比率は減少し、</a:t>
          </a:r>
          <a:r>
            <a:rPr kumimoji="1" lang="en-US" altLang="ja-JP" sz="1200">
              <a:latin typeface="ＭＳ Ｐゴシック" panose="020B0600070205080204" pitchFamily="50" charset="-128"/>
              <a:ea typeface="ＭＳ Ｐゴシック" panose="020B0600070205080204" pitchFamily="50" charset="-128"/>
            </a:rPr>
            <a:t>10.5</a:t>
          </a:r>
          <a:r>
            <a:rPr kumimoji="1" lang="ja-JP" altLang="en-US" sz="1200">
              <a:latin typeface="ＭＳ Ｐゴシック" panose="020B0600070205080204" pitchFamily="50" charset="-128"/>
              <a:ea typeface="ＭＳ Ｐゴシック" panose="020B0600070205080204" pitchFamily="50" charset="-128"/>
            </a:rPr>
            <a:t>％となった。減額要因は、産業団地造成事業特別会計への繰出金の減による。</a:t>
          </a:r>
        </a:p>
        <a:p>
          <a:r>
            <a:rPr kumimoji="1" lang="ja-JP" altLang="en-US" sz="1200">
              <a:latin typeface="ＭＳ Ｐゴシック" panose="020B0600070205080204" pitchFamily="50" charset="-128"/>
              <a:ea typeface="ＭＳ Ｐゴシック" panose="020B0600070205080204" pitchFamily="50" charset="-128"/>
            </a:rPr>
            <a:t>　今後、下水道事業については経費を節減するとともに、独立採算の</a:t>
          </a:r>
        </a:p>
        <a:p>
          <a:r>
            <a:rPr kumimoji="1" lang="ja-JP" altLang="en-US" sz="1200">
              <a:latin typeface="ＭＳ Ｐゴシック" panose="020B0600070205080204" pitchFamily="50" charset="-128"/>
              <a:ea typeface="ＭＳ Ｐゴシック" panose="020B0600070205080204" pitchFamily="50" charset="-128"/>
            </a:rPr>
            <a:t>原則に立ち返った料金の適正化、特別会計においても保険料等の適正化を図るなど、普通会計の負担額を減らしていくよう努める。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60</xdr:row>
      <xdr:rowOff>162923</xdr:rowOff>
    </xdr:to>
    <xdr:cxnSp macro="">
      <xdr:nvCxnSpPr>
        <xdr:cNvPr id="246" name="直線コネクタ 245"/>
        <xdr:cNvCxnSpPr/>
      </xdr:nvCxnSpPr>
      <xdr:spPr>
        <a:xfrm flipV="1">
          <a:off x="16510000" y="9202420"/>
          <a:ext cx="0"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135000</xdr:rowOff>
    </xdr:from>
    <xdr:ext cx="762000" cy="259045"/>
    <xdr:sp macro="" textlink="">
      <xdr:nvSpPr>
        <xdr:cNvPr id="247" name="その他最小値テキスト"/>
        <xdr:cNvSpPr txBox="1"/>
      </xdr:nvSpPr>
      <xdr:spPr>
        <a:xfrm>
          <a:off x="16598900" y="104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162923</xdr:rowOff>
    </xdr:from>
    <xdr:to>
      <xdr:col>82</xdr:col>
      <xdr:colOff>196850</xdr:colOff>
      <xdr:row>60</xdr:row>
      <xdr:rowOff>162923</xdr:rowOff>
    </xdr:to>
    <xdr:cxnSp macro="">
      <xdr:nvCxnSpPr>
        <xdr:cNvPr id="248" name="直線コネクタ 247"/>
        <xdr:cNvCxnSpPr/>
      </xdr:nvCxnSpPr>
      <xdr:spPr>
        <a:xfrm>
          <a:off x="16421100" y="10449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49"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50" name="直線コネクタ 249"/>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127000</xdr:rowOff>
    </xdr:from>
    <xdr:to>
      <xdr:col>82</xdr:col>
      <xdr:colOff>107950</xdr:colOff>
      <xdr:row>54</xdr:row>
      <xdr:rowOff>140063</xdr:rowOff>
    </xdr:to>
    <xdr:cxnSp macro="">
      <xdr:nvCxnSpPr>
        <xdr:cNvPr id="251" name="直線コネクタ 250"/>
        <xdr:cNvCxnSpPr/>
      </xdr:nvCxnSpPr>
      <xdr:spPr>
        <a:xfrm flipV="1">
          <a:off x="15671800" y="9385300"/>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18886</xdr:rowOff>
    </xdr:from>
    <xdr:ext cx="762000" cy="259045"/>
    <xdr:sp macro="" textlink="">
      <xdr:nvSpPr>
        <xdr:cNvPr id="252" name="その他平均値テキスト"/>
        <xdr:cNvSpPr txBox="1"/>
      </xdr:nvSpPr>
      <xdr:spPr>
        <a:xfrm>
          <a:off x="16598900" y="9620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46809</xdr:rowOff>
    </xdr:from>
    <xdr:to>
      <xdr:col>82</xdr:col>
      <xdr:colOff>158750</xdr:colOff>
      <xdr:row>56</xdr:row>
      <xdr:rowOff>148409</xdr:rowOff>
    </xdr:to>
    <xdr:sp macro="" textlink="">
      <xdr:nvSpPr>
        <xdr:cNvPr id="253" name="フローチャート: 判断 252"/>
        <xdr:cNvSpPr/>
      </xdr:nvSpPr>
      <xdr:spPr>
        <a:xfrm>
          <a:off x="164592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100874</xdr:rowOff>
    </xdr:from>
    <xdr:to>
      <xdr:col>78</xdr:col>
      <xdr:colOff>69850</xdr:colOff>
      <xdr:row>54</xdr:row>
      <xdr:rowOff>140063</xdr:rowOff>
    </xdr:to>
    <xdr:cxnSp macro="">
      <xdr:nvCxnSpPr>
        <xdr:cNvPr id="254" name="直線コネクタ 253"/>
        <xdr:cNvCxnSpPr/>
      </xdr:nvCxnSpPr>
      <xdr:spPr>
        <a:xfrm>
          <a:off x="14782800" y="935917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5" name="フローチャート: 判断 254"/>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133186</xdr:rowOff>
    </xdr:from>
    <xdr:ext cx="736600" cy="259045"/>
    <xdr:sp macro="" textlink="">
      <xdr:nvSpPr>
        <xdr:cNvPr id="256" name="テキスト ボックス 255"/>
        <xdr:cNvSpPr txBox="1"/>
      </xdr:nvSpPr>
      <xdr:spPr>
        <a:xfrm>
          <a:off x="15290800" y="9734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100874</xdr:rowOff>
    </xdr:from>
    <xdr:to>
      <xdr:col>73</xdr:col>
      <xdr:colOff>180975</xdr:colOff>
      <xdr:row>57</xdr:row>
      <xdr:rowOff>122101</xdr:rowOff>
    </xdr:to>
    <xdr:cxnSp macro="">
      <xdr:nvCxnSpPr>
        <xdr:cNvPr id="257" name="直線コネクタ 256"/>
        <xdr:cNvCxnSpPr/>
      </xdr:nvCxnSpPr>
      <xdr:spPr>
        <a:xfrm flipV="1">
          <a:off x="13893800" y="9359174"/>
          <a:ext cx="889000" cy="53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33746</xdr:rowOff>
    </xdr:from>
    <xdr:to>
      <xdr:col>74</xdr:col>
      <xdr:colOff>31750</xdr:colOff>
      <xdr:row>56</xdr:row>
      <xdr:rowOff>135346</xdr:rowOff>
    </xdr:to>
    <xdr:sp macro="" textlink="">
      <xdr:nvSpPr>
        <xdr:cNvPr id="258" name="フローチャート: 判断 257"/>
        <xdr:cNvSpPr/>
      </xdr:nvSpPr>
      <xdr:spPr>
        <a:xfrm>
          <a:off x="14732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120123</xdr:rowOff>
    </xdr:from>
    <xdr:ext cx="762000" cy="259045"/>
    <xdr:sp macro="" textlink="">
      <xdr:nvSpPr>
        <xdr:cNvPr id="259" name="テキスト ボックス 258"/>
        <xdr:cNvSpPr txBox="1"/>
      </xdr:nvSpPr>
      <xdr:spPr>
        <a:xfrm>
          <a:off x="14401800" y="9721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82913</xdr:rowOff>
    </xdr:from>
    <xdr:to>
      <xdr:col>69</xdr:col>
      <xdr:colOff>92075</xdr:colOff>
      <xdr:row>57</xdr:row>
      <xdr:rowOff>122101</xdr:rowOff>
    </xdr:to>
    <xdr:cxnSp macro="">
      <xdr:nvCxnSpPr>
        <xdr:cNvPr id="260" name="直線コネクタ 259"/>
        <xdr:cNvCxnSpPr/>
      </xdr:nvCxnSpPr>
      <xdr:spPr>
        <a:xfrm>
          <a:off x="13004800" y="985556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40277</xdr:rowOff>
    </xdr:from>
    <xdr:to>
      <xdr:col>69</xdr:col>
      <xdr:colOff>142875</xdr:colOff>
      <xdr:row>56</xdr:row>
      <xdr:rowOff>141877</xdr:rowOff>
    </xdr:to>
    <xdr:sp macro="" textlink="">
      <xdr:nvSpPr>
        <xdr:cNvPr id="261" name="フローチャート: 判断 260"/>
        <xdr:cNvSpPr/>
      </xdr:nvSpPr>
      <xdr:spPr>
        <a:xfrm>
          <a:off x="13843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152054</xdr:rowOff>
    </xdr:from>
    <xdr:ext cx="762000" cy="259045"/>
    <xdr:sp macro="" textlink="">
      <xdr:nvSpPr>
        <xdr:cNvPr id="262" name="テキスト ボックス 261"/>
        <xdr:cNvSpPr txBox="1"/>
      </xdr:nvSpPr>
      <xdr:spPr>
        <a:xfrm>
          <a:off x="13512800" y="941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146413</xdr:rowOff>
    </xdr:from>
    <xdr:to>
      <xdr:col>65</xdr:col>
      <xdr:colOff>53975</xdr:colOff>
      <xdr:row>56</xdr:row>
      <xdr:rowOff>76563</xdr:rowOff>
    </xdr:to>
    <xdr:sp macro="" textlink="">
      <xdr:nvSpPr>
        <xdr:cNvPr id="263" name="フローチャート: 判断 262"/>
        <xdr:cNvSpPr/>
      </xdr:nvSpPr>
      <xdr:spPr>
        <a:xfrm>
          <a:off x="12954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86740</xdr:rowOff>
    </xdr:from>
    <xdr:ext cx="762000" cy="259045"/>
    <xdr:sp macro="" textlink="">
      <xdr:nvSpPr>
        <xdr:cNvPr id="264" name="テキスト ボックス 263"/>
        <xdr:cNvSpPr txBox="1"/>
      </xdr:nvSpPr>
      <xdr:spPr>
        <a:xfrm>
          <a:off x="12623800" y="934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76200</xdr:rowOff>
    </xdr:from>
    <xdr:to>
      <xdr:col>82</xdr:col>
      <xdr:colOff>158750</xdr:colOff>
      <xdr:row>55</xdr:row>
      <xdr:rowOff>6350</xdr:rowOff>
    </xdr:to>
    <xdr:sp macro="" textlink="">
      <xdr:nvSpPr>
        <xdr:cNvPr id="270" name="楕円 269"/>
        <xdr:cNvSpPr/>
      </xdr:nvSpPr>
      <xdr:spPr>
        <a:xfrm>
          <a:off x="16459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92727</xdr:rowOff>
    </xdr:from>
    <xdr:ext cx="762000" cy="259045"/>
    <xdr:sp macro="" textlink="">
      <xdr:nvSpPr>
        <xdr:cNvPr id="271" name="その他該当値テキスト"/>
        <xdr:cNvSpPr txBox="1"/>
      </xdr:nvSpPr>
      <xdr:spPr>
        <a:xfrm>
          <a:off x="16598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89263</xdr:rowOff>
    </xdr:from>
    <xdr:to>
      <xdr:col>78</xdr:col>
      <xdr:colOff>120650</xdr:colOff>
      <xdr:row>55</xdr:row>
      <xdr:rowOff>19413</xdr:rowOff>
    </xdr:to>
    <xdr:sp macro="" textlink="">
      <xdr:nvSpPr>
        <xdr:cNvPr id="272" name="楕円 271"/>
        <xdr:cNvSpPr/>
      </xdr:nvSpPr>
      <xdr:spPr>
        <a:xfrm>
          <a:off x="15621000" y="934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29590</xdr:rowOff>
    </xdr:from>
    <xdr:ext cx="736600" cy="259045"/>
    <xdr:sp macro="" textlink="">
      <xdr:nvSpPr>
        <xdr:cNvPr id="273" name="テキスト ボックス 272"/>
        <xdr:cNvSpPr txBox="1"/>
      </xdr:nvSpPr>
      <xdr:spPr>
        <a:xfrm>
          <a:off x="15290800" y="9116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50074</xdr:rowOff>
    </xdr:from>
    <xdr:to>
      <xdr:col>74</xdr:col>
      <xdr:colOff>31750</xdr:colOff>
      <xdr:row>54</xdr:row>
      <xdr:rowOff>151674</xdr:rowOff>
    </xdr:to>
    <xdr:sp macro="" textlink="">
      <xdr:nvSpPr>
        <xdr:cNvPr id="274" name="楕円 273"/>
        <xdr:cNvSpPr/>
      </xdr:nvSpPr>
      <xdr:spPr>
        <a:xfrm>
          <a:off x="14732000" y="930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161851</xdr:rowOff>
    </xdr:from>
    <xdr:ext cx="762000" cy="259045"/>
    <xdr:sp macro="" textlink="">
      <xdr:nvSpPr>
        <xdr:cNvPr id="275" name="テキスト ボックス 274"/>
        <xdr:cNvSpPr txBox="1"/>
      </xdr:nvSpPr>
      <xdr:spPr>
        <a:xfrm>
          <a:off x="14401800" y="9077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71301</xdr:rowOff>
    </xdr:from>
    <xdr:to>
      <xdr:col>69</xdr:col>
      <xdr:colOff>142875</xdr:colOff>
      <xdr:row>58</xdr:row>
      <xdr:rowOff>1451</xdr:rowOff>
    </xdr:to>
    <xdr:sp macro="" textlink="">
      <xdr:nvSpPr>
        <xdr:cNvPr id="276" name="楕円 275"/>
        <xdr:cNvSpPr/>
      </xdr:nvSpPr>
      <xdr:spPr>
        <a:xfrm>
          <a:off x="13843000" y="984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157678</xdr:rowOff>
    </xdr:from>
    <xdr:ext cx="762000" cy="259045"/>
    <xdr:sp macro="" textlink="">
      <xdr:nvSpPr>
        <xdr:cNvPr id="277" name="テキスト ボックス 276"/>
        <xdr:cNvSpPr txBox="1"/>
      </xdr:nvSpPr>
      <xdr:spPr>
        <a:xfrm>
          <a:off x="13512800" y="9930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32113</xdr:rowOff>
    </xdr:from>
    <xdr:to>
      <xdr:col>65</xdr:col>
      <xdr:colOff>53975</xdr:colOff>
      <xdr:row>57</xdr:row>
      <xdr:rowOff>133713</xdr:rowOff>
    </xdr:to>
    <xdr:sp macro="" textlink="">
      <xdr:nvSpPr>
        <xdr:cNvPr id="278" name="楕円 277"/>
        <xdr:cNvSpPr/>
      </xdr:nvSpPr>
      <xdr:spPr>
        <a:xfrm>
          <a:off x="12954000" y="980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118490</xdr:rowOff>
    </xdr:from>
    <xdr:ext cx="762000" cy="259045"/>
    <xdr:sp macro="" textlink="">
      <xdr:nvSpPr>
        <xdr:cNvPr id="279" name="テキスト ボックス 278"/>
        <xdr:cNvSpPr txBox="1"/>
      </xdr:nvSpPr>
      <xdr:spPr>
        <a:xfrm>
          <a:off x="12623800" y="989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補助費等については、下水道事業が公営企業化（法適）したことにより平成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年度に比率が大きく上昇している。</a:t>
          </a:r>
        </a:p>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年度の比率は、前年度より減少し</a:t>
          </a:r>
          <a:r>
            <a:rPr kumimoji="1" lang="en-US" altLang="ja-JP" sz="1200">
              <a:latin typeface="ＭＳ Ｐゴシック" panose="020B0600070205080204" pitchFamily="50" charset="-128"/>
              <a:ea typeface="ＭＳ Ｐゴシック" panose="020B0600070205080204" pitchFamily="50" charset="-128"/>
            </a:rPr>
            <a:t>17.6</a:t>
          </a:r>
          <a:r>
            <a:rPr kumimoji="1" lang="ja-JP" altLang="en-US" sz="1200">
              <a:latin typeface="ＭＳ Ｐゴシック" panose="020B0600070205080204" pitchFamily="50" charset="-128"/>
              <a:ea typeface="ＭＳ Ｐゴシック" panose="020B0600070205080204" pitchFamily="50" charset="-128"/>
            </a:rPr>
            <a:t>％となった。主な減額要因は、土地改良事業の借入償還に係る負担金の減による。</a:t>
          </a:r>
        </a:p>
        <a:p>
          <a:r>
            <a:rPr kumimoji="1" lang="ja-JP" altLang="en-US" sz="1200">
              <a:latin typeface="ＭＳ Ｐゴシック" panose="020B0600070205080204" pitchFamily="50" charset="-128"/>
              <a:ea typeface="ＭＳ Ｐゴシック" panose="020B0600070205080204" pitchFamily="50" charset="-128"/>
            </a:rPr>
            <a:t>　この項目が類似団体平均を上回っているのは、市の補助している事業・対象者等が多岐にわたっているためと考えられ、今後は補助金の交付について、必要性の低い補助金は見直しや廃止を行う方針である。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8" name="直線コネクタ 297"/>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9" name="テキスト ボックス 298"/>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98425</xdr:rowOff>
    </xdr:from>
    <xdr:to>
      <xdr:col>82</xdr:col>
      <xdr:colOff>107950</xdr:colOff>
      <xdr:row>41</xdr:row>
      <xdr:rowOff>98425</xdr:rowOff>
    </xdr:to>
    <xdr:cxnSp macro="">
      <xdr:nvCxnSpPr>
        <xdr:cNvPr id="302" name="直線コネクタ 301"/>
        <xdr:cNvCxnSpPr/>
      </xdr:nvCxnSpPr>
      <xdr:spPr>
        <a:xfrm flipV="1">
          <a:off x="16510000" y="5927725"/>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70502</xdr:rowOff>
    </xdr:from>
    <xdr:ext cx="762000" cy="259045"/>
    <xdr:sp macro="" textlink="">
      <xdr:nvSpPr>
        <xdr:cNvPr id="303" name="補助費等最小値テキスト"/>
        <xdr:cNvSpPr txBox="1"/>
      </xdr:nvSpPr>
      <xdr:spPr>
        <a:xfrm>
          <a:off x="16598900" y="7099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98425</xdr:rowOff>
    </xdr:from>
    <xdr:to>
      <xdr:col>82</xdr:col>
      <xdr:colOff>196850</xdr:colOff>
      <xdr:row>41</xdr:row>
      <xdr:rowOff>98425</xdr:rowOff>
    </xdr:to>
    <xdr:cxnSp macro="">
      <xdr:nvCxnSpPr>
        <xdr:cNvPr id="304" name="直線コネクタ 303"/>
        <xdr:cNvCxnSpPr/>
      </xdr:nvCxnSpPr>
      <xdr:spPr>
        <a:xfrm>
          <a:off x="16421100" y="712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13352</xdr:rowOff>
    </xdr:from>
    <xdr:ext cx="762000" cy="259045"/>
    <xdr:sp macro="" textlink="">
      <xdr:nvSpPr>
        <xdr:cNvPr id="305" name="補助費等最大値テキスト"/>
        <xdr:cNvSpPr txBox="1"/>
      </xdr:nvSpPr>
      <xdr:spPr>
        <a:xfrm>
          <a:off x="16598900" y="5671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98425</xdr:rowOff>
    </xdr:from>
    <xdr:to>
      <xdr:col>82</xdr:col>
      <xdr:colOff>196850</xdr:colOff>
      <xdr:row>34</xdr:row>
      <xdr:rowOff>98425</xdr:rowOff>
    </xdr:to>
    <xdr:cxnSp macro="">
      <xdr:nvCxnSpPr>
        <xdr:cNvPr id="306" name="直線コネクタ 305"/>
        <xdr:cNvCxnSpPr/>
      </xdr:nvCxnSpPr>
      <xdr:spPr>
        <a:xfrm>
          <a:off x="16421100" y="5927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161290</xdr:rowOff>
    </xdr:from>
    <xdr:to>
      <xdr:col>82</xdr:col>
      <xdr:colOff>107950</xdr:colOff>
      <xdr:row>40</xdr:row>
      <xdr:rowOff>41275</xdr:rowOff>
    </xdr:to>
    <xdr:cxnSp macro="">
      <xdr:nvCxnSpPr>
        <xdr:cNvPr id="307" name="直線コネクタ 306"/>
        <xdr:cNvCxnSpPr/>
      </xdr:nvCxnSpPr>
      <xdr:spPr>
        <a:xfrm flipV="1">
          <a:off x="15671800" y="684784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41292</xdr:rowOff>
    </xdr:from>
    <xdr:ext cx="762000" cy="259045"/>
    <xdr:sp macro="" textlink="">
      <xdr:nvSpPr>
        <xdr:cNvPr id="308" name="補助費等平均値テキスト"/>
        <xdr:cNvSpPr txBox="1"/>
      </xdr:nvSpPr>
      <xdr:spPr>
        <a:xfrm>
          <a:off x="16598900" y="6213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24765</xdr:rowOff>
    </xdr:from>
    <xdr:to>
      <xdr:col>82</xdr:col>
      <xdr:colOff>158750</xdr:colOff>
      <xdr:row>37</xdr:row>
      <xdr:rowOff>126365</xdr:rowOff>
    </xdr:to>
    <xdr:sp macro="" textlink="">
      <xdr:nvSpPr>
        <xdr:cNvPr id="309" name="フローチャート: 判断 308"/>
        <xdr:cNvSpPr/>
      </xdr:nvSpPr>
      <xdr:spPr>
        <a:xfrm>
          <a:off x="16459200" y="636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6985</xdr:rowOff>
    </xdr:from>
    <xdr:to>
      <xdr:col>78</xdr:col>
      <xdr:colOff>69850</xdr:colOff>
      <xdr:row>40</xdr:row>
      <xdr:rowOff>41275</xdr:rowOff>
    </xdr:to>
    <xdr:cxnSp macro="">
      <xdr:nvCxnSpPr>
        <xdr:cNvPr id="310" name="直線コネクタ 309"/>
        <xdr:cNvCxnSpPr/>
      </xdr:nvCxnSpPr>
      <xdr:spPr>
        <a:xfrm>
          <a:off x="14782800" y="686498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13335</xdr:rowOff>
    </xdr:from>
    <xdr:to>
      <xdr:col>78</xdr:col>
      <xdr:colOff>120650</xdr:colOff>
      <xdr:row>37</xdr:row>
      <xdr:rowOff>114935</xdr:rowOff>
    </xdr:to>
    <xdr:sp macro="" textlink="">
      <xdr:nvSpPr>
        <xdr:cNvPr id="311" name="フローチャート: 判断 310"/>
        <xdr:cNvSpPr/>
      </xdr:nvSpPr>
      <xdr:spPr>
        <a:xfrm>
          <a:off x="15621000" y="635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125112</xdr:rowOff>
    </xdr:from>
    <xdr:ext cx="736600" cy="259045"/>
    <xdr:sp macro="" textlink="">
      <xdr:nvSpPr>
        <xdr:cNvPr id="312" name="テキスト ボックス 311"/>
        <xdr:cNvSpPr txBox="1"/>
      </xdr:nvSpPr>
      <xdr:spPr>
        <a:xfrm>
          <a:off x="15290800" y="612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86995</xdr:rowOff>
    </xdr:from>
    <xdr:to>
      <xdr:col>73</xdr:col>
      <xdr:colOff>180975</xdr:colOff>
      <xdr:row>40</xdr:row>
      <xdr:rowOff>6985</xdr:rowOff>
    </xdr:to>
    <xdr:cxnSp macro="">
      <xdr:nvCxnSpPr>
        <xdr:cNvPr id="313" name="直線コネクタ 312"/>
        <xdr:cNvCxnSpPr/>
      </xdr:nvCxnSpPr>
      <xdr:spPr>
        <a:xfrm>
          <a:off x="13893800" y="6430645"/>
          <a:ext cx="8890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7620</xdr:rowOff>
    </xdr:from>
    <xdr:to>
      <xdr:col>74</xdr:col>
      <xdr:colOff>31750</xdr:colOff>
      <xdr:row>37</xdr:row>
      <xdr:rowOff>109220</xdr:rowOff>
    </xdr:to>
    <xdr:sp macro="" textlink="">
      <xdr:nvSpPr>
        <xdr:cNvPr id="314" name="フローチャート: 判断 313"/>
        <xdr:cNvSpPr/>
      </xdr:nvSpPr>
      <xdr:spPr>
        <a:xfrm>
          <a:off x="14732000" y="63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119397</xdr:rowOff>
    </xdr:from>
    <xdr:ext cx="762000" cy="259045"/>
    <xdr:sp macro="" textlink="">
      <xdr:nvSpPr>
        <xdr:cNvPr id="315" name="テキスト ボックス 314"/>
        <xdr:cNvSpPr txBox="1"/>
      </xdr:nvSpPr>
      <xdr:spPr>
        <a:xfrm>
          <a:off x="14401800" y="612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81280</xdr:rowOff>
    </xdr:from>
    <xdr:to>
      <xdr:col>69</xdr:col>
      <xdr:colOff>92075</xdr:colOff>
      <xdr:row>37</xdr:row>
      <xdr:rowOff>86995</xdr:rowOff>
    </xdr:to>
    <xdr:cxnSp macro="">
      <xdr:nvCxnSpPr>
        <xdr:cNvPr id="316" name="直線コネクタ 315"/>
        <xdr:cNvCxnSpPr/>
      </xdr:nvCxnSpPr>
      <xdr:spPr>
        <a:xfrm>
          <a:off x="13004800" y="642493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150495</xdr:rowOff>
    </xdr:from>
    <xdr:to>
      <xdr:col>69</xdr:col>
      <xdr:colOff>142875</xdr:colOff>
      <xdr:row>37</xdr:row>
      <xdr:rowOff>80645</xdr:rowOff>
    </xdr:to>
    <xdr:sp macro="" textlink="">
      <xdr:nvSpPr>
        <xdr:cNvPr id="317" name="フローチャート: 判断 316"/>
        <xdr:cNvSpPr/>
      </xdr:nvSpPr>
      <xdr:spPr>
        <a:xfrm>
          <a:off x="138430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90822</xdr:rowOff>
    </xdr:from>
    <xdr:ext cx="762000" cy="259045"/>
    <xdr:sp macro="" textlink="">
      <xdr:nvSpPr>
        <xdr:cNvPr id="318" name="テキスト ボックス 317"/>
        <xdr:cNvSpPr txBox="1"/>
      </xdr:nvSpPr>
      <xdr:spPr>
        <a:xfrm>
          <a:off x="13512800" y="6091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36195</xdr:rowOff>
    </xdr:from>
    <xdr:to>
      <xdr:col>65</xdr:col>
      <xdr:colOff>53975</xdr:colOff>
      <xdr:row>37</xdr:row>
      <xdr:rowOff>137795</xdr:rowOff>
    </xdr:to>
    <xdr:sp macro="" textlink="">
      <xdr:nvSpPr>
        <xdr:cNvPr id="319" name="フローチャート: 判断 318"/>
        <xdr:cNvSpPr/>
      </xdr:nvSpPr>
      <xdr:spPr>
        <a:xfrm>
          <a:off x="12954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122572</xdr:rowOff>
    </xdr:from>
    <xdr:ext cx="762000" cy="259045"/>
    <xdr:sp macro="" textlink="">
      <xdr:nvSpPr>
        <xdr:cNvPr id="320" name="テキスト ボックス 319"/>
        <xdr:cNvSpPr txBox="1"/>
      </xdr:nvSpPr>
      <xdr:spPr>
        <a:xfrm>
          <a:off x="12623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110490</xdr:rowOff>
    </xdr:from>
    <xdr:to>
      <xdr:col>82</xdr:col>
      <xdr:colOff>158750</xdr:colOff>
      <xdr:row>40</xdr:row>
      <xdr:rowOff>40640</xdr:rowOff>
    </xdr:to>
    <xdr:sp macro="" textlink="">
      <xdr:nvSpPr>
        <xdr:cNvPr id="326" name="楕円 325"/>
        <xdr:cNvSpPr/>
      </xdr:nvSpPr>
      <xdr:spPr>
        <a:xfrm>
          <a:off x="164592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82567</xdr:rowOff>
    </xdr:from>
    <xdr:ext cx="762000" cy="259045"/>
    <xdr:sp macro="" textlink="">
      <xdr:nvSpPr>
        <xdr:cNvPr id="327" name="補助費等該当値テキスト"/>
        <xdr:cNvSpPr txBox="1"/>
      </xdr:nvSpPr>
      <xdr:spPr>
        <a:xfrm>
          <a:off x="165989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161925</xdr:rowOff>
    </xdr:from>
    <xdr:to>
      <xdr:col>78</xdr:col>
      <xdr:colOff>120650</xdr:colOff>
      <xdr:row>40</xdr:row>
      <xdr:rowOff>92075</xdr:rowOff>
    </xdr:to>
    <xdr:sp macro="" textlink="">
      <xdr:nvSpPr>
        <xdr:cNvPr id="328" name="楕円 327"/>
        <xdr:cNvSpPr/>
      </xdr:nvSpPr>
      <xdr:spPr>
        <a:xfrm>
          <a:off x="15621000" y="684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76852</xdr:rowOff>
    </xdr:from>
    <xdr:ext cx="736600" cy="259045"/>
    <xdr:sp macro="" textlink="">
      <xdr:nvSpPr>
        <xdr:cNvPr id="329" name="テキスト ボックス 328"/>
        <xdr:cNvSpPr txBox="1"/>
      </xdr:nvSpPr>
      <xdr:spPr>
        <a:xfrm>
          <a:off x="15290800" y="6934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127635</xdr:rowOff>
    </xdr:from>
    <xdr:to>
      <xdr:col>74</xdr:col>
      <xdr:colOff>31750</xdr:colOff>
      <xdr:row>40</xdr:row>
      <xdr:rowOff>57785</xdr:rowOff>
    </xdr:to>
    <xdr:sp macro="" textlink="">
      <xdr:nvSpPr>
        <xdr:cNvPr id="330" name="楕円 329"/>
        <xdr:cNvSpPr/>
      </xdr:nvSpPr>
      <xdr:spPr>
        <a:xfrm>
          <a:off x="14732000" y="681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42562</xdr:rowOff>
    </xdr:from>
    <xdr:ext cx="762000" cy="259045"/>
    <xdr:sp macro="" textlink="">
      <xdr:nvSpPr>
        <xdr:cNvPr id="331" name="テキスト ボックス 330"/>
        <xdr:cNvSpPr txBox="1"/>
      </xdr:nvSpPr>
      <xdr:spPr>
        <a:xfrm>
          <a:off x="14401800" y="690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36195</xdr:rowOff>
    </xdr:from>
    <xdr:to>
      <xdr:col>69</xdr:col>
      <xdr:colOff>142875</xdr:colOff>
      <xdr:row>37</xdr:row>
      <xdr:rowOff>137795</xdr:rowOff>
    </xdr:to>
    <xdr:sp macro="" textlink="">
      <xdr:nvSpPr>
        <xdr:cNvPr id="332" name="楕円 331"/>
        <xdr:cNvSpPr/>
      </xdr:nvSpPr>
      <xdr:spPr>
        <a:xfrm>
          <a:off x="13843000" y="637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122572</xdr:rowOff>
    </xdr:from>
    <xdr:ext cx="762000" cy="259045"/>
    <xdr:sp macro="" textlink="">
      <xdr:nvSpPr>
        <xdr:cNvPr id="333" name="テキスト ボックス 332"/>
        <xdr:cNvSpPr txBox="1"/>
      </xdr:nvSpPr>
      <xdr:spPr>
        <a:xfrm>
          <a:off x="13512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30480</xdr:rowOff>
    </xdr:from>
    <xdr:to>
      <xdr:col>65</xdr:col>
      <xdr:colOff>53975</xdr:colOff>
      <xdr:row>37</xdr:row>
      <xdr:rowOff>132080</xdr:rowOff>
    </xdr:to>
    <xdr:sp macro="" textlink="">
      <xdr:nvSpPr>
        <xdr:cNvPr id="334" name="楕円 333"/>
        <xdr:cNvSpPr/>
      </xdr:nvSpPr>
      <xdr:spPr>
        <a:xfrm>
          <a:off x="12954000" y="637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142257</xdr:rowOff>
    </xdr:from>
    <xdr:ext cx="762000" cy="259045"/>
    <xdr:sp macro="" textlink="">
      <xdr:nvSpPr>
        <xdr:cNvPr id="335" name="テキスト ボックス 334"/>
        <xdr:cNvSpPr txBox="1"/>
      </xdr:nvSpPr>
      <xdr:spPr>
        <a:xfrm>
          <a:off x="12623800" y="614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比率は</a:t>
          </a:r>
          <a:r>
            <a:rPr kumimoji="1" lang="en-US" altLang="ja-JP" sz="1300">
              <a:latin typeface="ＭＳ Ｐゴシック" panose="020B0600070205080204" pitchFamily="50" charset="-128"/>
              <a:ea typeface="ＭＳ Ｐゴシック" panose="020B0600070205080204" pitchFamily="50" charset="-128"/>
            </a:rPr>
            <a:t>17.3</a:t>
          </a:r>
          <a:r>
            <a:rPr kumimoji="1" lang="ja-JP" altLang="en-US" sz="1300">
              <a:latin typeface="ＭＳ Ｐゴシック" panose="020B0600070205080204" pitchFamily="50" charset="-128"/>
              <a:ea typeface="ＭＳ Ｐゴシック" panose="020B0600070205080204" pitchFamily="50" charset="-128"/>
            </a:rPr>
            <a:t>％で、前年度比</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ポイントの増となった。</a:t>
          </a:r>
        </a:p>
        <a:p>
          <a:r>
            <a:rPr kumimoji="1" lang="ja-JP" altLang="en-US" sz="1300">
              <a:latin typeface="ＭＳ Ｐゴシック" panose="020B0600070205080204" pitchFamily="50" charset="-128"/>
              <a:ea typeface="ＭＳ Ｐゴシック" panose="020B0600070205080204" pitchFamily="50" charset="-128"/>
            </a:rPr>
            <a:t>　主な増加要因は、三郷北部認定こども園や三郷交流学習センターの建設に係る償還が始まったことによる。</a:t>
          </a:r>
        </a:p>
        <a:p>
          <a:r>
            <a:rPr kumimoji="1" lang="ja-JP" altLang="en-US" sz="1300">
              <a:latin typeface="ＭＳ Ｐゴシック" panose="020B0600070205080204" pitchFamily="50" charset="-128"/>
              <a:ea typeface="ＭＳ Ｐゴシック" panose="020B0600070205080204" pitchFamily="50" charset="-128"/>
            </a:rPr>
            <a:t>　今後も新ごみ処理施設や新総合体育館など大型の建設事業が予定されており、公債費の負担は増加していく見込のため、起債発行抑制・平準化を図る取り組みを進めていく。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135165</xdr:rowOff>
    </xdr:from>
    <xdr:to>
      <xdr:col>24</xdr:col>
      <xdr:colOff>25400</xdr:colOff>
      <xdr:row>81</xdr:row>
      <xdr:rowOff>17599</xdr:rowOff>
    </xdr:to>
    <xdr:cxnSp macro="">
      <xdr:nvCxnSpPr>
        <xdr:cNvPr id="365" name="直線コネクタ 364"/>
        <xdr:cNvCxnSpPr/>
      </xdr:nvCxnSpPr>
      <xdr:spPr>
        <a:xfrm flipV="1">
          <a:off x="4826000" y="12651015"/>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161126</xdr:rowOff>
    </xdr:from>
    <xdr:ext cx="762000" cy="259045"/>
    <xdr:sp macro="" textlink="">
      <xdr:nvSpPr>
        <xdr:cNvPr id="366" name="公債費最小値テキスト"/>
        <xdr:cNvSpPr txBox="1"/>
      </xdr:nvSpPr>
      <xdr:spPr>
        <a:xfrm>
          <a:off x="4914900" y="13877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17599</xdr:rowOff>
    </xdr:from>
    <xdr:to>
      <xdr:col>24</xdr:col>
      <xdr:colOff>114300</xdr:colOff>
      <xdr:row>81</xdr:row>
      <xdr:rowOff>17599</xdr:rowOff>
    </xdr:to>
    <xdr:cxnSp macro="">
      <xdr:nvCxnSpPr>
        <xdr:cNvPr id="367" name="直線コネクタ 366"/>
        <xdr:cNvCxnSpPr/>
      </xdr:nvCxnSpPr>
      <xdr:spPr>
        <a:xfrm>
          <a:off x="4737100" y="13905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50092</xdr:rowOff>
    </xdr:from>
    <xdr:ext cx="762000" cy="259045"/>
    <xdr:sp macro="" textlink="">
      <xdr:nvSpPr>
        <xdr:cNvPr id="368" name="公債費最大値テキスト"/>
        <xdr:cNvSpPr txBox="1"/>
      </xdr:nvSpPr>
      <xdr:spPr>
        <a:xfrm>
          <a:off x="4914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135165</xdr:rowOff>
    </xdr:from>
    <xdr:to>
      <xdr:col>24</xdr:col>
      <xdr:colOff>114300</xdr:colOff>
      <xdr:row>73</xdr:row>
      <xdr:rowOff>135165</xdr:rowOff>
    </xdr:to>
    <xdr:cxnSp macro="">
      <xdr:nvCxnSpPr>
        <xdr:cNvPr id="369" name="直線コネクタ 368"/>
        <xdr:cNvCxnSpPr/>
      </xdr:nvCxnSpPr>
      <xdr:spPr>
        <a:xfrm>
          <a:off x="4737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169455</xdr:rowOff>
    </xdr:from>
    <xdr:to>
      <xdr:col>24</xdr:col>
      <xdr:colOff>25400</xdr:colOff>
      <xdr:row>77</xdr:row>
      <xdr:rowOff>56787</xdr:rowOff>
    </xdr:to>
    <xdr:cxnSp macro="">
      <xdr:nvCxnSpPr>
        <xdr:cNvPr id="370" name="直線コネクタ 369"/>
        <xdr:cNvCxnSpPr/>
      </xdr:nvCxnSpPr>
      <xdr:spPr>
        <a:xfrm>
          <a:off x="3987800" y="13199655"/>
          <a:ext cx="8382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43378</xdr:rowOff>
    </xdr:from>
    <xdr:ext cx="762000" cy="259045"/>
    <xdr:sp macro="" textlink="">
      <xdr:nvSpPr>
        <xdr:cNvPr id="371" name="公債費平均値テキスト"/>
        <xdr:cNvSpPr txBox="1"/>
      </xdr:nvSpPr>
      <xdr:spPr>
        <a:xfrm>
          <a:off x="4914900" y="13245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71301</xdr:rowOff>
    </xdr:from>
    <xdr:to>
      <xdr:col>24</xdr:col>
      <xdr:colOff>76200</xdr:colOff>
      <xdr:row>78</xdr:row>
      <xdr:rowOff>1451</xdr:rowOff>
    </xdr:to>
    <xdr:sp macro="" textlink="">
      <xdr:nvSpPr>
        <xdr:cNvPr id="372" name="フローチャート: 判断 371"/>
        <xdr:cNvSpPr/>
      </xdr:nvSpPr>
      <xdr:spPr>
        <a:xfrm>
          <a:off x="47752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169455</xdr:rowOff>
    </xdr:from>
    <xdr:to>
      <xdr:col>19</xdr:col>
      <xdr:colOff>187325</xdr:colOff>
      <xdr:row>77</xdr:row>
      <xdr:rowOff>24130</xdr:rowOff>
    </xdr:to>
    <xdr:cxnSp macro="">
      <xdr:nvCxnSpPr>
        <xdr:cNvPr id="373" name="直線コネクタ 372"/>
        <xdr:cNvCxnSpPr/>
      </xdr:nvCxnSpPr>
      <xdr:spPr>
        <a:xfrm flipV="1">
          <a:off x="3098800" y="13199655"/>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77832</xdr:rowOff>
    </xdr:from>
    <xdr:to>
      <xdr:col>20</xdr:col>
      <xdr:colOff>38100</xdr:colOff>
      <xdr:row>78</xdr:row>
      <xdr:rowOff>7982</xdr:rowOff>
    </xdr:to>
    <xdr:sp macro="" textlink="">
      <xdr:nvSpPr>
        <xdr:cNvPr id="374" name="フローチャート: 判断 373"/>
        <xdr:cNvSpPr/>
      </xdr:nvSpPr>
      <xdr:spPr>
        <a:xfrm>
          <a:off x="3937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164209</xdr:rowOff>
    </xdr:from>
    <xdr:ext cx="736600" cy="259045"/>
    <xdr:sp macro="" textlink="">
      <xdr:nvSpPr>
        <xdr:cNvPr id="375" name="テキスト ボックス 374"/>
        <xdr:cNvSpPr txBox="1"/>
      </xdr:nvSpPr>
      <xdr:spPr>
        <a:xfrm>
          <a:off x="3606800" y="13365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4536</xdr:rowOff>
    </xdr:from>
    <xdr:to>
      <xdr:col>15</xdr:col>
      <xdr:colOff>98425</xdr:colOff>
      <xdr:row>77</xdr:row>
      <xdr:rowOff>24130</xdr:rowOff>
    </xdr:to>
    <xdr:cxnSp macro="">
      <xdr:nvCxnSpPr>
        <xdr:cNvPr id="376" name="直線コネクタ 375"/>
        <xdr:cNvCxnSpPr/>
      </xdr:nvCxnSpPr>
      <xdr:spPr>
        <a:xfrm>
          <a:off x="2209800" y="1320618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71301</xdr:rowOff>
    </xdr:from>
    <xdr:to>
      <xdr:col>15</xdr:col>
      <xdr:colOff>149225</xdr:colOff>
      <xdr:row>78</xdr:row>
      <xdr:rowOff>1451</xdr:rowOff>
    </xdr:to>
    <xdr:sp macro="" textlink="">
      <xdr:nvSpPr>
        <xdr:cNvPr id="377" name="フローチャート: 判断 376"/>
        <xdr:cNvSpPr/>
      </xdr:nvSpPr>
      <xdr:spPr>
        <a:xfrm>
          <a:off x="3048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157678</xdr:rowOff>
    </xdr:from>
    <xdr:ext cx="762000" cy="259045"/>
    <xdr:sp macro="" textlink="">
      <xdr:nvSpPr>
        <xdr:cNvPr id="378" name="テキスト ボックス 377"/>
        <xdr:cNvSpPr txBox="1"/>
      </xdr:nvSpPr>
      <xdr:spPr>
        <a:xfrm>
          <a:off x="2717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4536</xdr:rowOff>
    </xdr:from>
    <xdr:to>
      <xdr:col>11</xdr:col>
      <xdr:colOff>9525</xdr:colOff>
      <xdr:row>77</xdr:row>
      <xdr:rowOff>37193</xdr:rowOff>
    </xdr:to>
    <xdr:cxnSp macro="">
      <xdr:nvCxnSpPr>
        <xdr:cNvPr id="379" name="直線コネクタ 378"/>
        <xdr:cNvCxnSpPr/>
      </xdr:nvCxnSpPr>
      <xdr:spPr>
        <a:xfrm flipV="1">
          <a:off x="1320800" y="132061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32113</xdr:rowOff>
    </xdr:from>
    <xdr:to>
      <xdr:col>11</xdr:col>
      <xdr:colOff>60325</xdr:colOff>
      <xdr:row>77</xdr:row>
      <xdr:rowOff>133713</xdr:rowOff>
    </xdr:to>
    <xdr:sp macro="" textlink="">
      <xdr:nvSpPr>
        <xdr:cNvPr id="380" name="フローチャート: 判断 379"/>
        <xdr:cNvSpPr/>
      </xdr:nvSpPr>
      <xdr:spPr>
        <a:xfrm>
          <a:off x="2159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118490</xdr:rowOff>
    </xdr:from>
    <xdr:ext cx="762000" cy="259045"/>
    <xdr:sp macro="" textlink="">
      <xdr:nvSpPr>
        <xdr:cNvPr id="381" name="テキスト ボックス 380"/>
        <xdr:cNvSpPr txBox="1"/>
      </xdr:nvSpPr>
      <xdr:spPr>
        <a:xfrm>
          <a:off x="1828800" y="13320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82" name="フローチャート: 判断 381"/>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105427</xdr:rowOff>
    </xdr:from>
    <xdr:ext cx="762000" cy="259045"/>
    <xdr:sp macro="" textlink="">
      <xdr:nvSpPr>
        <xdr:cNvPr id="383" name="テキスト ボックス 382"/>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5987</xdr:rowOff>
    </xdr:from>
    <xdr:to>
      <xdr:col>24</xdr:col>
      <xdr:colOff>76200</xdr:colOff>
      <xdr:row>77</xdr:row>
      <xdr:rowOff>107587</xdr:rowOff>
    </xdr:to>
    <xdr:sp macro="" textlink="">
      <xdr:nvSpPr>
        <xdr:cNvPr id="389" name="楕円 388"/>
        <xdr:cNvSpPr/>
      </xdr:nvSpPr>
      <xdr:spPr>
        <a:xfrm>
          <a:off x="4775200" y="1320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22514</xdr:rowOff>
    </xdr:from>
    <xdr:ext cx="762000" cy="259045"/>
    <xdr:sp macro="" textlink="">
      <xdr:nvSpPr>
        <xdr:cNvPr id="390" name="公債費該当値テキスト"/>
        <xdr:cNvSpPr txBox="1"/>
      </xdr:nvSpPr>
      <xdr:spPr>
        <a:xfrm>
          <a:off x="4914900" y="13052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118655</xdr:rowOff>
    </xdr:from>
    <xdr:to>
      <xdr:col>20</xdr:col>
      <xdr:colOff>38100</xdr:colOff>
      <xdr:row>77</xdr:row>
      <xdr:rowOff>48805</xdr:rowOff>
    </xdr:to>
    <xdr:sp macro="" textlink="">
      <xdr:nvSpPr>
        <xdr:cNvPr id="391" name="楕円 390"/>
        <xdr:cNvSpPr/>
      </xdr:nvSpPr>
      <xdr:spPr>
        <a:xfrm>
          <a:off x="3937000" y="1314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58981</xdr:rowOff>
    </xdr:from>
    <xdr:ext cx="736600" cy="259045"/>
    <xdr:sp macro="" textlink="">
      <xdr:nvSpPr>
        <xdr:cNvPr id="392" name="テキスト ボックス 391"/>
        <xdr:cNvSpPr txBox="1"/>
      </xdr:nvSpPr>
      <xdr:spPr>
        <a:xfrm>
          <a:off x="3606800" y="12917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144780</xdr:rowOff>
    </xdr:from>
    <xdr:to>
      <xdr:col>15</xdr:col>
      <xdr:colOff>149225</xdr:colOff>
      <xdr:row>77</xdr:row>
      <xdr:rowOff>74930</xdr:rowOff>
    </xdr:to>
    <xdr:sp macro="" textlink="">
      <xdr:nvSpPr>
        <xdr:cNvPr id="393" name="楕円 392"/>
        <xdr:cNvSpPr/>
      </xdr:nvSpPr>
      <xdr:spPr>
        <a:xfrm>
          <a:off x="3048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85107</xdr:rowOff>
    </xdr:from>
    <xdr:ext cx="762000" cy="259045"/>
    <xdr:sp macro="" textlink="">
      <xdr:nvSpPr>
        <xdr:cNvPr id="394" name="テキスト ボックス 393"/>
        <xdr:cNvSpPr txBox="1"/>
      </xdr:nvSpPr>
      <xdr:spPr>
        <a:xfrm>
          <a:off x="2717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125186</xdr:rowOff>
    </xdr:from>
    <xdr:to>
      <xdr:col>11</xdr:col>
      <xdr:colOff>60325</xdr:colOff>
      <xdr:row>77</xdr:row>
      <xdr:rowOff>55336</xdr:rowOff>
    </xdr:to>
    <xdr:sp macro="" textlink="">
      <xdr:nvSpPr>
        <xdr:cNvPr id="395" name="楕円 394"/>
        <xdr:cNvSpPr/>
      </xdr:nvSpPr>
      <xdr:spPr>
        <a:xfrm>
          <a:off x="2159000" y="1315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65512</xdr:rowOff>
    </xdr:from>
    <xdr:ext cx="762000" cy="259045"/>
    <xdr:sp macro="" textlink="">
      <xdr:nvSpPr>
        <xdr:cNvPr id="396" name="テキスト ボックス 395"/>
        <xdr:cNvSpPr txBox="1"/>
      </xdr:nvSpPr>
      <xdr:spPr>
        <a:xfrm>
          <a:off x="1828800" y="1292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157843</xdr:rowOff>
    </xdr:from>
    <xdr:to>
      <xdr:col>6</xdr:col>
      <xdr:colOff>171450</xdr:colOff>
      <xdr:row>77</xdr:row>
      <xdr:rowOff>87993</xdr:rowOff>
    </xdr:to>
    <xdr:sp macro="" textlink="">
      <xdr:nvSpPr>
        <xdr:cNvPr id="397" name="楕円 396"/>
        <xdr:cNvSpPr/>
      </xdr:nvSpPr>
      <xdr:spPr>
        <a:xfrm>
          <a:off x="1270000" y="1318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98170</xdr:rowOff>
    </xdr:from>
    <xdr:ext cx="762000" cy="259045"/>
    <xdr:sp macro="" textlink="">
      <xdr:nvSpPr>
        <xdr:cNvPr id="398" name="テキスト ボックス 397"/>
        <xdr:cNvSpPr txBox="1"/>
      </xdr:nvSpPr>
      <xdr:spPr>
        <a:xfrm>
          <a:off x="939800" y="1295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比率は</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68.5</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現在は類似団体の平均値を下回る水準を維持しているが、今後、会計年度任用職員制度の導入に伴う人件費の増加や猛暑対策による各施設への冷房機器設置に伴う光熱費の増加など、公債費以外の経常経費も増加が見込まれるため、事業の見直しなど行財政改革への取組が必要と考え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40132</xdr:rowOff>
    </xdr:from>
    <xdr:to>
      <xdr:col>82</xdr:col>
      <xdr:colOff>107950</xdr:colOff>
      <xdr:row>80</xdr:row>
      <xdr:rowOff>85852</xdr:rowOff>
    </xdr:to>
    <xdr:cxnSp macro="">
      <xdr:nvCxnSpPr>
        <xdr:cNvPr id="424" name="直線コネクタ 423"/>
        <xdr:cNvCxnSpPr/>
      </xdr:nvCxnSpPr>
      <xdr:spPr>
        <a:xfrm flipV="1">
          <a:off x="16510000" y="1272743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57929</xdr:rowOff>
    </xdr:from>
    <xdr:ext cx="762000" cy="259045"/>
    <xdr:sp macro="" textlink="">
      <xdr:nvSpPr>
        <xdr:cNvPr id="425" name="公債費以外最小値テキスト"/>
        <xdr:cNvSpPr txBox="1"/>
      </xdr:nvSpPr>
      <xdr:spPr>
        <a:xfrm>
          <a:off x="16598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85852</xdr:rowOff>
    </xdr:from>
    <xdr:to>
      <xdr:col>82</xdr:col>
      <xdr:colOff>196850</xdr:colOff>
      <xdr:row>80</xdr:row>
      <xdr:rowOff>85852</xdr:rowOff>
    </xdr:to>
    <xdr:cxnSp macro="">
      <xdr:nvCxnSpPr>
        <xdr:cNvPr id="426" name="直線コネクタ 425"/>
        <xdr:cNvCxnSpPr/>
      </xdr:nvCxnSpPr>
      <xdr:spPr>
        <a:xfrm>
          <a:off x="16421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126509</xdr:rowOff>
    </xdr:from>
    <xdr:ext cx="762000" cy="259045"/>
    <xdr:sp macro="" textlink="">
      <xdr:nvSpPr>
        <xdr:cNvPr id="427" name="公債費以外最大値テキスト"/>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40132</xdr:rowOff>
    </xdr:from>
    <xdr:to>
      <xdr:col>82</xdr:col>
      <xdr:colOff>196850</xdr:colOff>
      <xdr:row>74</xdr:row>
      <xdr:rowOff>40132</xdr:rowOff>
    </xdr:to>
    <xdr:cxnSp macro="">
      <xdr:nvCxnSpPr>
        <xdr:cNvPr id="428" name="直線コネクタ 427"/>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115570</xdr:rowOff>
    </xdr:from>
    <xdr:to>
      <xdr:col>82</xdr:col>
      <xdr:colOff>107950</xdr:colOff>
      <xdr:row>75</xdr:row>
      <xdr:rowOff>156718</xdr:rowOff>
    </xdr:to>
    <xdr:cxnSp macro="">
      <xdr:nvCxnSpPr>
        <xdr:cNvPr id="429" name="直線コネクタ 428"/>
        <xdr:cNvCxnSpPr/>
      </xdr:nvCxnSpPr>
      <xdr:spPr>
        <a:xfrm flipV="1">
          <a:off x="15671800" y="1297432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112285</xdr:rowOff>
    </xdr:from>
    <xdr:ext cx="762000" cy="259045"/>
    <xdr:sp macro="" textlink="">
      <xdr:nvSpPr>
        <xdr:cNvPr id="430" name="公債費以外平均値テキスト"/>
        <xdr:cNvSpPr txBox="1"/>
      </xdr:nvSpPr>
      <xdr:spPr>
        <a:xfrm>
          <a:off x="16598900" y="13142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140208</xdr:rowOff>
    </xdr:from>
    <xdr:to>
      <xdr:col>82</xdr:col>
      <xdr:colOff>158750</xdr:colOff>
      <xdr:row>77</xdr:row>
      <xdr:rowOff>70358</xdr:rowOff>
    </xdr:to>
    <xdr:sp macro="" textlink="">
      <xdr:nvSpPr>
        <xdr:cNvPr id="431" name="フローチャート: 判断 430"/>
        <xdr:cNvSpPr/>
      </xdr:nvSpPr>
      <xdr:spPr>
        <a:xfrm>
          <a:off x="164592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143002</xdr:rowOff>
    </xdr:from>
    <xdr:to>
      <xdr:col>78</xdr:col>
      <xdr:colOff>69850</xdr:colOff>
      <xdr:row>75</xdr:row>
      <xdr:rowOff>156718</xdr:rowOff>
    </xdr:to>
    <xdr:cxnSp macro="">
      <xdr:nvCxnSpPr>
        <xdr:cNvPr id="432" name="直線コネクタ 431"/>
        <xdr:cNvCxnSpPr/>
      </xdr:nvCxnSpPr>
      <xdr:spPr>
        <a:xfrm>
          <a:off x="14782800" y="130017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103632</xdr:rowOff>
    </xdr:from>
    <xdr:to>
      <xdr:col>78</xdr:col>
      <xdr:colOff>120650</xdr:colOff>
      <xdr:row>77</xdr:row>
      <xdr:rowOff>33782</xdr:rowOff>
    </xdr:to>
    <xdr:sp macro="" textlink="">
      <xdr:nvSpPr>
        <xdr:cNvPr id="433" name="フローチャート: 判断 432"/>
        <xdr:cNvSpPr/>
      </xdr:nvSpPr>
      <xdr:spPr>
        <a:xfrm>
          <a:off x="15621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18559</xdr:rowOff>
    </xdr:from>
    <xdr:ext cx="736600" cy="259045"/>
    <xdr:sp macro="" textlink="">
      <xdr:nvSpPr>
        <xdr:cNvPr id="434" name="テキスト ボックス 433"/>
        <xdr:cNvSpPr txBox="1"/>
      </xdr:nvSpPr>
      <xdr:spPr>
        <a:xfrm>
          <a:off x="15290800" y="13220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110998</xdr:rowOff>
    </xdr:from>
    <xdr:to>
      <xdr:col>73</xdr:col>
      <xdr:colOff>180975</xdr:colOff>
      <xdr:row>75</xdr:row>
      <xdr:rowOff>143002</xdr:rowOff>
    </xdr:to>
    <xdr:cxnSp macro="">
      <xdr:nvCxnSpPr>
        <xdr:cNvPr id="435" name="直線コネクタ 434"/>
        <xdr:cNvCxnSpPr/>
      </xdr:nvCxnSpPr>
      <xdr:spPr>
        <a:xfrm>
          <a:off x="13893800" y="1296974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62485</xdr:rowOff>
    </xdr:from>
    <xdr:to>
      <xdr:col>74</xdr:col>
      <xdr:colOff>31750</xdr:colOff>
      <xdr:row>76</xdr:row>
      <xdr:rowOff>164085</xdr:rowOff>
    </xdr:to>
    <xdr:sp macro="" textlink="">
      <xdr:nvSpPr>
        <xdr:cNvPr id="436" name="フローチャート: 判断 435"/>
        <xdr:cNvSpPr/>
      </xdr:nvSpPr>
      <xdr:spPr>
        <a:xfrm>
          <a:off x="14732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148862</xdr:rowOff>
    </xdr:from>
    <xdr:ext cx="762000" cy="259045"/>
    <xdr:sp macro="" textlink="">
      <xdr:nvSpPr>
        <xdr:cNvPr id="437" name="テキスト ボックス 436"/>
        <xdr:cNvSpPr txBox="1"/>
      </xdr:nvSpPr>
      <xdr:spPr>
        <a:xfrm>
          <a:off x="14401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83566</xdr:rowOff>
    </xdr:from>
    <xdr:to>
      <xdr:col>69</xdr:col>
      <xdr:colOff>92075</xdr:colOff>
      <xdr:row>75</xdr:row>
      <xdr:rowOff>110998</xdr:rowOff>
    </xdr:to>
    <xdr:cxnSp macro="">
      <xdr:nvCxnSpPr>
        <xdr:cNvPr id="438" name="直線コネクタ 437"/>
        <xdr:cNvCxnSpPr/>
      </xdr:nvCxnSpPr>
      <xdr:spPr>
        <a:xfrm>
          <a:off x="13004800" y="1294231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9" name="フローチャート: 判断 438"/>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93997</xdr:rowOff>
    </xdr:from>
    <xdr:ext cx="762000" cy="259045"/>
    <xdr:sp macro="" textlink="">
      <xdr:nvSpPr>
        <xdr:cNvPr id="440" name="テキスト ボックス 439"/>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41" name="フローチャート: 判断 440"/>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32275</xdr:rowOff>
    </xdr:from>
    <xdr:ext cx="762000" cy="259045"/>
    <xdr:sp macro="" textlink="">
      <xdr:nvSpPr>
        <xdr:cNvPr id="442" name="テキスト ボックス 441"/>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64770</xdr:rowOff>
    </xdr:from>
    <xdr:to>
      <xdr:col>82</xdr:col>
      <xdr:colOff>158750</xdr:colOff>
      <xdr:row>75</xdr:row>
      <xdr:rowOff>166370</xdr:rowOff>
    </xdr:to>
    <xdr:sp macro="" textlink="">
      <xdr:nvSpPr>
        <xdr:cNvPr id="448" name="楕円 447"/>
        <xdr:cNvSpPr/>
      </xdr:nvSpPr>
      <xdr:spPr>
        <a:xfrm>
          <a:off x="164592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81297</xdr:rowOff>
    </xdr:from>
    <xdr:ext cx="762000" cy="259045"/>
    <xdr:sp macro="" textlink="">
      <xdr:nvSpPr>
        <xdr:cNvPr id="449" name="公債費以外該当値テキスト"/>
        <xdr:cNvSpPr txBox="1"/>
      </xdr:nvSpPr>
      <xdr:spPr>
        <a:xfrm>
          <a:off x="165989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105918</xdr:rowOff>
    </xdr:from>
    <xdr:to>
      <xdr:col>78</xdr:col>
      <xdr:colOff>120650</xdr:colOff>
      <xdr:row>76</xdr:row>
      <xdr:rowOff>36069</xdr:rowOff>
    </xdr:to>
    <xdr:sp macro="" textlink="">
      <xdr:nvSpPr>
        <xdr:cNvPr id="450" name="楕円 449"/>
        <xdr:cNvSpPr/>
      </xdr:nvSpPr>
      <xdr:spPr>
        <a:xfrm>
          <a:off x="15621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46245</xdr:rowOff>
    </xdr:from>
    <xdr:ext cx="736600" cy="259045"/>
    <xdr:sp macro="" textlink="">
      <xdr:nvSpPr>
        <xdr:cNvPr id="451" name="テキスト ボックス 450"/>
        <xdr:cNvSpPr txBox="1"/>
      </xdr:nvSpPr>
      <xdr:spPr>
        <a:xfrm>
          <a:off x="15290800" y="12733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92202</xdr:rowOff>
    </xdr:from>
    <xdr:to>
      <xdr:col>74</xdr:col>
      <xdr:colOff>31750</xdr:colOff>
      <xdr:row>76</xdr:row>
      <xdr:rowOff>22352</xdr:rowOff>
    </xdr:to>
    <xdr:sp macro="" textlink="">
      <xdr:nvSpPr>
        <xdr:cNvPr id="452" name="楕円 451"/>
        <xdr:cNvSpPr/>
      </xdr:nvSpPr>
      <xdr:spPr>
        <a:xfrm>
          <a:off x="14732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32529</xdr:rowOff>
    </xdr:from>
    <xdr:ext cx="762000" cy="259045"/>
    <xdr:sp macro="" textlink="">
      <xdr:nvSpPr>
        <xdr:cNvPr id="453" name="テキスト ボックス 452"/>
        <xdr:cNvSpPr txBox="1"/>
      </xdr:nvSpPr>
      <xdr:spPr>
        <a:xfrm>
          <a:off x="14401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60198</xdr:rowOff>
    </xdr:from>
    <xdr:to>
      <xdr:col>69</xdr:col>
      <xdr:colOff>142875</xdr:colOff>
      <xdr:row>75</xdr:row>
      <xdr:rowOff>161798</xdr:rowOff>
    </xdr:to>
    <xdr:sp macro="" textlink="">
      <xdr:nvSpPr>
        <xdr:cNvPr id="454" name="楕円 453"/>
        <xdr:cNvSpPr/>
      </xdr:nvSpPr>
      <xdr:spPr>
        <a:xfrm>
          <a:off x="138430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525</xdr:rowOff>
    </xdr:from>
    <xdr:ext cx="762000" cy="259045"/>
    <xdr:sp macro="" textlink="">
      <xdr:nvSpPr>
        <xdr:cNvPr id="455" name="テキスト ボックス 454"/>
        <xdr:cNvSpPr txBox="1"/>
      </xdr:nvSpPr>
      <xdr:spPr>
        <a:xfrm>
          <a:off x="13512800" y="1268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32766</xdr:rowOff>
    </xdr:from>
    <xdr:to>
      <xdr:col>65</xdr:col>
      <xdr:colOff>53975</xdr:colOff>
      <xdr:row>75</xdr:row>
      <xdr:rowOff>134366</xdr:rowOff>
    </xdr:to>
    <xdr:sp macro="" textlink="">
      <xdr:nvSpPr>
        <xdr:cNvPr id="456" name="楕円 455"/>
        <xdr:cNvSpPr/>
      </xdr:nvSpPr>
      <xdr:spPr>
        <a:xfrm>
          <a:off x="129540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144543</xdr:rowOff>
    </xdr:from>
    <xdr:ext cx="762000" cy="259045"/>
    <xdr:sp macro="" textlink="">
      <xdr:nvSpPr>
        <xdr:cNvPr id="457" name="テキスト ボックス 456"/>
        <xdr:cNvSpPr txBox="1"/>
      </xdr:nvSpPr>
      <xdr:spPr>
        <a:xfrm>
          <a:off x="12623800" y="1266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長野県安曇野市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137690</xdr:rowOff>
    </xdr:from>
    <xdr:to>
      <xdr:col>29</xdr:col>
      <xdr:colOff>127000</xdr:colOff>
      <xdr:row>19</xdr:row>
      <xdr:rowOff>101751</xdr:rowOff>
    </xdr:to>
    <xdr:cxnSp macro="">
      <xdr:nvCxnSpPr>
        <xdr:cNvPr id="47" name="直線コネクタ 46"/>
        <xdr:cNvCxnSpPr/>
      </xdr:nvCxnSpPr>
      <xdr:spPr bwMode="auto">
        <a:xfrm flipV="1">
          <a:off x="5651500" y="2071265"/>
          <a:ext cx="0" cy="13356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73828</xdr:rowOff>
    </xdr:from>
    <xdr:ext cx="762000" cy="259045"/>
    <xdr:sp macro="" textlink="">
      <xdr:nvSpPr>
        <xdr:cNvPr id="48" name="人口1人当たり決算額の推移最小値テキスト130"/>
        <xdr:cNvSpPr txBox="1"/>
      </xdr:nvSpPr>
      <xdr:spPr>
        <a:xfrm>
          <a:off x="5740400" y="3379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101751</xdr:rowOff>
    </xdr:from>
    <xdr:to>
      <xdr:col>30</xdr:col>
      <xdr:colOff>25400</xdr:colOff>
      <xdr:row>19</xdr:row>
      <xdr:rowOff>101751</xdr:rowOff>
    </xdr:to>
    <xdr:cxnSp macro="">
      <xdr:nvCxnSpPr>
        <xdr:cNvPr id="49" name="直線コネクタ 48"/>
        <xdr:cNvCxnSpPr/>
      </xdr:nvCxnSpPr>
      <xdr:spPr bwMode="auto">
        <a:xfrm>
          <a:off x="5562600" y="34069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52617</xdr:rowOff>
    </xdr:from>
    <xdr:ext cx="762000" cy="259045"/>
    <xdr:sp macro="" textlink="">
      <xdr:nvSpPr>
        <xdr:cNvPr id="50" name="人口1人当たり決算額の推移最大値テキスト130"/>
        <xdr:cNvSpPr txBox="1"/>
      </xdr:nvSpPr>
      <xdr:spPr>
        <a:xfrm>
          <a:off x="5740400" y="1814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137690</xdr:rowOff>
    </xdr:from>
    <xdr:to>
      <xdr:col>30</xdr:col>
      <xdr:colOff>25400</xdr:colOff>
      <xdr:row>11</xdr:row>
      <xdr:rowOff>137690</xdr:rowOff>
    </xdr:to>
    <xdr:cxnSp macro="">
      <xdr:nvCxnSpPr>
        <xdr:cNvPr id="51" name="直線コネクタ 50"/>
        <xdr:cNvCxnSpPr/>
      </xdr:nvCxnSpPr>
      <xdr:spPr bwMode="auto">
        <a:xfrm>
          <a:off x="5562600" y="20712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160419</xdr:rowOff>
    </xdr:from>
    <xdr:to>
      <xdr:col>29</xdr:col>
      <xdr:colOff>127000</xdr:colOff>
      <xdr:row>17</xdr:row>
      <xdr:rowOff>161840</xdr:rowOff>
    </xdr:to>
    <xdr:cxnSp macro="">
      <xdr:nvCxnSpPr>
        <xdr:cNvPr id="52" name="直線コネクタ 51"/>
        <xdr:cNvCxnSpPr/>
      </xdr:nvCxnSpPr>
      <xdr:spPr bwMode="auto">
        <a:xfrm>
          <a:off x="5003800" y="3122694"/>
          <a:ext cx="647700" cy="14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85651</xdr:rowOff>
    </xdr:from>
    <xdr:ext cx="762000" cy="259045"/>
    <xdr:sp macro="" textlink="">
      <xdr:nvSpPr>
        <xdr:cNvPr id="53" name="人口1人当たり決算額の推移平均値テキスト130"/>
        <xdr:cNvSpPr txBox="1"/>
      </xdr:nvSpPr>
      <xdr:spPr>
        <a:xfrm>
          <a:off x="5740400" y="27050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69124</xdr:rowOff>
    </xdr:from>
    <xdr:to>
      <xdr:col>29</xdr:col>
      <xdr:colOff>177800</xdr:colOff>
      <xdr:row>16</xdr:row>
      <xdr:rowOff>170724</xdr:rowOff>
    </xdr:to>
    <xdr:sp macro="" textlink="">
      <xdr:nvSpPr>
        <xdr:cNvPr id="54" name="フローチャート: 判断 53"/>
        <xdr:cNvSpPr/>
      </xdr:nvSpPr>
      <xdr:spPr bwMode="auto">
        <a:xfrm>
          <a:off x="5600700" y="28599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125019</xdr:rowOff>
    </xdr:from>
    <xdr:to>
      <xdr:col>26</xdr:col>
      <xdr:colOff>50800</xdr:colOff>
      <xdr:row>17</xdr:row>
      <xdr:rowOff>160419</xdr:rowOff>
    </xdr:to>
    <xdr:cxnSp macro="">
      <xdr:nvCxnSpPr>
        <xdr:cNvPr id="55" name="直線コネクタ 54"/>
        <xdr:cNvCxnSpPr/>
      </xdr:nvCxnSpPr>
      <xdr:spPr bwMode="auto">
        <a:xfrm>
          <a:off x="4305300" y="3087294"/>
          <a:ext cx="698500" cy="354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68373</xdr:rowOff>
    </xdr:from>
    <xdr:to>
      <xdr:col>26</xdr:col>
      <xdr:colOff>101600</xdr:colOff>
      <xdr:row>16</xdr:row>
      <xdr:rowOff>169973</xdr:rowOff>
    </xdr:to>
    <xdr:sp macro="" textlink="">
      <xdr:nvSpPr>
        <xdr:cNvPr id="56" name="フローチャート: 判断 55"/>
        <xdr:cNvSpPr/>
      </xdr:nvSpPr>
      <xdr:spPr bwMode="auto">
        <a:xfrm>
          <a:off x="49530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8700</xdr:rowOff>
    </xdr:from>
    <xdr:ext cx="736600" cy="259045"/>
    <xdr:sp macro="" textlink="">
      <xdr:nvSpPr>
        <xdr:cNvPr id="57" name="テキスト ボックス 56"/>
        <xdr:cNvSpPr txBox="1"/>
      </xdr:nvSpPr>
      <xdr:spPr>
        <a:xfrm>
          <a:off x="4622800" y="2628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113377</xdr:rowOff>
    </xdr:from>
    <xdr:to>
      <xdr:col>22</xdr:col>
      <xdr:colOff>114300</xdr:colOff>
      <xdr:row>17</xdr:row>
      <xdr:rowOff>125019</xdr:rowOff>
    </xdr:to>
    <xdr:cxnSp macro="">
      <xdr:nvCxnSpPr>
        <xdr:cNvPr id="58" name="直線コネクタ 57"/>
        <xdr:cNvCxnSpPr/>
      </xdr:nvCxnSpPr>
      <xdr:spPr bwMode="auto">
        <a:xfrm>
          <a:off x="3606800" y="3075652"/>
          <a:ext cx="698500" cy="116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84310</xdr:rowOff>
    </xdr:from>
    <xdr:to>
      <xdr:col>22</xdr:col>
      <xdr:colOff>165100</xdr:colOff>
      <xdr:row>17</xdr:row>
      <xdr:rowOff>14460</xdr:rowOff>
    </xdr:to>
    <xdr:sp macro="" textlink="">
      <xdr:nvSpPr>
        <xdr:cNvPr id="59" name="フローチャート: 判断 58"/>
        <xdr:cNvSpPr/>
      </xdr:nvSpPr>
      <xdr:spPr bwMode="auto">
        <a:xfrm>
          <a:off x="42545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24637</xdr:rowOff>
    </xdr:from>
    <xdr:ext cx="762000" cy="259045"/>
    <xdr:sp macro="" textlink="">
      <xdr:nvSpPr>
        <xdr:cNvPr id="60" name="テキスト ボックス 59"/>
        <xdr:cNvSpPr txBox="1"/>
      </xdr:nvSpPr>
      <xdr:spPr>
        <a:xfrm>
          <a:off x="3924300" y="2644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113377</xdr:rowOff>
    </xdr:from>
    <xdr:to>
      <xdr:col>18</xdr:col>
      <xdr:colOff>177800</xdr:colOff>
      <xdr:row>17</xdr:row>
      <xdr:rowOff>118096</xdr:rowOff>
    </xdr:to>
    <xdr:cxnSp macro="">
      <xdr:nvCxnSpPr>
        <xdr:cNvPr id="61" name="直線コネクタ 60"/>
        <xdr:cNvCxnSpPr/>
      </xdr:nvCxnSpPr>
      <xdr:spPr bwMode="auto">
        <a:xfrm flipV="1">
          <a:off x="2908300" y="3075652"/>
          <a:ext cx="698500" cy="47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89486</xdr:rowOff>
    </xdr:from>
    <xdr:to>
      <xdr:col>19</xdr:col>
      <xdr:colOff>38100</xdr:colOff>
      <xdr:row>17</xdr:row>
      <xdr:rowOff>19636</xdr:rowOff>
    </xdr:to>
    <xdr:sp macro="" textlink="">
      <xdr:nvSpPr>
        <xdr:cNvPr id="62" name="フローチャート: 判断 61"/>
        <xdr:cNvSpPr/>
      </xdr:nvSpPr>
      <xdr:spPr bwMode="auto">
        <a:xfrm>
          <a:off x="35560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29813</xdr:rowOff>
    </xdr:from>
    <xdr:ext cx="762000" cy="259045"/>
    <xdr:sp macro="" textlink="">
      <xdr:nvSpPr>
        <xdr:cNvPr id="63" name="テキスト ボックス 62"/>
        <xdr:cNvSpPr txBox="1"/>
      </xdr:nvSpPr>
      <xdr:spPr>
        <a:xfrm>
          <a:off x="3225800" y="2649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47326</xdr:rowOff>
    </xdr:from>
    <xdr:to>
      <xdr:col>15</xdr:col>
      <xdr:colOff>101600</xdr:colOff>
      <xdr:row>17</xdr:row>
      <xdr:rowOff>148926</xdr:rowOff>
    </xdr:to>
    <xdr:sp macro="" textlink="">
      <xdr:nvSpPr>
        <xdr:cNvPr id="64" name="フローチャート: 判断 63"/>
        <xdr:cNvSpPr/>
      </xdr:nvSpPr>
      <xdr:spPr bwMode="auto">
        <a:xfrm>
          <a:off x="2857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159103</xdr:rowOff>
    </xdr:from>
    <xdr:ext cx="762000" cy="259045"/>
    <xdr:sp macro="" textlink="">
      <xdr:nvSpPr>
        <xdr:cNvPr id="65" name="テキスト ボックス 64"/>
        <xdr:cNvSpPr txBox="1"/>
      </xdr:nvSpPr>
      <xdr:spPr>
        <a:xfrm>
          <a:off x="2527300" y="277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111040</xdr:rowOff>
    </xdr:from>
    <xdr:to>
      <xdr:col>29</xdr:col>
      <xdr:colOff>177800</xdr:colOff>
      <xdr:row>18</xdr:row>
      <xdr:rowOff>41190</xdr:rowOff>
    </xdr:to>
    <xdr:sp macro="" textlink="">
      <xdr:nvSpPr>
        <xdr:cNvPr id="71" name="楕円 70"/>
        <xdr:cNvSpPr/>
      </xdr:nvSpPr>
      <xdr:spPr bwMode="auto">
        <a:xfrm>
          <a:off x="5600700" y="30733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83117</xdr:rowOff>
    </xdr:from>
    <xdr:ext cx="762000" cy="259045"/>
    <xdr:sp macro="" textlink="">
      <xdr:nvSpPr>
        <xdr:cNvPr id="72" name="人口1人当たり決算額の推移該当値テキスト130"/>
        <xdr:cNvSpPr txBox="1"/>
      </xdr:nvSpPr>
      <xdr:spPr>
        <a:xfrm>
          <a:off x="5740400" y="3045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109619</xdr:rowOff>
    </xdr:from>
    <xdr:to>
      <xdr:col>26</xdr:col>
      <xdr:colOff>101600</xdr:colOff>
      <xdr:row>18</xdr:row>
      <xdr:rowOff>39769</xdr:rowOff>
    </xdr:to>
    <xdr:sp macro="" textlink="">
      <xdr:nvSpPr>
        <xdr:cNvPr id="73" name="楕円 72"/>
        <xdr:cNvSpPr/>
      </xdr:nvSpPr>
      <xdr:spPr bwMode="auto">
        <a:xfrm>
          <a:off x="4953000" y="30718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24546</xdr:rowOff>
    </xdr:from>
    <xdr:ext cx="736600" cy="259045"/>
    <xdr:sp macro="" textlink="">
      <xdr:nvSpPr>
        <xdr:cNvPr id="74" name="テキスト ボックス 73"/>
        <xdr:cNvSpPr txBox="1"/>
      </xdr:nvSpPr>
      <xdr:spPr>
        <a:xfrm>
          <a:off x="4622800" y="3158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74219</xdr:rowOff>
    </xdr:from>
    <xdr:to>
      <xdr:col>22</xdr:col>
      <xdr:colOff>165100</xdr:colOff>
      <xdr:row>18</xdr:row>
      <xdr:rowOff>4369</xdr:rowOff>
    </xdr:to>
    <xdr:sp macro="" textlink="">
      <xdr:nvSpPr>
        <xdr:cNvPr id="75" name="楕円 74"/>
        <xdr:cNvSpPr/>
      </xdr:nvSpPr>
      <xdr:spPr bwMode="auto">
        <a:xfrm>
          <a:off x="4254500" y="30364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160596</xdr:rowOff>
    </xdr:from>
    <xdr:ext cx="762000" cy="259045"/>
    <xdr:sp macro="" textlink="">
      <xdr:nvSpPr>
        <xdr:cNvPr id="76" name="テキスト ボックス 75"/>
        <xdr:cNvSpPr txBox="1"/>
      </xdr:nvSpPr>
      <xdr:spPr>
        <a:xfrm>
          <a:off x="3924300" y="3122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62577</xdr:rowOff>
    </xdr:from>
    <xdr:to>
      <xdr:col>19</xdr:col>
      <xdr:colOff>38100</xdr:colOff>
      <xdr:row>17</xdr:row>
      <xdr:rowOff>164177</xdr:rowOff>
    </xdr:to>
    <xdr:sp macro="" textlink="">
      <xdr:nvSpPr>
        <xdr:cNvPr id="77" name="楕円 76"/>
        <xdr:cNvSpPr/>
      </xdr:nvSpPr>
      <xdr:spPr bwMode="auto">
        <a:xfrm>
          <a:off x="3556000" y="30248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148954</xdr:rowOff>
    </xdr:from>
    <xdr:ext cx="762000" cy="259045"/>
    <xdr:sp macro="" textlink="">
      <xdr:nvSpPr>
        <xdr:cNvPr id="78" name="テキスト ボックス 77"/>
        <xdr:cNvSpPr txBox="1"/>
      </xdr:nvSpPr>
      <xdr:spPr>
        <a:xfrm>
          <a:off x="3225800" y="311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67296</xdr:rowOff>
    </xdr:from>
    <xdr:to>
      <xdr:col>15</xdr:col>
      <xdr:colOff>101600</xdr:colOff>
      <xdr:row>17</xdr:row>
      <xdr:rowOff>168896</xdr:rowOff>
    </xdr:to>
    <xdr:sp macro="" textlink="">
      <xdr:nvSpPr>
        <xdr:cNvPr id="79" name="楕円 78"/>
        <xdr:cNvSpPr/>
      </xdr:nvSpPr>
      <xdr:spPr bwMode="auto">
        <a:xfrm>
          <a:off x="2857500" y="30295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153673</xdr:rowOff>
    </xdr:from>
    <xdr:ext cx="762000" cy="259045"/>
    <xdr:sp macro="" textlink="">
      <xdr:nvSpPr>
        <xdr:cNvPr id="80" name="テキスト ボックス 79"/>
        <xdr:cNvSpPr txBox="1"/>
      </xdr:nvSpPr>
      <xdr:spPr>
        <a:xfrm>
          <a:off x="2527300" y="311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90858</xdr:rowOff>
    </xdr:from>
    <xdr:to>
      <xdr:col>29</xdr:col>
      <xdr:colOff>127000</xdr:colOff>
      <xdr:row>38</xdr:row>
      <xdr:rowOff>51357</xdr:rowOff>
    </xdr:to>
    <xdr:cxnSp macro="">
      <xdr:nvCxnSpPr>
        <xdr:cNvPr id="107" name="直線コネクタ 106"/>
        <xdr:cNvCxnSpPr/>
      </xdr:nvCxnSpPr>
      <xdr:spPr bwMode="auto">
        <a:xfrm flipV="1">
          <a:off x="5651500" y="6358308"/>
          <a:ext cx="0" cy="11606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23434</xdr:rowOff>
    </xdr:from>
    <xdr:ext cx="762000" cy="259045"/>
    <xdr:sp macro="" textlink="">
      <xdr:nvSpPr>
        <xdr:cNvPr id="108" name="人口1人当たり決算額の推移最小値テキスト445"/>
        <xdr:cNvSpPr txBox="1"/>
      </xdr:nvSpPr>
      <xdr:spPr>
        <a:xfrm>
          <a:off x="5740400" y="7491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51357</xdr:rowOff>
    </xdr:from>
    <xdr:to>
      <xdr:col>30</xdr:col>
      <xdr:colOff>25400</xdr:colOff>
      <xdr:row>38</xdr:row>
      <xdr:rowOff>51357</xdr:rowOff>
    </xdr:to>
    <xdr:cxnSp macro="">
      <xdr:nvCxnSpPr>
        <xdr:cNvPr id="109" name="直線コネクタ 108"/>
        <xdr:cNvCxnSpPr/>
      </xdr:nvCxnSpPr>
      <xdr:spPr bwMode="auto">
        <a:xfrm>
          <a:off x="5562600" y="75189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177235</xdr:rowOff>
    </xdr:from>
    <xdr:ext cx="762000" cy="259045"/>
    <xdr:sp macro="" textlink="">
      <xdr:nvSpPr>
        <xdr:cNvPr id="110" name="人口1人当たり決算額の推移最大値テキスト445"/>
        <xdr:cNvSpPr txBox="1"/>
      </xdr:nvSpPr>
      <xdr:spPr>
        <a:xfrm>
          <a:off x="5740400" y="610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90858</xdr:rowOff>
    </xdr:from>
    <xdr:to>
      <xdr:col>30</xdr:col>
      <xdr:colOff>25400</xdr:colOff>
      <xdr:row>34</xdr:row>
      <xdr:rowOff>90858</xdr:rowOff>
    </xdr:to>
    <xdr:cxnSp macro="">
      <xdr:nvCxnSpPr>
        <xdr:cNvPr id="111" name="直線コネクタ 110"/>
        <xdr:cNvCxnSpPr/>
      </xdr:nvCxnSpPr>
      <xdr:spPr bwMode="auto">
        <a:xfrm>
          <a:off x="5562600" y="63583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43081</xdr:rowOff>
    </xdr:from>
    <xdr:to>
      <xdr:col>29</xdr:col>
      <xdr:colOff>127000</xdr:colOff>
      <xdr:row>36</xdr:row>
      <xdr:rowOff>105786</xdr:rowOff>
    </xdr:to>
    <xdr:cxnSp macro="">
      <xdr:nvCxnSpPr>
        <xdr:cNvPr id="112" name="直線コネクタ 111"/>
        <xdr:cNvCxnSpPr/>
      </xdr:nvCxnSpPr>
      <xdr:spPr bwMode="auto">
        <a:xfrm flipV="1">
          <a:off x="5003800" y="6996331"/>
          <a:ext cx="647700" cy="627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54335</xdr:rowOff>
    </xdr:from>
    <xdr:ext cx="762000" cy="259045"/>
    <xdr:sp macro="" textlink="">
      <xdr:nvSpPr>
        <xdr:cNvPr id="113" name="人口1人当たり決算額の推移平均値テキスト445"/>
        <xdr:cNvSpPr txBox="1"/>
      </xdr:nvSpPr>
      <xdr:spPr>
        <a:xfrm>
          <a:off x="5740400" y="7007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82258</xdr:rowOff>
    </xdr:from>
    <xdr:to>
      <xdr:col>29</xdr:col>
      <xdr:colOff>177800</xdr:colOff>
      <xdr:row>37</xdr:row>
      <xdr:rowOff>12408</xdr:rowOff>
    </xdr:to>
    <xdr:sp macro="" textlink="">
      <xdr:nvSpPr>
        <xdr:cNvPr id="114" name="フローチャート: 判断 113"/>
        <xdr:cNvSpPr/>
      </xdr:nvSpPr>
      <xdr:spPr bwMode="auto">
        <a:xfrm>
          <a:off x="5600700" y="7035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73165</xdr:rowOff>
    </xdr:from>
    <xdr:to>
      <xdr:col>26</xdr:col>
      <xdr:colOff>50800</xdr:colOff>
      <xdr:row>36</xdr:row>
      <xdr:rowOff>105786</xdr:rowOff>
    </xdr:to>
    <xdr:cxnSp macro="">
      <xdr:nvCxnSpPr>
        <xdr:cNvPr id="115" name="直線コネクタ 114"/>
        <xdr:cNvCxnSpPr/>
      </xdr:nvCxnSpPr>
      <xdr:spPr bwMode="auto">
        <a:xfrm>
          <a:off x="4305300" y="7026415"/>
          <a:ext cx="698500" cy="326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58255</xdr:rowOff>
    </xdr:from>
    <xdr:to>
      <xdr:col>26</xdr:col>
      <xdr:colOff>101600</xdr:colOff>
      <xdr:row>36</xdr:row>
      <xdr:rowOff>159855</xdr:rowOff>
    </xdr:to>
    <xdr:sp macro="" textlink="">
      <xdr:nvSpPr>
        <xdr:cNvPr id="116" name="フローチャート: 判断 115"/>
        <xdr:cNvSpPr/>
      </xdr:nvSpPr>
      <xdr:spPr bwMode="auto">
        <a:xfrm>
          <a:off x="49530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144632</xdr:rowOff>
    </xdr:from>
    <xdr:ext cx="736600" cy="259045"/>
    <xdr:sp macro="" textlink="">
      <xdr:nvSpPr>
        <xdr:cNvPr id="117" name="テキスト ボックス 116"/>
        <xdr:cNvSpPr txBox="1"/>
      </xdr:nvSpPr>
      <xdr:spPr>
        <a:xfrm>
          <a:off x="4622800" y="7097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26393</xdr:rowOff>
    </xdr:from>
    <xdr:to>
      <xdr:col>22</xdr:col>
      <xdr:colOff>114300</xdr:colOff>
      <xdr:row>36</xdr:row>
      <xdr:rowOff>73165</xdr:rowOff>
    </xdr:to>
    <xdr:cxnSp macro="">
      <xdr:nvCxnSpPr>
        <xdr:cNvPr id="118" name="直線コネクタ 117"/>
        <xdr:cNvCxnSpPr/>
      </xdr:nvCxnSpPr>
      <xdr:spPr bwMode="auto">
        <a:xfrm>
          <a:off x="3606800" y="6979643"/>
          <a:ext cx="698500" cy="467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54072</xdr:rowOff>
    </xdr:from>
    <xdr:to>
      <xdr:col>22</xdr:col>
      <xdr:colOff>165100</xdr:colOff>
      <xdr:row>36</xdr:row>
      <xdr:rowOff>155672</xdr:rowOff>
    </xdr:to>
    <xdr:sp macro="" textlink="">
      <xdr:nvSpPr>
        <xdr:cNvPr id="119" name="フローチャート: 判断 118"/>
        <xdr:cNvSpPr/>
      </xdr:nvSpPr>
      <xdr:spPr bwMode="auto">
        <a:xfrm>
          <a:off x="42545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140449</xdr:rowOff>
    </xdr:from>
    <xdr:ext cx="762000" cy="259045"/>
    <xdr:sp macro="" textlink="">
      <xdr:nvSpPr>
        <xdr:cNvPr id="120" name="テキスト ボックス 119"/>
        <xdr:cNvSpPr txBox="1"/>
      </xdr:nvSpPr>
      <xdr:spPr>
        <a:xfrm>
          <a:off x="3924300" y="7093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26393</xdr:rowOff>
    </xdr:from>
    <xdr:to>
      <xdr:col>18</xdr:col>
      <xdr:colOff>177800</xdr:colOff>
      <xdr:row>36</xdr:row>
      <xdr:rowOff>69553</xdr:rowOff>
    </xdr:to>
    <xdr:cxnSp macro="">
      <xdr:nvCxnSpPr>
        <xdr:cNvPr id="121" name="直線コネクタ 120"/>
        <xdr:cNvCxnSpPr/>
      </xdr:nvCxnSpPr>
      <xdr:spPr bwMode="auto">
        <a:xfrm flipV="1">
          <a:off x="2908300" y="6979643"/>
          <a:ext cx="698500" cy="431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34983</xdr:rowOff>
    </xdr:from>
    <xdr:to>
      <xdr:col>19</xdr:col>
      <xdr:colOff>38100</xdr:colOff>
      <xdr:row>36</xdr:row>
      <xdr:rowOff>136583</xdr:rowOff>
    </xdr:to>
    <xdr:sp macro="" textlink="">
      <xdr:nvSpPr>
        <xdr:cNvPr id="122" name="フローチャート: 判断 121"/>
        <xdr:cNvSpPr/>
      </xdr:nvSpPr>
      <xdr:spPr bwMode="auto">
        <a:xfrm>
          <a:off x="35560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121360</xdr:rowOff>
    </xdr:from>
    <xdr:ext cx="762000" cy="259045"/>
    <xdr:sp macro="" textlink="">
      <xdr:nvSpPr>
        <xdr:cNvPr id="123" name="テキスト ボックス 122"/>
        <xdr:cNvSpPr txBox="1"/>
      </xdr:nvSpPr>
      <xdr:spPr>
        <a:xfrm>
          <a:off x="3225800" y="7074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112388</xdr:rowOff>
    </xdr:from>
    <xdr:to>
      <xdr:col>15</xdr:col>
      <xdr:colOff>101600</xdr:colOff>
      <xdr:row>37</xdr:row>
      <xdr:rowOff>42538</xdr:rowOff>
    </xdr:to>
    <xdr:sp macro="" textlink="">
      <xdr:nvSpPr>
        <xdr:cNvPr id="124" name="フローチャート: 判断 123"/>
        <xdr:cNvSpPr/>
      </xdr:nvSpPr>
      <xdr:spPr bwMode="auto">
        <a:xfrm>
          <a:off x="28575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27315</xdr:rowOff>
    </xdr:from>
    <xdr:ext cx="762000" cy="259045"/>
    <xdr:sp macro="" textlink="">
      <xdr:nvSpPr>
        <xdr:cNvPr id="125" name="テキスト ボックス 124"/>
        <xdr:cNvSpPr txBox="1"/>
      </xdr:nvSpPr>
      <xdr:spPr>
        <a:xfrm>
          <a:off x="2527300" y="71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335181</xdr:rowOff>
    </xdr:from>
    <xdr:to>
      <xdr:col>29</xdr:col>
      <xdr:colOff>177800</xdr:colOff>
      <xdr:row>36</xdr:row>
      <xdr:rowOff>93881</xdr:rowOff>
    </xdr:to>
    <xdr:sp macro="" textlink="">
      <xdr:nvSpPr>
        <xdr:cNvPr id="131" name="楕円 130"/>
        <xdr:cNvSpPr/>
      </xdr:nvSpPr>
      <xdr:spPr bwMode="auto">
        <a:xfrm>
          <a:off x="5600700" y="6945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180258</xdr:rowOff>
    </xdr:from>
    <xdr:ext cx="762000" cy="259045"/>
    <xdr:sp macro="" textlink="">
      <xdr:nvSpPr>
        <xdr:cNvPr id="132" name="人口1人当たり決算額の推移該当値テキスト445"/>
        <xdr:cNvSpPr txBox="1"/>
      </xdr:nvSpPr>
      <xdr:spPr>
        <a:xfrm>
          <a:off x="5740400" y="6790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54986</xdr:rowOff>
    </xdr:from>
    <xdr:to>
      <xdr:col>26</xdr:col>
      <xdr:colOff>101600</xdr:colOff>
      <xdr:row>36</xdr:row>
      <xdr:rowOff>156586</xdr:rowOff>
    </xdr:to>
    <xdr:sp macro="" textlink="">
      <xdr:nvSpPr>
        <xdr:cNvPr id="133" name="楕円 132"/>
        <xdr:cNvSpPr/>
      </xdr:nvSpPr>
      <xdr:spPr bwMode="auto">
        <a:xfrm>
          <a:off x="4953000" y="7008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166763</xdr:rowOff>
    </xdr:from>
    <xdr:ext cx="736600" cy="259045"/>
    <xdr:sp macro="" textlink="">
      <xdr:nvSpPr>
        <xdr:cNvPr id="134" name="テキスト ボックス 133"/>
        <xdr:cNvSpPr txBox="1"/>
      </xdr:nvSpPr>
      <xdr:spPr>
        <a:xfrm>
          <a:off x="4622800" y="6777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22365</xdr:rowOff>
    </xdr:from>
    <xdr:to>
      <xdr:col>22</xdr:col>
      <xdr:colOff>165100</xdr:colOff>
      <xdr:row>36</xdr:row>
      <xdr:rowOff>123965</xdr:rowOff>
    </xdr:to>
    <xdr:sp macro="" textlink="">
      <xdr:nvSpPr>
        <xdr:cNvPr id="135" name="楕円 134"/>
        <xdr:cNvSpPr/>
      </xdr:nvSpPr>
      <xdr:spPr bwMode="auto">
        <a:xfrm>
          <a:off x="4254500" y="6975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134142</xdr:rowOff>
    </xdr:from>
    <xdr:ext cx="762000" cy="259045"/>
    <xdr:sp macro="" textlink="">
      <xdr:nvSpPr>
        <xdr:cNvPr id="136" name="テキスト ボックス 135"/>
        <xdr:cNvSpPr txBox="1"/>
      </xdr:nvSpPr>
      <xdr:spPr>
        <a:xfrm>
          <a:off x="3924300" y="674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318493</xdr:rowOff>
    </xdr:from>
    <xdr:to>
      <xdr:col>19</xdr:col>
      <xdr:colOff>38100</xdr:colOff>
      <xdr:row>36</xdr:row>
      <xdr:rowOff>77193</xdr:rowOff>
    </xdr:to>
    <xdr:sp macro="" textlink="">
      <xdr:nvSpPr>
        <xdr:cNvPr id="137" name="楕円 136"/>
        <xdr:cNvSpPr/>
      </xdr:nvSpPr>
      <xdr:spPr bwMode="auto">
        <a:xfrm>
          <a:off x="3556000" y="69288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87370</xdr:rowOff>
    </xdr:from>
    <xdr:ext cx="762000" cy="259045"/>
    <xdr:sp macro="" textlink="">
      <xdr:nvSpPr>
        <xdr:cNvPr id="138" name="テキスト ボックス 137"/>
        <xdr:cNvSpPr txBox="1"/>
      </xdr:nvSpPr>
      <xdr:spPr>
        <a:xfrm>
          <a:off x="3225800" y="669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18753</xdr:rowOff>
    </xdr:from>
    <xdr:to>
      <xdr:col>15</xdr:col>
      <xdr:colOff>101600</xdr:colOff>
      <xdr:row>36</xdr:row>
      <xdr:rowOff>120353</xdr:rowOff>
    </xdr:to>
    <xdr:sp macro="" textlink="">
      <xdr:nvSpPr>
        <xdr:cNvPr id="139" name="楕円 138"/>
        <xdr:cNvSpPr/>
      </xdr:nvSpPr>
      <xdr:spPr bwMode="auto">
        <a:xfrm>
          <a:off x="2857500" y="69720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130530</xdr:rowOff>
    </xdr:from>
    <xdr:ext cx="762000" cy="259045"/>
    <xdr:sp macro="" textlink="">
      <xdr:nvSpPr>
        <xdr:cNvPr id="140" name="テキスト ボックス 139"/>
        <xdr:cNvSpPr txBox="1"/>
      </xdr:nvSpPr>
      <xdr:spPr>
        <a:xfrm>
          <a:off x="2527300" y="674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長野県安曇野市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97,800
96,515
331.78
39,808,437
39,037,637
715,972
25,627,377
40,741,296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12.8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39949</xdr:rowOff>
    </xdr:from>
    <xdr:to>
      <xdr:col>24</xdr:col>
      <xdr:colOff>62865</xdr:colOff>
      <xdr:row>39</xdr:row>
      <xdr:rowOff>12125</xdr:rowOff>
    </xdr:to>
    <xdr:cxnSp macro="">
      <xdr:nvCxnSpPr>
        <xdr:cNvPr id="58" name="直線コネクタ 57"/>
        <xdr:cNvCxnSpPr/>
      </xdr:nvCxnSpPr>
      <xdr:spPr>
        <a:xfrm flipV="1">
          <a:off x="4633595" y="5354899"/>
          <a:ext cx="1270" cy="1343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15952</xdr:rowOff>
    </xdr:from>
    <xdr:ext cx="534377" cy="259045"/>
    <xdr:sp macro="" textlink="">
      <xdr:nvSpPr>
        <xdr:cNvPr id="59" name="人件費最小値テキスト"/>
        <xdr:cNvSpPr txBox="1"/>
      </xdr:nvSpPr>
      <xdr:spPr>
        <a:xfrm>
          <a:off x="4686300" y="670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12125</xdr:rowOff>
    </xdr:from>
    <xdr:to>
      <xdr:col>24</xdr:col>
      <xdr:colOff>152400</xdr:colOff>
      <xdr:row>39</xdr:row>
      <xdr:rowOff>12125</xdr:rowOff>
    </xdr:to>
    <xdr:cxnSp macro="">
      <xdr:nvCxnSpPr>
        <xdr:cNvPr id="60" name="直線コネクタ 59"/>
        <xdr:cNvCxnSpPr/>
      </xdr:nvCxnSpPr>
      <xdr:spPr>
        <a:xfrm>
          <a:off x="4546600" y="669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158076</xdr:rowOff>
    </xdr:from>
    <xdr:ext cx="599010" cy="259045"/>
    <xdr:sp macro="" textlink="">
      <xdr:nvSpPr>
        <xdr:cNvPr id="61" name="人件費最大値テキスト"/>
        <xdr:cNvSpPr txBox="1"/>
      </xdr:nvSpPr>
      <xdr:spPr>
        <a:xfrm>
          <a:off x="4686300" y="513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39949</xdr:rowOff>
    </xdr:from>
    <xdr:to>
      <xdr:col>24</xdr:col>
      <xdr:colOff>152400</xdr:colOff>
      <xdr:row>31</xdr:row>
      <xdr:rowOff>39949</xdr:rowOff>
    </xdr:to>
    <xdr:cxnSp macro="">
      <xdr:nvCxnSpPr>
        <xdr:cNvPr id="62" name="直線コネクタ 61"/>
        <xdr:cNvCxnSpPr/>
      </xdr:nvCxnSpPr>
      <xdr:spPr>
        <a:xfrm>
          <a:off x="4546600" y="535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65878</xdr:rowOff>
    </xdr:from>
    <xdr:to>
      <xdr:col>24</xdr:col>
      <xdr:colOff>63500</xdr:colOff>
      <xdr:row>38</xdr:row>
      <xdr:rowOff>71202</xdr:rowOff>
    </xdr:to>
    <xdr:cxnSp macro="">
      <xdr:nvCxnSpPr>
        <xdr:cNvPr id="63" name="直線コネクタ 62"/>
        <xdr:cNvCxnSpPr/>
      </xdr:nvCxnSpPr>
      <xdr:spPr>
        <a:xfrm>
          <a:off x="3797300" y="6580978"/>
          <a:ext cx="838200" cy="5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48879</xdr:rowOff>
    </xdr:from>
    <xdr:ext cx="534377" cy="259045"/>
    <xdr:sp macro="" textlink="">
      <xdr:nvSpPr>
        <xdr:cNvPr id="64" name="人件費平均値テキスト"/>
        <xdr:cNvSpPr txBox="1"/>
      </xdr:nvSpPr>
      <xdr:spPr>
        <a:xfrm>
          <a:off x="4686300" y="6049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26002</xdr:rowOff>
    </xdr:from>
    <xdr:to>
      <xdr:col>24</xdr:col>
      <xdr:colOff>114300</xdr:colOff>
      <xdr:row>36</xdr:row>
      <xdr:rowOff>127602</xdr:rowOff>
    </xdr:to>
    <xdr:sp macro="" textlink="">
      <xdr:nvSpPr>
        <xdr:cNvPr id="65" name="フローチャート: 判断 64"/>
        <xdr:cNvSpPr/>
      </xdr:nvSpPr>
      <xdr:spPr>
        <a:xfrm>
          <a:off x="4584700" y="619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23784</xdr:rowOff>
    </xdr:from>
    <xdr:to>
      <xdr:col>19</xdr:col>
      <xdr:colOff>177800</xdr:colOff>
      <xdr:row>38</xdr:row>
      <xdr:rowOff>65878</xdr:rowOff>
    </xdr:to>
    <xdr:cxnSp macro="">
      <xdr:nvCxnSpPr>
        <xdr:cNvPr id="66" name="直線コネクタ 65"/>
        <xdr:cNvCxnSpPr/>
      </xdr:nvCxnSpPr>
      <xdr:spPr>
        <a:xfrm>
          <a:off x="2908300" y="6538884"/>
          <a:ext cx="889000" cy="42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26394</xdr:rowOff>
    </xdr:from>
    <xdr:to>
      <xdr:col>20</xdr:col>
      <xdr:colOff>38100</xdr:colOff>
      <xdr:row>36</xdr:row>
      <xdr:rowOff>127994</xdr:rowOff>
    </xdr:to>
    <xdr:sp macro="" textlink="">
      <xdr:nvSpPr>
        <xdr:cNvPr id="67" name="フローチャート: 判断 66"/>
        <xdr:cNvSpPr/>
      </xdr:nvSpPr>
      <xdr:spPr>
        <a:xfrm>
          <a:off x="37465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144521</xdr:rowOff>
    </xdr:from>
    <xdr:ext cx="534377" cy="259045"/>
    <xdr:sp macro="" textlink="">
      <xdr:nvSpPr>
        <xdr:cNvPr id="68" name="テキスト ボックス 67"/>
        <xdr:cNvSpPr txBox="1"/>
      </xdr:nvSpPr>
      <xdr:spPr>
        <a:xfrm>
          <a:off x="3530111" y="597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16632</xdr:rowOff>
    </xdr:from>
    <xdr:to>
      <xdr:col>15</xdr:col>
      <xdr:colOff>50800</xdr:colOff>
      <xdr:row>38</xdr:row>
      <xdr:rowOff>23784</xdr:rowOff>
    </xdr:to>
    <xdr:cxnSp macro="">
      <xdr:nvCxnSpPr>
        <xdr:cNvPr id="69" name="直線コネクタ 68"/>
        <xdr:cNvCxnSpPr/>
      </xdr:nvCxnSpPr>
      <xdr:spPr>
        <a:xfrm>
          <a:off x="2019300" y="6531732"/>
          <a:ext cx="889000" cy="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32844</xdr:rowOff>
    </xdr:from>
    <xdr:to>
      <xdr:col>15</xdr:col>
      <xdr:colOff>101600</xdr:colOff>
      <xdr:row>36</xdr:row>
      <xdr:rowOff>134444</xdr:rowOff>
    </xdr:to>
    <xdr:sp macro="" textlink="">
      <xdr:nvSpPr>
        <xdr:cNvPr id="70" name="フローチャート: 判断 69"/>
        <xdr:cNvSpPr/>
      </xdr:nvSpPr>
      <xdr:spPr>
        <a:xfrm>
          <a:off x="2857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150971</xdr:rowOff>
    </xdr:from>
    <xdr:ext cx="534377" cy="259045"/>
    <xdr:sp macro="" textlink="">
      <xdr:nvSpPr>
        <xdr:cNvPr id="71" name="テキスト ボックス 70"/>
        <xdr:cNvSpPr txBox="1"/>
      </xdr:nvSpPr>
      <xdr:spPr>
        <a:xfrm>
          <a:off x="2641111" y="598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16632</xdr:rowOff>
    </xdr:from>
    <xdr:to>
      <xdr:col>10</xdr:col>
      <xdr:colOff>114300</xdr:colOff>
      <xdr:row>38</xdr:row>
      <xdr:rowOff>24420</xdr:rowOff>
    </xdr:to>
    <xdr:cxnSp macro="">
      <xdr:nvCxnSpPr>
        <xdr:cNvPr id="72" name="直線コネクタ 71"/>
        <xdr:cNvCxnSpPr/>
      </xdr:nvCxnSpPr>
      <xdr:spPr>
        <a:xfrm flipV="1">
          <a:off x="1130300" y="6531732"/>
          <a:ext cx="889000" cy="7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35032</xdr:rowOff>
    </xdr:from>
    <xdr:to>
      <xdr:col>10</xdr:col>
      <xdr:colOff>165100</xdr:colOff>
      <xdr:row>36</xdr:row>
      <xdr:rowOff>136632</xdr:rowOff>
    </xdr:to>
    <xdr:sp macro="" textlink="">
      <xdr:nvSpPr>
        <xdr:cNvPr id="73" name="フローチャート: 判断 72"/>
        <xdr:cNvSpPr/>
      </xdr:nvSpPr>
      <xdr:spPr>
        <a:xfrm>
          <a:off x="1968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153159</xdr:rowOff>
    </xdr:from>
    <xdr:ext cx="534377" cy="259045"/>
    <xdr:sp macro="" textlink="">
      <xdr:nvSpPr>
        <xdr:cNvPr id="74" name="テキスト ボックス 73"/>
        <xdr:cNvSpPr txBox="1"/>
      </xdr:nvSpPr>
      <xdr:spPr>
        <a:xfrm>
          <a:off x="1752111" y="598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152353</xdr:rowOff>
    </xdr:from>
    <xdr:to>
      <xdr:col>6</xdr:col>
      <xdr:colOff>38100</xdr:colOff>
      <xdr:row>37</xdr:row>
      <xdr:rowOff>82503</xdr:rowOff>
    </xdr:to>
    <xdr:sp macro="" textlink="">
      <xdr:nvSpPr>
        <xdr:cNvPr id="75" name="フローチャート: 判断 74"/>
        <xdr:cNvSpPr/>
      </xdr:nvSpPr>
      <xdr:spPr>
        <a:xfrm>
          <a:off x="1079500" y="632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99030</xdr:rowOff>
    </xdr:from>
    <xdr:ext cx="534377" cy="259045"/>
    <xdr:sp macro="" textlink="">
      <xdr:nvSpPr>
        <xdr:cNvPr id="76" name="テキスト ボックス 75"/>
        <xdr:cNvSpPr txBox="1"/>
      </xdr:nvSpPr>
      <xdr:spPr>
        <a:xfrm>
          <a:off x="863111" y="609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20402</xdr:rowOff>
    </xdr:from>
    <xdr:to>
      <xdr:col>24</xdr:col>
      <xdr:colOff>114300</xdr:colOff>
      <xdr:row>38</xdr:row>
      <xdr:rowOff>122002</xdr:rowOff>
    </xdr:to>
    <xdr:sp macro="" textlink="">
      <xdr:nvSpPr>
        <xdr:cNvPr id="82" name="楕円 81"/>
        <xdr:cNvSpPr/>
      </xdr:nvSpPr>
      <xdr:spPr>
        <a:xfrm>
          <a:off x="4584700" y="653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106778</xdr:rowOff>
    </xdr:from>
    <xdr:ext cx="534377" cy="259045"/>
    <xdr:sp macro="" textlink="">
      <xdr:nvSpPr>
        <xdr:cNvPr id="83" name="人件費該当値テキスト"/>
        <xdr:cNvSpPr txBox="1"/>
      </xdr:nvSpPr>
      <xdr:spPr>
        <a:xfrm>
          <a:off x="4686300" y="645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15078</xdr:rowOff>
    </xdr:from>
    <xdr:to>
      <xdr:col>20</xdr:col>
      <xdr:colOff>38100</xdr:colOff>
      <xdr:row>38</xdr:row>
      <xdr:rowOff>116678</xdr:rowOff>
    </xdr:to>
    <xdr:sp macro="" textlink="">
      <xdr:nvSpPr>
        <xdr:cNvPr id="84" name="楕円 83"/>
        <xdr:cNvSpPr/>
      </xdr:nvSpPr>
      <xdr:spPr>
        <a:xfrm>
          <a:off x="3746500" y="653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107805</xdr:rowOff>
    </xdr:from>
    <xdr:ext cx="534377" cy="259045"/>
    <xdr:sp macro="" textlink="">
      <xdr:nvSpPr>
        <xdr:cNvPr id="85" name="テキスト ボックス 84"/>
        <xdr:cNvSpPr txBox="1"/>
      </xdr:nvSpPr>
      <xdr:spPr>
        <a:xfrm>
          <a:off x="3530111" y="662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144433</xdr:rowOff>
    </xdr:from>
    <xdr:to>
      <xdr:col>15</xdr:col>
      <xdr:colOff>101600</xdr:colOff>
      <xdr:row>38</xdr:row>
      <xdr:rowOff>74583</xdr:rowOff>
    </xdr:to>
    <xdr:sp macro="" textlink="">
      <xdr:nvSpPr>
        <xdr:cNvPr id="86" name="楕円 85"/>
        <xdr:cNvSpPr/>
      </xdr:nvSpPr>
      <xdr:spPr>
        <a:xfrm>
          <a:off x="2857500" y="648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65711</xdr:rowOff>
    </xdr:from>
    <xdr:ext cx="534377" cy="259045"/>
    <xdr:sp macro="" textlink="">
      <xdr:nvSpPr>
        <xdr:cNvPr id="87" name="テキスト ボックス 86"/>
        <xdr:cNvSpPr txBox="1"/>
      </xdr:nvSpPr>
      <xdr:spPr>
        <a:xfrm>
          <a:off x="2641111" y="658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137282</xdr:rowOff>
    </xdr:from>
    <xdr:to>
      <xdr:col>10</xdr:col>
      <xdr:colOff>165100</xdr:colOff>
      <xdr:row>38</xdr:row>
      <xdr:rowOff>67432</xdr:rowOff>
    </xdr:to>
    <xdr:sp macro="" textlink="">
      <xdr:nvSpPr>
        <xdr:cNvPr id="88" name="楕円 87"/>
        <xdr:cNvSpPr/>
      </xdr:nvSpPr>
      <xdr:spPr>
        <a:xfrm>
          <a:off x="1968500" y="648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58559</xdr:rowOff>
    </xdr:from>
    <xdr:ext cx="534377" cy="259045"/>
    <xdr:sp macro="" textlink="">
      <xdr:nvSpPr>
        <xdr:cNvPr id="89" name="テキスト ボックス 88"/>
        <xdr:cNvSpPr txBox="1"/>
      </xdr:nvSpPr>
      <xdr:spPr>
        <a:xfrm>
          <a:off x="1752111" y="657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145070</xdr:rowOff>
    </xdr:from>
    <xdr:to>
      <xdr:col>6</xdr:col>
      <xdr:colOff>38100</xdr:colOff>
      <xdr:row>38</xdr:row>
      <xdr:rowOff>75220</xdr:rowOff>
    </xdr:to>
    <xdr:sp macro="" textlink="">
      <xdr:nvSpPr>
        <xdr:cNvPr id="90" name="楕円 89"/>
        <xdr:cNvSpPr/>
      </xdr:nvSpPr>
      <xdr:spPr>
        <a:xfrm>
          <a:off x="1079500" y="648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66347</xdr:rowOff>
    </xdr:from>
    <xdr:ext cx="534377" cy="259045"/>
    <xdr:sp macro="" textlink="">
      <xdr:nvSpPr>
        <xdr:cNvPr id="91" name="テキスト ボックス 90"/>
        <xdr:cNvSpPr txBox="1"/>
      </xdr:nvSpPr>
      <xdr:spPr>
        <a:xfrm>
          <a:off x="863111" y="658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37205</xdr:rowOff>
    </xdr:from>
    <xdr:to>
      <xdr:col>24</xdr:col>
      <xdr:colOff>62865</xdr:colOff>
      <xdr:row>58</xdr:row>
      <xdr:rowOff>44929</xdr:rowOff>
    </xdr:to>
    <xdr:cxnSp macro="">
      <xdr:nvCxnSpPr>
        <xdr:cNvPr id="118" name="直線コネクタ 117"/>
        <xdr:cNvCxnSpPr/>
      </xdr:nvCxnSpPr>
      <xdr:spPr>
        <a:xfrm flipV="1">
          <a:off x="4633595" y="8609705"/>
          <a:ext cx="1270" cy="137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48756</xdr:rowOff>
    </xdr:from>
    <xdr:ext cx="534377" cy="259045"/>
    <xdr:sp macro="" textlink="">
      <xdr:nvSpPr>
        <xdr:cNvPr id="119" name="物件費最小値テキスト"/>
        <xdr:cNvSpPr txBox="1"/>
      </xdr:nvSpPr>
      <xdr:spPr>
        <a:xfrm>
          <a:off x="4686300" y="999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44929</xdr:rowOff>
    </xdr:from>
    <xdr:to>
      <xdr:col>24</xdr:col>
      <xdr:colOff>152400</xdr:colOff>
      <xdr:row>58</xdr:row>
      <xdr:rowOff>44929</xdr:rowOff>
    </xdr:to>
    <xdr:cxnSp macro="">
      <xdr:nvCxnSpPr>
        <xdr:cNvPr id="120" name="直線コネクタ 119"/>
        <xdr:cNvCxnSpPr/>
      </xdr:nvCxnSpPr>
      <xdr:spPr>
        <a:xfrm>
          <a:off x="4546600" y="9989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155332</xdr:rowOff>
    </xdr:from>
    <xdr:ext cx="599010" cy="259045"/>
    <xdr:sp macro="" textlink="">
      <xdr:nvSpPr>
        <xdr:cNvPr id="121" name="物件費最大値テキスト"/>
        <xdr:cNvSpPr txBox="1"/>
      </xdr:nvSpPr>
      <xdr:spPr>
        <a:xfrm>
          <a:off x="4686300" y="8384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37205</xdr:rowOff>
    </xdr:from>
    <xdr:to>
      <xdr:col>24</xdr:col>
      <xdr:colOff>152400</xdr:colOff>
      <xdr:row>50</xdr:row>
      <xdr:rowOff>37205</xdr:rowOff>
    </xdr:to>
    <xdr:cxnSp macro="">
      <xdr:nvCxnSpPr>
        <xdr:cNvPr id="122" name="直線コネクタ 121"/>
        <xdr:cNvCxnSpPr/>
      </xdr:nvCxnSpPr>
      <xdr:spPr>
        <a:xfrm>
          <a:off x="4546600" y="8609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117493</xdr:rowOff>
    </xdr:from>
    <xdr:to>
      <xdr:col>24</xdr:col>
      <xdr:colOff>63500</xdr:colOff>
      <xdr:row>55</xdr:row>
      <xdr:rowOff>123273</xdr:rowOff>
    </xdr:to>
    <xdr:cxnSp macro="">
      <xdr:nvCxnSpPr>
        <xdr:cNvPr id="123" name="直線コネクタ 122"/>
        <xdr:cNvCxnSpPr/>
      </xdr:nvCxnSpPr>
      <xdr:spPr>
        <a:xfrm>
          <a:off x="3797300" y="9547243"/>
          <a:ext cx="838200" cy="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39066</xdr:rowOff>
    </xdr:from>
    <xdr:ext cx="534377" cy="259045"/>
    <xdr:sp macro="" textlink="">
      <xdr:nvSpPr>
        <xdr:cNvPr id="124" name="物件費平均値テキスト"/>
        <xdr:cNvSpPr txBox="1"/>
      </xdr:nvSpPr>
      <xdr:spPr>
        <a:xfrm>
          <a:off x="4686300" y="92973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16189</xdr:rowOff>
    </xdr:from>
    <xdr:to>
      <xdr:col>24</xdr:col>
      <xdr:colOff>114300</xdr:colOff>
      <xdr:row>55</xdr:row>
      <xdr:rowOff>117789</xdr:rowOff>
    </xdr:to>
    <xdr:sp macro="" textlink="">
      <xdr:nvSpPr>
        <xdr:cNvPr id="125" name="フローチャート: 判断 124"/>
        <xdr:cNvSpPr/>
      </xdr:nvSpPr>
      <xdr:spPr>
        <a:xfrm>
          <a:off x="4584700" y="944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117493</xdr:rowOff>
    </xdr:from>
    <xdr:to>
      <xdr:col>19</xdr:col>
      <xdr:colOff>177800</xdr:colOff>
      <xdr:row>55</xdr:row>
      <xdr:rowOff>133920</xdr:rowOff>
    </xdr:to>
    <xdr:cxnSp macro="">
      <xdr:nvCxnSpPr>
        <xdr:cNvPr id="126" name="直線コネクタ 125"/>
        <xdr:cNvCxnSpPr/>
      </xdr:nvCxnSpPr>
      <xdr:spPr>
        <a:xfrm flipV="1">
          <a:off x="2908300" y="9547243"/>
          <a:ext cx="889000" cy="16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41678</xdr:rowOff>
    </xdr:from>
    <xdr:to>
      <xdr:col>20</xdr:col>
      <xdr:colOff>38100</xdr:colOff>
      <xdr:row>55</xdr:row>
      <xdr:rowOff>143278</xdr:rowOff>
    </xdr:to>
    <xdr:sp macro="" textlink="">
      <xdr:nvSpPr>
        <xdr:cNvPr id="127" name="フローチャート: 判断 126"/>
        <xdr:cNvSpPr/>
      </xdr:nvSpPr>
      <xdr:spPr>
        <a:xfrm>
          <a:off x="3746500" y="947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159805</xdr:rowOff>
    </xdr:from>
    <xdr:ext cx="534377" cy="259045"/>
    <xdr:sp macro="" textlink="">
      <xdr:nvSpPr>
        <xdr:cNvPr id="128" name="テキスト ボックス 127"/>
        <xdr:cNvSpPr txBox="1"/>
      </xdr:nvSpPr>
      <xdr:spPr>
        <a:xfrm>
          <a:off x="3530111" y="9246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115273</xdr:rowOff>
    </xdr:from>
    <xdr:to>
      <xdr:col>15</xdr:col>
      <xdr:colOff>50800</xdr:colOff>
      <xdr:row>55</xdr:row>
      <xdr:rowOff>133920</xdr:rowOff>
    </xdr:to>
    <xdr:cxnSp macro="">
      <xdr:nvCxnSpPr>
        <xdr:cNvPr id="129" name="直線コネクタ 128"/>
        <xdr:cNvCxnSpPr/>
      </xdr:nvCxnSpPr>
      <xdr:spPr>
        <a:xfrm>
          <a:off x="2019300" y="9545023"/>
          <a:ext cx="889000" cy="18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71902</xdr:rowOff>
    </xdr:from>
    <xdr:to>
      <xdr:col>15</xdr:col>
      <xdr:colOff>101600</xdr:colOff>
      <xdr:row>56</xdr:row>
      <xdr:rowOff>2052</xdr:rowOff>
    </xdr:to>
    <xdr:sp macro="" textlink="">
      <xdr:nvSpPr>
        <xdr:cNvPr id="130" name="フローチャート: 判断 129"/>
        <xdr:cNvSpPr/>
      </xdr:nvSpPr>
      <xdr:spPr>
        <a:xfrm>
          <a:off x="28575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18579</xdr:rowOff>
    </xdr:from>
    <xdr:ext cx="534377" cy="259045"/>
    <xdr:sp macro="" textlink="">
      <xdr:nvSpPr>
        <xdr:cNvPr id="131" name="テキスト ボックス 130"/>
        <xdr:cNvSpPr txBox="1"/>
      </xdr:nvSpPr>
      <xdr:spPr>
        <a:xfrm>
          <a:off x="2641111" y="9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68115</xdr:rowOff>
    </xdr:from>
    <xdr:to>
      <xdr:col>10</xdr:col>
      <xdr:colOff>114300</xdr:colOff>
      <xdr:row>55</xdr:row>
      <xdr:rowOff>115273</xdr:rowOff>
    </xdr:to>
    <xdr:cxnSp macro="">
      <xdr:nvCxnSpPr>
        <xdr:cNvPr id="132" name="直線コネクタ 131"/>
        <xdr:cNvCxnSpPr/>
      </xdr:nvCxnSpPr>
      <xdr:spPr>
        <a:xfrm>
          <a:off x="1130300" y="9497865"/>
          <a:ext cx="889000" cy="47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40502</xdr:rowOff>
    </xdr:from>
    <xdr:to>
      <xdr:col>10</xdr:col>
      <xdr:colOff>165100</xdr:colOff>
      <xdr:row>54</xdr:row>
      <xdr:rowOff>142102</xdr:rowOff>
    </xdr:to>
    <xdr:sp macro="" textlink="">
      <xdr:nvSpPr>
        <xdr:cNvPr id="133" name="フローチャート: 判断 132"/>
        <xdr:cNvSpPr/>
      </xdr:nvSpPr>
      <xdr:spPr>
        <a:xfrm>
          <a:off x="1968500" y="92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158629</xdr:rowOff>
    </xdr:from>
    <xdr:ext cx="534377" cy="259045"/>
    <xdr:sp macro="" textlink="">
      <xdr:nvSpPr>
        <xdr:cNvPr id="134" name="テキスト ボックス 133"/>
        <xdr:cNvSpPr txBox="1"/>
      </xdr:nvSpPr>
      <xdr:spPr>
        <a:xfrm>
          <a:off x="1752111" y="907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130325</xdr:rowOff>
    </xdr:from>
    <xdr:to>
      <xdr:col>6</xdr:col>
      <xdr:colOff>38100</xdr:colOff>
      <xdr:row>56</xdr:row>
      <xdr:rowOff>60475</xdr:rowOff>
    </xdr:to>
    <xdr:sp macro="" textlink="">
      <xdr:nvSpPr>
        <xdr:cNvPr id="135" name="フローチャート: 判断 134"/>
        <xdr:cNvSpPr/>
      </xdr:nvSpPr>
      <xdr:spPr>
        <a:xfrm>
          <a:off x="1079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51602</xdr:rowOff>
    </xdr:from>
    <xdr:ext cx="534377" cy="259045"/>
    <xdr:sp macro="" textlink="">
      <xdr:nvSpPr>
        <xdr:cNvPr id="136" name="テキスト ボックス 135"/>
        <xdr:cNvSpPr txBox="1"/>
      </xdr:nvSpPr>
      <xdr:spPr>
        <a:xfrm>
          <a:off x="863111" y="965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72473</xdr:rowOff>
    </xdr:from>
    <xdr:to>
      <xdr:col>24</xdr:col>
      <xdr:colOff>114300</xdr:colOff>
      <xdr:row>56</xdr:row>
      <xdr:rowOff>2623</xdr:rowOff>
    </xdr:to>
    <xdr:sp macro="" textlink="">
      <xdr:nvSpPr>
        <xdr:cNvPr id="142" name="楕円 141"/>
        <xdr:cNvSpPr/>
      </xdr:nvSpPr>
      <xdr:spPr>
        <a:xfrm>
          <a:off x="4584700" y="950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50900</xdr:rowOff>
    </xdr:from>
    <xdr:ext cx="534377" cy="259045"/>
    <xdr:sp macro="" textlink="">
      <xdr:nvSpPr>
        <xdr:cNvPr id="143" name="物件費該当値テキスト"/>
        <xdr:cNvSpPr txBox="1"/>
      </xdr:nvSpPr>
      <xdr:spPr>
        <a:xfrm>
          <a:off x="4686300" y="9480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66693</xdr:rowOff>
    </xdr:from>
    <xdr:to>
      <xdr:col>20</xdr:col>
      <xdr:colOff>38100</xdr:colOff>
      <xdr:row>55</xdr:row>
      <xdr:rowOff>168293</xdr:rowOff>
    </xdr:to>
    <xdr:sp macro="" textlink="">
      <xdr:nvSpPr>
        <xdr:cNvPr id="144" name="楕円 143"/>
        <xdr:cNvSpPr/>
      </xdr:nvSpPr>
      <xdr:spPr>
        <a:xfrm>
          <a:off x="3746500" y="949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159420</xdr:rowOff>
    </xdr:from>
    <xdr:ext cx="534377" cy="259045"/>
    <xdr:sp macro="" textlink="">
      <xdr:nvSpPr>
        <xdr:cNvPr id="145" name="テキスト ボックス 144"/>
        <xdr:cNvSpPr txBox="1"/>
      </xdr:nvSpPr>
      <xdr:spPr>
        <a:xfrm>
          <a:off x="3530111" y="9589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83120</xdr:rowOff>
    </xdr:from>
    <xdr:to>
      <xdr:col>15</xdr:col>
      <xdr:colOff>101600</xdr:colOff>
      <xdr:row>56</xdr:row>
      <xdr:rowOff>13270</xdr:rowOff>
    </xdr:to>
    <xdr:sp macro="" textlink="">
      <xdr:nvSpPr>
        <xdr:cNvPr id="146" name="楕円 145"/>
        <xdr:cNvSpPr/>
      </xdr:nvSpPr>
      <xdr:spPr>
        <a:xfrm>
          <a:off x="2857500" y="951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4397</xdr:rowOff>
    </xdr:from>
    <xdr:ext cx="534377" cy="259045"/>
    <xdr:sp macro="" textlink="">
      <xdr:nvSpPr>
        <xdr:cNvPr id="147" name="テキスト ボックス 146"/>
        <xdr:cNvSpPr txBox="1"/>
      </xdr:nvSpPr>
      <xdr:spPr>
        <a:xfrm>
          <a:off x="2641111" y="960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64473</xdr:rowOff>
    </xdr:from>
    <xdr:to>
      <xdr:col>10</xdr:col>
      <xdr:colOff>165100</xdr:colOff>
      <xdr:row>55</xdr:row>
      <xdr:rowOff>166073</xdr:rowOff>
    </xdr:to>
    <xdr:sp macro="" textlink="">
      <xdr:nvSpPr>
        <xdr:cNvPr id="148" name="楕円 147"/>
        <xdr:cNvSpPr/>
      </xdr:nvSpPr>
      <xdr:spPr>
        <a:xfrm>
          <a:off x="1968500" y="949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157200</xdr:rowOff>
    </xdr:from>
    <xdr:ext cx="534377" cy="259045"/>
    <xdr:sp macro="" textlink="">
      <xdr:nvSpPr>
        <xdr:cNvPr id="149" name="テキスト ボックス 148"/>
        <xdr:cNvSpPr txBox="1"/>
      </xdr:nvSpPr>
      <xdr:spPr>
        <a:xfrm>
          <a:off x="1752111" y="958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17315</xdr:rowOff>
    </xdr:from>
    <xdr:to>
      <xdr:col>6</xdr:col>
      <xdr:colOff>38100</xdr:colOff>
      <xdr:row>55</xdr:row>
      <xdr:rowOff>118915</xdr:rowOff>
    </xdr:to>
    <xdr:sp macro="" textlink="">
      <xdr:nvSpPr>
        <xdr:cNvPr id="150" name="楕円 149"/>
        <xdr:cNvSpPr/>
      </xdr:nvSpPr>
      <xdr:spPr>
        <a:xfrm>
          <a:off x="1079500" y="944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135442</xdr:rowOff>
    </xdr:from>
    <xdr:ext cx="534377" cy="259045"/>
    <xdr:sp macro="" textlink="">
      <xdr:nvSpPr>
        <xdr:cNvPr id="151" name="テキスト ボックス 150"/>
        <xdr:cNvSpPr txBox="1"/>
      </xdr:nvSpPr>
      <xdr:spPr>
        <a:xfrm>
          <a:off x="863111" y="9222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146748</xdr:rowOff>
    </xdr:from>
    <xdr:to>
      <xdr:col>24</xdr:col>
      <xdr:colOff>62865</xdr:colOff>
      <xdr:row>79</xdr:row>
      <xdr:rowOff>24104</xdr:rowOff>
    </xdr:to>
    <xdr:cxnSp macro="">
      <xdr:nvCxnSpPr>
        <xdr:cNvPr id="175" name="直線コネクタ 174"/>
        <xdr:cNvCxnSpPr/>
      </xdr:nvCxnSpPr>
      <xdr:spPr>
        <a:xfrm flipV="1">
          <a:off x="4633595" y="11976798"/>
          <a:ext cx="1270" cy="1591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27931</xdr:rowOff>
    </xdr:from>
    <xdr:ext cx="378565" cy="259045"/>
    <xdr:sp macro="" textlink="">
      <xdr:nvSpPr>
        <xdr:cNvPr id="176" name="維持補修費最小値テキスト"/>
        <xdr:cNvSpPr txBox="1"/>
      </xdr:nvSpPr>
      <xdr:spPr>
        <a:xfrm>
          <a:off x="4686300" y="13572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24104</xdr:rowOff>
    </xdr:from>
    <xdr:to>
      <xdr:col>24</xdr:col>
      <xdr:colOff>152400</xdr:colOff>
      <xdr:row>79</xdr:row>
      <xdr:rowOff>24104</xdr:rowOff>
    </xdr:to>
    <xdr:cxnSp macro="">
      <xdr:nvCxnSpPr>
        <xdr:cNvPr id="177" name="直線コネクタ 176"/>
        <xdr:cNvCxnSpPr/>
      </xdr:nvCxnSpPr>
      <xdr:spPr>
        <a:xfrm>
          <a:off x="4546600" y="13568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93425</xdr:rowOff>
    </xdr:from>
    <xdr:ext cx="534377" cy="259045"/>
    <xdr:sp macro="" textlink="">
      <xdr:nvSpPr>
        <xdr:cNvPr id="178" name="維持補修費最大値テキスト"/>
        <xdr:cNvSpPr txBox="1"/>
      </xdr:nvSpPr>
      <xdr:spPr>
        <a:xfrm>
          <a:off x="4686300" y="1175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146748</xdr:rowOff>
    </xdr:from>
    <xdr:to>
      <xdr:col>24</xdr:col>
      <xdr:colOff>152400</xdr:colOff>
      <xdr:row>69</xdr:row>
      <xdr:rowOff>146748</xdr:rowOff>
    </xdr:to>
    <xdr:cxnSp macro="">
      <xdr:nvCxnSpPr>
        <xdr:cNvPr id="179" name="直線コネクタ 178"/>
        <xdr:cNvCxnSpPr/>
      </xdr:nvCxnSpPr>
      <xdr:spPr>
        <a:xfrm>
          <a:off x="4546600" y="1197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164809</xdr:rowOff>
    </xdr:from>
    <xdr:to>
      <xdr:col>24</xdr:col>
      <xdr:colOff>63500</xdr:colOff>
      <xdr:row>78</xdr:row>
      <xdr:rowOff>165188</xdr:rowOff>
    </xdr:to>
    <xdr:cxnSp macro="">
      <xdr:nvCxnSpPr>
        <xdr:cNvPr id="180" name="直線コネクタ 179"/>
        <xdr:cNvCxnSpPr/>
      </xdr:nvCxnSpPr>
      <xdr:spPr>
        <a:xfrm flipV="1">
          <a:off x="3797300" y="13537909"/>
          <a:ext cx="838200" cy="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93336</xdr:rowOff>
    </xdr:from>
    <xdr:ext cx="469744" cy="259045"/>
    <xdr:sp macro="" textlink="">
      <xdr:nvSpPr>
        <xdr:cNvPr id="181" name="維持補修費平均値テキスト"/>
        <xdr:cNvSpPr txBox="1"/>
      </xdr:nvSpPr>
      <xdr:spPr>
        <a:xfrm>
          <a:off x="4686300" y="131235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70459</xdr:rowOff>
    </xdr:from>
    <xdr:to>
      <xdr:col>24</xdr:col>
      <xdr:colOff>114300</xdr:colOff>
      <xdr:row>78</xdr:row>
      <xdr:rowOff>609</xdr:rowOff>
    </xdr:to>
    <xdr:sp macro="" textlink="">
      <xdr:nvSpPr>
        <xdr:cNvPr id="182" name="フローチャート: 判断 181"/>
        <xdr:cNvSpPr/>
      </xdr:nvSpPr>
      <xdr:spPr>
        <a:xfrm>
          <a:off x="45847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165188</xdr:rowOff>
    </xdr:from>
    <xdr:to>
      <xdr:col>19</xdr:col>
      <xdr:colOff>177800</xdr:colOff>
      <xdr:row>79</xdr:row>
      <xdr:rowOff>5817</xdr:rowOff>
    </xdr:to>
    <xdr:cxnSp macro="">
      <xdr:nvCxnSpPr>
        <xdr:cNvPr id="183" name="直線コネクタ 182"/>
        <xdr:cNvCxnSpPr/>
      </xdr:nvCxnSpPr>
      <xdr:spPr>
        <a:xfrm flipV="1">
          <a:off x="2908300" y="13538288"/>
          <a:ext cx="889000" cy="12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31674</xdr:rowOff>
    </xdr:from>
    <xdr:to>
      <xdr:col>20</xdr:col>
      <xdr:colOff>38100</xdr:colOff>
      <xdr:row>77</xdr:row>
      <xdr:rowOff>133274</xdr:rowOff>
    </xdr:to>
    <xdr:sp macro="" textlink="">
      <xdr:nvSpPr>
        <xdr:cNvPr id="184" name="フローチャート: 判断 183"/>
        <xdr:cNvSpPr/>
      </xdr:nvSpPr>
      <xdr:spPr>
        <a:xfrm>
          <a:off x="3746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149801</xdr:rowOff>
    </xdr:from>
    <xdr:ext cx="469744" cy="259045"/>
    <xdr:sp macro="" textlink="">
      <xdr:nvSpPr>
        <xdr:cNvPr id="185" name="テキスト ボックス 184"/>
        <xdr:cNvSpPr txBox="1"/>
      </xdr:nvSpPr>
      <xdr:spPr>
        <a:xfrm>
          <a:off x="3562428" y="1300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168084</xdr:rowOff>
    </xdr:from>
    <xdr:to>
      <xdr:col>15</xdr:col>
      <xdr:colOff>50800</xdr:colOff>
      <xdr:row>79</xdr:row>
      <xdr:rowOff>5817</xdr:rowOff>
    </xdr:to>
    <xdr:cxnSp macro="">
      <xdr:nvCxnSpPr>
        <xdr:cNvPr id="186" name="直線コネクタ 185"/>
        <xdr:cNvCxnSpPr/>
      </xdr:nvCxnSpPr>
      <xdr:spPr>
        <a:xfrm>
          <a:off x="2019300" y="13541184"/>
          <a:ext cx="889000" cy="9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80251</xdr:rowOff>
    </xdr:from>
    <xdr:to>
      <xdr:col>15</xdr:col>
      <xdr:colOff>101600</xdr:colOff>
      <xdr:row>78</xdr:row>
      <xdr:rowOff>10401</xdr:rowOff>
    </xdr:to>
    <xdr:sp macro="" textlink="">
      <xdr:nvSpPr>
        <xdr:cNvPr id="187" name="フローチャート: 判断 186"/>
        <xdr:cNvSpPr/>
      </xdr:nvSpPr>
      <xdr:spPr>
        <a:xfrm>
          <a:off x="2857500" y="1328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26928</xdr:rowOff>
    </xdr:from>
    <xdr:ext cx="469744" cy="259045"/>
    <xdr:sp macro="" textlink="">
      <xdr:nvSpPr>
        <xdr:cNvPr id="188" name="テキスト ボックス 187"/>
        <xdr:cNvSpPr txBox="1"/>
      </xdr:nvSpPr>
      <xdr:spPr>
        <a:xfrm>
          <a:off x="2673428" y="1305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151321</xdr:rowOff>
    </xdr:from>
    <xdr:to>
      <xdr:col>10</xdr:col>
      <xdr:colOff>114300</xdr:colOff>
      <xdr:row>78</xdr:row>
      <xdr:rowOff>168084</xdr:rowOff>
    </xdr:to>
    <xdr:cxnSp macro="">
      <xdr:nvCxnSpPr>
        <xdr:cNvPr id="189" name="直線コネクタ 188"/>
        <xdr:cNvCxnSpPr/>
      </xdr:nvCxnSpPr>
      <xdr:spPr>
        <a:xfrm>
          <a:off x="1130300" y="13524421"/>
          <a:ext cx="889000" cy="16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123113</xdr:rowOff>
    </xdr:from>
    <xdr:to>
      <xdr:col>10</xdr:col>
      <xdr:colOff>165100</xdr:colOff>
      <xdr:row>78</xdr:row>
      <xdr:rowOff>53263</xdr:rowOff>
    </xdr:to>
    <xdr:sp macro="" textlink="">
      <xdr:nvSpPr>
        <xdr:cNvPr id="190" name="フローチャート: 判断 189"/>
        <xdr:cNvSpPr/>
      </xdr:nvSpPr>
      <xdr:spPr>
        <a:xfrm>
          <a:off x="1968500" y="13324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69790</xdr:rowOff>
    </xdr:from>
    <xdr:ext cx="469744" cy="259045"/>
    <xdr:sp macro="" textlink="">
      <xdr:nvSpPr>
        <xdr:cNvPr id="191" name="テキスト ボックス 190"/>
        <xdr:cNvSpPr txBox="1"/>
      </xdr:nvSpPr>
      <xdr:spPr>
        <a:xfrm>
          <a:off x="1784428" y="13099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162891</xdr:rowOff>
    </xdr:from>
    <xdr:to>
      <xdr:col>6</xdr:col>
      <xdr:colOff>38100</xdr:colOff>
      <xdr:row>78</xdr:row>
      <xdr:rowOff>93041</xdr:rowOff>
    </xdr:to>
    <xdr:sp macro="" textlink="">
      <xdr:nvSpPr>
        <xdr:cNvPr id="192" name="フローチャート: 判断 191"/>
        <xdr:cNvSpPr/>
      </xdr:nvSpPr>
      <xdr:spPr>
        <a:xfrm>
          <a:off x="1079500" y="1336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109568</xdr:rowOff>
    </xdr:from>
    <xdr:ext cx="469744" cy="259045"/>
    <xdr:sp macro="" textlink="">
      <xdr:nvSpPr>
        <xdr:cNvPr id="193" name="テキスト ボックス 192"/>
        <xdr:cNvSpPr txBox="1"/>
      </xdr:nvSpPr>
      <xdr:spPr>
        <a:xfrm>
          <a:off x="895428" y="13139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114009</xdr:rowOff>
    </xdr:from>
    <xdr:to>
      <xdr:col>24</xdr:col>
      <xdr:colOff>114300</xdr:colOff>
      <xdr:row>79</xdr:row>
      <xdr:rowOff>44159</xdr:rowOff>
    </xdr:to>
    <xdr:sp macro="" textlink="">
      <xdr:nvSpPr>
        <xdr:cNvPr id="199" name="楕円 198"/>
        <xdr:cNvSpPr/>
      </xdr:nvSpPr>
      <xdr:spPr>
        <a:xfrm>
          <a:off x="4584700" y="1348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28936</xdr:rowOff>
    </xdr:from>
    <xdr:ext cx="469744" cy="259045"/>
    <xdr:sp macro="" textlink="">
      <xdr:nvSpPr>
        <xdr:cNvPr id="200" name="維持補修費該当値テキスト"/>
        <xdr:cNvSpPr txBox="1"/>
      </xdr:nvSpPr>
      <xdr:spPr>
        <a:xfrm>
          <a:off x="4686300" y="13402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114388</xdr:rowOff>
    </xdr:from>
    <xdr:to>
      <xdr:col>20</xdr:col>
      <xdr:colOff>38100</xdr:colOff>
      <xdr:row>79</xdr:row>
      <xdr:rowOff>44538</xdr:rowOff>
    </xdr:to>
    <xdr:sp macro="" textlink="">
      <xdr:nvSpPr>
        <xdr:cNvPr id="201" name="楕円 200"/>
        <xdr:cNvSpPr/>
      </xdr:nvSpPr>
      <xdr:spPr>
        <a:xfrm>
          <a:off x="3746500" y="1348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35665</xdr:rowOff>
    </xdr:from>
    <xdr:ext cx="469744" cy="259045"/>
    <xdr:sp macro="" textlink="">
      <xdr:nvSpPr>
        <xdr:cNvPr id="202" name="テキスト ボックス 201"/>
        <xdr:cNvSpPr txBox="1"/>
      </xdr:nvSpPr>
      <xdr:spPr>
        <a:xfrm>
          <a:off x="3562428" y="13580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126467</xdr:rowOff>
    </xdr:from>
    <xdr:to>
      <xdr:col>15</xdr:col>
      <xdr:colOff>101600</xdr:colOff>
      <xdr:row>79</xdr:row>
      <xdr:rowOff>56617</xdr:rowOff>
    </xdr:to>
    <xdr:sp macro="" textlink="">
      <xdr:nvSpPr>
        <xdr:cNvPr id="203" name="楕円 202"/>
        <xdr:cNvSpPr/>
      </xdr:nvSpPr>
      <xdr:spPr>
        <a:xfrm>
          <a:off x="2857500" y="1349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47744</xdr:rowOff>
    </xdr:from>
    <xdr:ext cx="469744" cy="259045"/>
    <xdr:sp macro="" textlink="">
      <xdr:nvSpPr>
        <xdr:cNvPr id="204" name="テキスト ボックス 203"/>
        <xdr:cNvSpPr txBox="1"/>
      </xdr:nvSpPr>
      <xdr:spPr>
        <a:xfrm>
          <a:off x="2673428" y="13592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117284</xdr:rowOff>
    </xdr:from>
    <xdr:to>
      <xdr:col>10</xdr:col>
      <xdr:colOff>165100</xdr:colOff>
      <xdr:row>79</xdr:row>
      <xdr:rowOff>47434</xdr:rowOff>
    </xdr:to>
    <xdr:sp macro="" textlink="">
      <xdr:nvSpPr>
        <xdr:cNvPr id="205" name="楕円 204"/>
        <xdr:cNvSpPr/>
      </xdr:nvSpPr>
      <xdr:spPr>
        <a:xfrm>
          <a:off x="1968500" y="1349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38561</xdr:rowOff>
    </xdr:from>
    <xdr:ext cx="469744" cy="259045"/>
    <xdr:sp macro="" textlink="">
      <xdr:nvSpPr>
        <xdr:cNvPr id="206" name="テキスト ボックス 205"/>
        <xdr:cNvSpPr txBox="1"/>
      </xdr:nvSpPr>
      <xdr:spPr>
        <a:xfrm>
          <a:off x="1784428" y="13583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100521</xdr:rowOff>
    </xdr:from>
    <xdr:to>
      <xdr:col>6</xdr:col>
      <xdr:colOff>38100</xdr:colOff>
      <xdr:row>79</xdr:row>
      <xdr:rowOff>30671</xdr:rowOff>
    </xdr:to>
    <xdr:sp macro="" textlink="">
      <xdr:nvSpPr>
        <xdr:cNvPr id="207" name="楕円 206"/>
        <xdr:cNvSpPr/>
      </xdr:nvSpPr>
      <xdr:spPr>
        <a:xfrm>
          <a:off x="1079500" y="1347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21798</xdr:rowOff>
    </xdr:from>
    <xdr:ext cx="469744" cy="259045"/>
    <xdr:sp macro="" textlink="">
      <xdr:nvSpPr>
        <xdr:cNvPr id="208" name="テキスト ボックス 207"/>
        <xdr:cNvSpPr txBox="1"/>
      </xdr:nvSpPr>
      <xdr:spPr>
        <a:xfrm>
          <a:off x="895428" y="13566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6186</xdr:rowOff>
    </xdr:from>
    <xdr:to>
      <xdr:col>24</xdr:col>
      <xdr:colOff>62865</xdr:colOff>
      <xdr:row>99</xdr:row>
      <xdr:rowOff>74346</xdr:rowOff>
    </xdr:to>
    <xdr:cxnSp macro="">
      <xdr:nvCxnSpPr>
        <xdr:cNvPr id="233" name="直線コネクタ 232"/>
        <xdr:cNvCxnSpPr/>
      </xdr:nvCxnSpPr>
      <xdr:spPr>
        <a:xfrm flipV="1">
          <a:off x="4633595" y="15608136"/>
          <a:ext cx="1270" cy="1439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78173</xdr:rowOff>
    </xdr:from>
    <xdr:ext cx="534377" cy="259045"/>
    <xdr:sp macro="" textlink="">
      <xdr:nvSpPr>
        <xdr:cNvPr id="234" name="扶助費最小値テキスト"/>
        <xdr:cNvSpPr txBox="1"/>
      </xdr:nvSpPr>
      <xdr:spPr>
        <a:xfrm>
          <a:off x="4686300" y="1705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74346</xdr:rowOff>
    </xdr:from>
    <xdr:to>
      <xdr:col>24</xdr:col>
      <xdr:colOff>152400</xdr:colOff>
      <xdr:row>99</xdr:row>
      <xdr:rowOff>74346</xdr:rowOff>
    </xdr:to>
    <xdr:cxnSp macro="">
      <xdr:nvCxnSpPr>
        <xdr:cNvPr id="235" name="直線コネクタ 234"/>
        <xdr:cNvCxnSpPr/>
      </xdr:nvCxnSpPr>
      <xdr:spPr>
        <a:xfrm>
          <a:off x="4546600" y="17047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124313</xdr:rowOff>
    </xdr:from>
    <xdr:ext cx="599010" cy="259045"/>
    <xdr:sp macro="" textlink="">
      <xdr:nvSpPr>
        <xdr:cNvPr id="236" name="扶助費最大値テキスト"/>
        <xdr:cNvSpPr txBox="1"/>
      </xdr:nvSpPr>
      <xdr:spPr>
        <a:xfrm>
          <a:off x="4686300" y="15383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6186</xdr:rowOff>
    </xdr:from>
    <xdr:to>
      <xdr:col>24</xdr:col>
      <xdr:colOff>152400</xdr:colOff>
      <xdr:row>91</xdr:row>
      <xdr:rowOff>6186</xdr:rowOff>
    </xdr:to>
    <xdr:cxnSp macro="">
      <xdr:nvCxnSpPr>
        <xdr:cNvPr id="237" name="直線コネクタ 236"/>
        <xdr:cNvCxnSpPr/>
      </xdr:nvCxnSpPr>
      <xdr:spPr>
        <a:xfrm>
          <a:off x="4546600" y="15608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53747</xdr:rowOff>
    </xdr:from>
    <xdr:to>
      <xdr:col>24</xdr:col>
      <xdr:colOff>63500</xdr:colOff>
      <xdr:row>99</xdr:row>
      <xdr:rowOff>74346</xdr:rowOff>
    </xdr:to>
    <xdr:cxnSp macro="">
      <xdr:nvCxnSpPr>
        <xdr:cNvPr id="238" name="直線コネクタ 237"/>
        <xdr:cNvCxnSpPr/>
      </xdr:nvCxnSpPr>
      <xdr:spPr>
        <a:xfrm>
          <a:off x="3797300" y="17027297"/>
          <a:ext cx="838200" cy="20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64774</xdr:rowOff>
    </xdr:from>
    <xdr:ext cx="534377" cy="259045"/>
    <xdr:sp macro="" textlink="">
      <xdr:nvSpPr>
        <xdr:cNvPr id="239" name="扶助費平均値テキスト"/>
        <xdr:cNvSpPr txBox="1"/>
      </xdr:nvSpPr>
      <xdr:spPr>
        <a:xfrm>
          <a:off x="4686300" y="16352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41897</xdr:rowOff>
    </xdr:from>
    <xdr:to>
      <xdr:col>24</xdr:col>
      <xdr:colOff>114300</xdr:colOff>
      <xdr:row>96</xdr:row>
      <xdr:rowOff>143497</xdr:rowOff>
    </xdr:to>
    <xdr:sp macro="" textlink="">
      <xdr:nvSpPr>
        <xdr:cNvPr id="240" name="フローチャート: 判断 239"/>
        <xdr:cNvSpPr/>
      </xdr:nvSpPr>
      <xdr:spPr>
        <a:xfrm>
          <a:off x="45847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34316</xdr:rowOff>
    </xdr:from>
    <xdr:to>
      <xdr:col>19</xdr:col>
      <xdr:colOff>177800</xdr:colOff>
      <xdr:row>99</xdr:row>
      <xdr:rowOff>53747</xdr:rowOff>
    </xdr:to>
    <xdr:cxnSp macro="">
      <xdr:nvCxnSpPr>
        <xdr:cNvPr id="241" name="直線コネクタ 240"/>
        <xdr:cNvCxnSpPr/>
      </xdr:nvCxnSpPr>
      <xdr:spPr>
        <a:xfrm>
          <a:off x="2908300" y="17007866"/>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44069</xdr:rowOff>
    </xdr:from>
    <xdr:to>
      <xdr:col>20</xdr:col>
      <xdr:colOff>38100</xdr:colOff>
      <xdr:row>96</xdr:row>
      <xdr:rowOff>145669</xdr:rowOff>
    </xdr:to>
    <xdr:sp macro="" textlink="">
      <xdr:nvSpPr>
        <xdr:cNvPr id="242" name="フローチャート: 判断 241"/>
        <xdr:cNvSpPr/>
      </xdr:nvSpPr>
      <xdr:spPr>
        <a:xfrm>
          <a:off x="3746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162196</xdr:rowOff>
    </xdr:from>
    <xdr:ext cx="534377" cy="259045"/>
    <xdr:sp macro="" textlink="">
      <xdr:nvSpPr>
        <xdr:cNvPr id="243" name="テキスト ボックス 242"/>
        <xdr:cNvSpPr txBox="1"/>
      </xdr:nvSpPr>
      <xdr:spPr>
        <a:xfrm>
          <a:off x="3530111" y="1627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34316</xdr:rowOff>
    </xdr:from>
    <xdr:to>
      <xdr:col>15</xdr:col>
      <xdr:colOff>50800</xdr:colOff>
      <xdr:row>99</xdr:row>
      <xdr:rowOff>74561</xdr:rowOff>
    </xdr:to>
    <xdr:cxnSp macro="">
      <xdr:nvCxnSpPr>
        <xdr:cNvPr id="244" name="直線コネクタ 243"/>
        <xdr:cNvCxnSpPr/>
      </xdr:nvCxnSpPr>
      <xdr:spPr>
        <a:xfrm flipV="1">
          <a:off x="2019300" y="17007866"/>
          <a:ext cx="889000" cy="40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78042</xdr:rowOff>
    </xdr:from>
    <xdr:to>
      <xdr:col>15</xdr:col>
      <xdr:colOff>101600</xdr:colOff>
      <xdr:row>97</xdr:row>
      <xdr:rowOff>8192</xdr:rowOff>
    </xdr:to>
    <xdr:sp macro="" textlink="">
      <xdr:nvSpPr>
        <xdr:cNvPr id="245" name="フローチャート: 判断 244"/>
        <xdr:cNvSpPr/>
      </xdr:nvSpPr>
      <xdr:spPr>
        <a:xfrm>
          <a:off x="2857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24719</xdr:rowOff>
    </xdr:from>
    <xdr:ext cx="534377" cy="259045"/>
    <xdr:sp macro="" textlink="">
      <xdr:nvSpPr>
        <xdr:cNvPr id="246" name="テキスト ボックス 245"/>
        <xdr:cNvSpPr txBox="1"/>
      </xdr:nvSpPr>
      <xdr:spPr>
        <a:xfrm>
          <a:off x="2641111" y="1631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56414</xdr:rowOff>
    </xdr:from>
    <xdr:to>
      <xdr:col>10</xdr:col>
      <xdr:colOff>114300</xdr:colOff>
      <xdr:row>99</xdr:row>
      <xdr:rowOff>74561</xdr:rowOff>
    </xdr:to>
    <xdr:cxnSp macro="">
      <xdr:nvCxnSpPr>
        <xdr:cNvPr id="247" name="直線コネクタ 246"/>
        <xdr:cNvCxnSpPr/>
      </xdr:nvCxnSpPr>
      <xdr:spPr>
        <a:xfrm>
          <a:off x="1130300" y="17029964"/>
          <a:ext cx="889000" cy="18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156871</xdr:rowOff>
    </xdr:from>
    <xdr:to>
      <xdr:col>10</xdr:col>
      <xdr:colOff>165100</xdr:colOff>
      <xdr:row>97</xdr:row>
      <xdr:rowOff>87021</xdr:rowOff>
    </xdr:to>
    <xdr:sp macro="" textlink="">
      <xdr:nvSpPr>
        <xdr:cNvPr id="248" name="フローチャート: 判断 247"/>
        <xdr:cNvSpPr/>
      </xdr:nvSpPr>
      <xdr:spPr>
        <a:xfrm>
          <a:off x="1968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103548</xdr:rowOff>
    </xdr:from>
    <xdr:ext cx="534377" cy="259045"/>
    <xdr:sp macro="" textlink="">
      <xdr:nvSpPr>
        <xdr:cNvPr id="249" name="テキスト ボックス 248"/>
        <xdr:cNvSpPr txBox="1"/>
      </xdr:nvSpPr>
      <xdr:spPr>
        <a:xfrm>
          <a:off x="1752111" y="163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62001</xdr:rowOff>
    </xdr:from>
    <xdr:to>
      <xdr:col>6</xdr:col>
      <xdr:colOff>38100</xdr:colOff>
      <xdr:row>97</xdr:row>
      <xdr:rowOff>163601</xdr:rowOff>
    </xdr:to>
    <xdr:sp macro="" textlink="">
      <xdr:nvSpPr>
        <xdr:cNvPr id="250" name="フローチャート: 判断 249"/>
        <xdr:cNvSpPr/>
      </xdr:nvSpPr>
      <xdr:spPr>
        <a:xfrm>
          <a:off x="1079500" y="1669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8678</xdr:rowOff>
    </xdr:from>
    <xdr:ext cx="534377" cy="259045"/>
    <xdr:sp macro="" textlink="">
      <xdr:nvSpPr>
        <xdr:cNvPr id="251" name="テキスト ボックス 250"/>
        <xdr:cNvSpPr txBox="1"/>
      </xdr:nvSpPr>
      <xdr:spPr>
        <a:xfrm>
          <a:off x="863111" y="1646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23546</xdr:rowOff>
    </xdr:from>
    <xdr:to>
      <xdr:col>24</xdr:col>
      <xdr:colOff>114300</xdr:colOff>
      <xdr:row>99</xdr:row>
      <xdr:rowOff>125146</xdr:rowOff>
    </xdr:to>
    <xdr:sp macro="" textlink="">
      <xdr:nvSpPr>
        <xdr:cNvPr id="257" name="楕円 256"/>
        <xdr:cNvSpPr/>
      </xdr:nvSpPr>
      <xdr:spPr>
        <a:xfrm>
          <a:off x="4584700" y="1699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109923</xdr:rowOff>
    </xdr:from>
    <xdr:ext cx="534377" cy="259045"/>
    <xdr:sp macro="" textlink="">
      <xdr:nvSpPr>
        <xdr:cNvPr id="258" name="扶助費該当値テキスト"/>
        <xdr:cNvSpPr txBox="1"/>
      </xdr:nvSpPr>
      <xdr:spPr>
        <a:xfrm>
          <a:off x="4686300" y="16912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2947</xdr:rowOff>
    </xdr:from>
    <xdr:to>
      <xdr:col>20</xdr:col>
      <xdr:colOff>38100</xdr:colOff>
      <xdr:row>99</xdr:row>
      <xdr:rowOff>104547</xdr:rowOff>
    </xdr:to>
    <xdr:sp macro="" textlink="">
      <xdr:nvSpPr>
        <xdr:cNvPr id="259" name="楕円 258"/>
        <xdr:cNvSpPr/>
      </xdr:nvSpPr>
      <xdr:spPr>
        <a:xfrm>
          <a:off x="3746500" y="1697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95674</xdr:rowOff>
    </xdr:from>
    <xdr:ext cx="534377" cy="259045"/>
    <xdr:sp macro="" textlink="">
      <xdr:nvSpPr>
        <xdr:cNvPr id="260" name="テキスト ボックス 259"/>
        <xdr:cNvSpPr txBox="1"/>
      </xdr:nvSpPr>
      <xdr:spPr>
        <a:xfrm>
          <a:off x="3530111" y="17069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154966</xdr:rowOff>
    </xdr:from>
    <xdr:to>
      <xdr:col>15</xdr:col>
      <xdr:colOff>101600</xdr:colOff>
      <xdr:row>99</xdr:row>
      <xdr:rowOff>85116</xdr:rowOff>
    </xdr:to>
    <xdr:sp macro="" textlink="">
      <xdr:nvSpPr>
        <xdr:cNvPr id="261" name="楕円 260"/>
        <xdr:cNvSpPr/>
      </xdr:nvSpPr>
      <xdr:spPr>
        <a:xfrm>
          <a:off x="2857500" y="1695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76243</xdr:rowOff>
    </xdr:from>
    <xdr:ext cx="534377" cy="259045"/>
    <xdr:sp macro="" textlink="">
      <xdr:nvSpPr>
        <xdr:cNvPr id="262" name="テキスト ボックス 261"/>
        <xdr:cNvSpPr txBox="1"/>
      </xdr:nvSpPr>
      <xdr:spPr>
        <a:xfrm>
          <a:off x="2641111" y="1704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23761</xdr:rowOff>
    </xdr:from>
    <xdr:to>
      <xdr:col>10</xdr:col>
      <xdr:colOff>165100</xdr:colOff>
      <xdr:row>99</xdr:row>
      <xdr:rowOff>125361</xdr:rowOff>
    </xdr:to>
    <xdr:sp macro="" textlink="">
      <xdr:nvSpPr>
        <xdr:cNvPr id="263" name="楕円 262"/>
        <xdr:cNvSpPr/>
      </xdr:nvSpPr>
      <xdr:spPr>
        <a:xfrm>
          <a:off x="1968500" y="1699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116488</xdr:rowOff>
    </xdr:from>
    <xdr:ext cx="534377" cy="259045"/>
    <xdr:sp macro="" textlink="">
      <xdr:nvSpPr>
        <xdr:cNvPr id="264" name="テキスト ボックス 263"/>
        <xdr:cNvSpPr txBox="1"/>
      </xdr:nvSpPr>
      <xdr:spPr>
        <a:xfrm>
          <a:off x="1752111" y="1709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5614</xdr:rowOff>
    </xdr:from>
    <xdr:to>
      <xdr:col>6</xdr:col>
      <xdr:colOff>38100</xdr:colOff>
      <xdr:row>99</xdr:row>
      <xdr:rowOff>107214</xdr:rowOff>
    </xdr:to>
    <xdr:sp macro="" textlink="">
      <xdr:nvSpPr>
        <xdr:cNvPr id="265" name="楕円 264"/>
        <xdr:cNvSpPr/>
      </xdr:nvSpPr>
      <xdr:spPr>
        <a:xfrm>
          <a:off x="1079500" y="1697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98341</xdr:rowOff>
    </xdr:from>
    <xdr:ext cx="534377" cy="259045"/>
    <xdr:sp macro="" textlink="">
      <xdr:nvSpPr>
        <xdr:cNvPr id="266" name="テキスト ボックス 265"/>
        <xdr:cNvSpPr txBox="1"/>
      </xdr:nvSpPr>
      <xdr:spPr>
        <a:xfrm>
          <a:off x="863111" y="1707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6045</xdr:rowOff>
    </xdr:from>
    <xdr:to>
      <xdr:col>54</xdr:col>
      <xdr:colOff>189865</xdr:colOff>
      <xdr:row>38</xdr:row>
      <xdr:rowOff>78076</xdr:rowOff>
    </xdr:to>
    <xdr:cxnSp macro="">
      <xdr:nvCxnSpPr>
        <xdr:cNvPr id="292" name="直線コネクタ 291"/>
        <xdr:cNvCxnSpPr/>
      </xdr:nvCxnSpPr>
      <xdr:spPr>
        <a:xfrm flipV="1">
          <a:off x="10475595" y="5320995"/>
          <a:ext cx="1270" cy="1272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81903</xdr:rowOff>
    </xdr:from>
    <xdr:ext cx="534377" cy="259045"/>
    <xdr:sp macro="" textlink="">
      <xdr:nvSpPr>
        <xdr:cNvPr id="293" name="補助費等最小値テキスト"/>
        <xdr:cNvSpPr txBox="1"/>
      </xdr:nvSpPr>
      <xdr:spPr>
        <a:xfrm>
          <a:off x="10528300" y="659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78076</xdr:rowOff>
    </xdr:from>
    <xdr:to>
      <xdr:col>55</xdr:col>
      <xdr:colOff>88900</xdr:colOff>
      <xdr:row>38</xdr:row>
      <xdr:rowOff>78076</xdr:rowOff>
    </xdr:to>
    <xdr:cxnSp macro="">
      <xdr:nvCxnSpPr>
        <xdr:cNvPr id="294" name="直線コネクタ 293"/>
        <xdr:cNvCxnSpPr/>
      </xdr:nvCxnSpPr>
      <xdr:spPr>
        <a:xfrm>
          <a:off x="10388600" y="6593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124172</xdr:rowOff>
    </xdr:from>
    <xdr:ext cx="599010" cy="259045"/>
    <xdr:sp macro="" textlink="">
      <xdr:nvSpPr>
        <xdr:cNvPr id="295" name="補助費等最大値テキスト"/>
        <xdr:cNvSpPr txBox="1"/>
      </xdr:nvSpPr>
      <xdr:spPr>
        <a:xfrm>
          <a:off x="10528300" y="5096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6045</xdr:rowOff>
    </xdr:from>
    <xdr:to>
      <xdr:col>55</xdr:col>
      <xdr:colOff>88900</xdr:colOff>
      <xdr:row>31</xdr:row>
      <xdr:rowOff>6045</xdr:rowOff>
    </xdr:to>
    <xdr:cxnSp macro="">
      <xdr:nvCxnSpPr>
        <xdr:cNvPr id="296" name="直線コネクタ 295"/>
        <xdr:cNvCxnSpPr/>
      </xdr:nvCxnSpPr>
      <xdr:spPr>
        <a:xfrm>
          <a:off x="10388600" y="5320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41805</xdr:rowOff>
    </xdr:from>
    <xdr:to>
      <xdr:col>55</xdr:col>
      <xdr:colOff>0</xdr:colOff>
      <xdr:row>35</xdr:row>
      <xdr:rowOff>60681</xdr:rowOff>
    </xdr:to>
    <xdr:cxnSp macro="">
      <xdr:nvCxnSpPr>
        <xdr:cNvPr id="297" name="直線コネクタ 296"/>
        <xdr:cNvCxnSpPr/>
      </xdr:nvCxnSpPr>
      <xdr:spPr>
        <a:xfrm>
          <a:off x="9639300" y="6042555"/>
          <a:ext cx="838200" cy="18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159311</xdr:rowOff>
    </xdr:from>
    <xdr:ext cx="534377" cy="259045"/>
    <xdr:sp macro="" textlink="">
      <xdr:nvSpPr>
        <xdr:cNvPr id="298" name="補助費等平均値テキスト"/>
        <xdr:cNvSpPr txBox="1"/>
      </xdr:nvSpPr>
      <xdr:spPr>
        <a:xfrm>
          <a:off x="10528300" y="6160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9434</xdr:rowOff>
    </xdr:from>
    <xdr:to>
      <xdr:col>55</xdr:col>
      <xdr:colOff>50800</xdr:colOff>
      <xdr:row>36</xdr:row>
      <xdr:rowOff>111034</xdr:rowOff>
    </xdr:to>
    <xdr:sp macro="" textlink="">
      <xdr:nvSpPr>
        <xdr:cNvPr id="299" name="フローチャート: 判断 298"/>
        <xdr:cNvSpPr/>
      </xdr:nvSpPr>
      <xdr:spPr>
        <a:xfrm>
          <a:off x="10426700" y="6181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27065</xdr:rowOff>
    </xdr:from>
    <xdr:to>
      <xdr:col>50</xdr:col>
      <xdr:colOff>114300</xdr:colOff>
      <xdr:row>35</xdr:row>
      <xdr:rowOff>41805</xdr:rowOff>
    </xdr:to>
    <xdr:cxnSp macro="">
      <xdr:nvCxnSpPr>
        <xdr:cNvPr id="300" name="直線コネクタ 299"/>
        <xdr:cNvCxnSpPr/>
      </xdr:nvCxnSpPr>
      <xdr:spPr>
        <a:xfrm>
          <a:off x="8750300" y="6027815"/>
          <a:ext cx="889000" cy="14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19068</xdr:rowOff>
    </xdr:from>
    <xdr:to>
      <xdr:col>50</xdr:col>
      <xdr:colOff>165100</xdr:colOff>
      <xdr:row>36</xdr:row>
      <xdr:rowOff>120668</xdr:rowOff>
    </xdr:to>
    <xdr:sp macro="" textlink="">
      <xdr:nvSpPr>
        <xdr:cNvPr id="301" name="フローチャート: 判断 300"/>
        <xdr:cNvSpPr/>
      </xdr:nvSpPr>
      <xdr:spPr>
        <a:xfrm>
          <a:off x="9588500" y="6191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111795</xdr:rowOff>
    </xdr:from>
    <xdr:ext cx="534377" cy="259045"/>
    <xdr:sp macro="" textlink="">
      <xdr:nvSpPr>
        <xdr:cNvPr id="302" name="テキスト ボックス 301"/>
        <xdr:cNvSpPr txBox="1"/>
      </xdr:nvSpPr>
      <xdr:spPr>
        <a:xfrm>
          <a:off x="9372111" y="628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27065</xdr:rowOff>
    </xdr:from>
    <xdr:to>
      <xdr:col>45</xdr:col>
      <xdr:colOff>177800</xdr:colOff>
      <xdr:row>36</xdr:row>
      <xdr:rowOff>90072</xdr:rowOff>
    </xdr:to>
    <xdr:cxnSp macro="">
      <xdr:nvCxnSpPr>
        <xdr:cNvPr id="303" name="直線コネクタ 302"/>
        <xdr:cNvCxnSpPr/>
      </xdr:nvCxnSpPr>
      <xdr:spPr>
        <a:xfrm flipV="1">
          <a:off x="7861300" y="6027815"/>
          <a:ext cx="889000" cy="234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23847</xdr:rowOff>
    </xdr:from>
    <xdr:to>
      <xdr:col>46</xdr:col>
      <xdr:colOff>38100</xdr:colOff>
      <xdr:row>36</xdr:row>
      <xdr:rowOff>125447</xdr:rowOff>
    </xdr:to>
    <xdr:sp macro="" textlink="">
      <xdr:nvSpPr>
        <xdr:cNvPr id="304" name="フローチャート: 判断 303"/>
        <xdr:cNvSpPr/>
      </xdr:nvSpPr>
      <xdr:spPr>
        <a:xfrm>
          <a:off x="8699500" y="619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116574</xdr:rowOff>
    </xdr:from>
    <xdr:ext cx="534377" cy="259045"/>
    <xdr:sp macro="" textlink="">
      <xdr:nvSpPr>
        <xdr:cNvPr id="305" name="テキスト ボックス 304"/>
        <xdr:cNvSpPr txBox="1"/>
      </xdr:nvSpPr>
      <xdr:spPr>
        <a:xfrm>
          <a:off x="8483111" y="628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90072</xdr:rowOff>
    </xdr:from>
    <xdr:to>
      <xdr:col>41</xdr:col>
      <xdr:colOff>50800</xdr:colOff>
      <xdr:row>37</xdr:row>
      <xdr:rowOff>26586</xdr:rowOff>
    </xdr:to>
    <xdr:cxnSp macro="">
      <xdr:nvCxnSpPr>
        <xdr:cNvPr id="306" name="直線コネクタ 305"/>
        <xdr:cNvCxnSpPr/>
      </xdr:nvCxnSpPr>
      <xdr:spPr>
        <a:xfrm flipV="1">
          <a:off x="6972300" y="6262272"/>
          <a:ext cx="889000" cy="107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20081</xdr:rowOff>
    </xdr:from>
    <xdr:to>
      <xdr:col>41</xdr:col>
      <xdr:colOff>101600</xdr:colOff>
      <xdr:row>36</xdr:row>
      <xdr:rowOff>121681</xdr:rowOff>
    </xdr:to>
    <xdr:sp macro="" textlink="">
      <xdr:nvSpPr>
        <xdr:cNvPr id="307" name="フローチャート: 判断 306"/>
        <xdr:cNvSpPr/>
      </xdr:nvSpPr>
      <xdr:spPr>
        <a:xfrm>
          <a:off x="7810500" y="619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138208</xdr:rowOff>
    </xdr:from>
    <xdr:ext cx="534377" cy="259045"/>
    <xdr:sp macro="" textlink="">
      <xdr:nvSpPr>
        <xdr:cNvPr id="308" name="テキスト ボックス 307"/>
        <xdr:cNvSpPr txBox="1"/>
      </xdr:nvSpPr>
      <xdr:spPr>
        <a:xfrm>
          <a:off x="7594111" y="596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132846</xdr:rowOff>
    </xdr:from>
    <xdr:to>
      <xdr:col>36</xdr:col>
      <xdr:colOff>165100</xdr:colOff>
      <xdr:row>37</xdr:row>
      <xdr:rowOff>62996</xdr:rowOff>
    </xdr:to>
    <xdr:sp macro="" textlink="">
      <xdr:nvSpPr>
        <xdr:cNvPr id="309" name="フローチャート: 判断 308"/>
        <xdr:cNvSpPr/>
      </xdr:nvSpPr>
      <xdr:spPr>
        <a:xfrm>
          <a:off x="6921500" y="630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79523</xdr:rowOff>
    </xdr:from>
    <xdr:ext cx="534377" cy="259045"/>
    <xdr:sp macro="" textlink="">
      <xdr:nvSpPr>
        <xdr:cNvPr id="310" name="テキスト ボックス 309"/>
        <xdr:cNvSpPr txBox="1"/>
      </xdr:nvSpPr>
      <xdr:spPr>
        <a:xfrm>
          <a:off x="6705111" y="608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9881</xdr:rowOff>
    </xdr:from>
    <xdr:to>
      <xdr:col>55</xdr:col>
      <xdr:colOff>50800</xdr:colOff>
      <xdr:row>35</xdr:row>
      <xdr:rowOff>111481</xdr:rowOff>
    </xdr:to>
    <xdr:sp macro="" textlink="">
      <xdr:nvSpPr>
        <xdr:cNvPr id="316" name="楕円 315"/>
        <xdr:cNvSpPr/>
      </xdr:nvSpPr>
      <xdr:spPr>
        <a:xfrm>
          <a:off x="10426700" y="601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32758</xdr:rowOff>
    </xdr:from>
    <xdr:ext cx="534377" cy="259045"/>
    <xdr:sp macro="" textlink="">
      <xdr:nvSpPr>
        <xdr:cNvPr id="317" name="補助費等該当値テキスト"/>
        <xdr:cNvSpPr txBox="1"/>
      </xdr:nvSpPr>
      <xdr:spPr>
        <a:xfrm>
          <a:off x="10528300" y="586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162455</xdr:rowOff>
    </xdr:from>
    <xdr:to>
      <xdr:col>50</xdr:col>
      <xdr:colOff>165100</xdr:colOff>
      <xdr:row>35</xdr:row>
      <xdr:rowOff>92605</xdr:rowOff>
    </xdr:to>
    <xdr:sp macro="" textlink="">
      <xdr:nvSpPr>
        <xdr:cNvPr id="318" name="楕円 317"/>
        <xdr:cNvSpPr/>
      </xdr:nvSpPr>
      <xdr:spPr>
        <a:xfrm>
          <a:off x="9588500" y="599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109132</xdr:rowOff>
    </xdr:from>
    <xdr:ext cx="534377" cy="259045"/>
    <xdr:sp macro="" textlink="">
      <xdr:nvSpPr>
        <xdr:cNvPr id="319" name="テキスト ボックス 318"/>
        <xdr:cNvSpPr txBox="1"/>
      </xdr:nvSpPr>
      <xdr:spPr>
        <a:xfrm>
          <a:off x="9372111" y="576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147715</xdr:rowOff>
    </xdr:from>
    <xdr:to>
      <xdr:col>46</xdr:col>
      <xdr:colOff>38100</xdr:colOff>
      <xdr:row>35</xdr:row>
      <xdr:rowOff>77865</xdr:rowOff>
    </xdr:to>
    <xdr:sp macro="" textlink="">
      <xdr:nvSpPr>
        <xdr:cNvPr id="320" name="楕円 319"/>
        <xdr:cNvSpPr/>
      </xdr:nvSpPr>
      <xdr:spPr>
        <a:xfrm>
          <a:off x="8699500" y="597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94392</xdr:rowOff>
    </xdr:from>
    <xdr:ext cx="534377" cy="259045"/>
    <xdr:sp macro="" textlink="">
      <xdr:nvSpPr>
        <xdr:cNvPr id="321" name="テキスト ボックス 320"/>
        <xdr:cNvSpPr txBox="1"/>
      </xdr:nvSpPr>
      <xdr:spPr>
        <a:xfrm>
          <a:off x="8483111" y="5752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39272</xdr:rowOff>
    </xdr:from>
    <xdr:to>
      <xdr:col>41</xdr:col>
      <xdr:colOff>101600</xdr:colOff>
      <xdr:row>36</xdr:row>
      <xdr:rowOff>140872</xdr:rowOff>
    </xdr:to>
    <xdr:sp macro="" textlink="">
      <xdr:nvSpPr>
        <xdr:cNvPr id="322" name="楕円 321"/>
        <xdr:cNvSpPr/>
      </xdr:nvSpPr>
      <xdr:spPr>
        <a:xfrm>
          <a:off x="7810500" y="621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131999</xdr:rowOff>
    </xdr:from>
    <xdr:ext cx="534377" cy="259045"/>
    <xdr:sp macro="" textlink="">
      <xdr:nvSpPr>
        <xdr:cNvPr id="323" name="テキスト ボックス 322"/>
        <xdr:cNvSpPr txBox="1"/>
      </xdr:nvSpPr>
      <xdr:spPr>
        <a:xfrm>
          <a:off x="7594111" y="630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147236</xdr:rowOff>
    </xdr:from>
    <xdr:to>
      <xdr:col>36</xdr:col>
      <xdr:colOff>165100</xdr:colOff>
      <xdr:row>37</xdr:row>
      <xdr:rowOff>77386</xdr:rowOff>
    </xdr:to>
    <xdr:sp macro="" textlink="">
      <xdr:nvSpPr>
        <xdr:cNvPr id="324" name="楕円 323"/>
        <xdr:cNvSpPr/>
      </xdr:nvSpPr>
      <xdr:spPr>
        <a:xfrm>
          <a:off x="6921500" y="631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68513</xdr:rowOff>
    </xdr:from>
    <xdr:ext cx="534377" cy="259045"/>
    <xdr:sp macro="" textlink="">
      <xdr:nvSpPr>
        <xdr:cNvPr id="325" name="テキスト ボックス 324"/>
        <xdr:cNvSpPr txBox="1"/>
      </xdr:nvSpPr>
      <xdr:spPr>
        <a:xfrm>
          <a:off x="6705111" y="6412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9" name="テキスト ボックス 338"/>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5594</xdr:rowOff>
    </xdr:from>
    <xdr:to>
      <xdr:col>54</xdr:col>
      <xdr:colOff>189865</xdr:colOff>
      <xdr:row>58</xdr:row>
      <xdr:rowOff>39170</xdr:rowOff>
    </xdr:to>
    <xdr:cxnSp macro="">
      <xdr:nvCxnSpPr>
        <xdr:cNvPr id="347" name="直線コネクタ 346"/>
        <xdr:cNvCxnSpPr/>
      </xdr:nvCxnSpPr>
      <xdr:spPr>
        <a:xfrm flipV="1">
          <a:off x="10475595" y="8578094"/>
          <a:ext cx="1270" cy="1405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42997</xdr:rowOff>
    </xdr:from>
    <xdr:ext cx="534377" cy="259045"/>
    <xdr:sp macro="" textlink="">
      <xdr:nvSpPr>
        <xdr:cNvPr id="348" name="普通建設事業費最小値テキスト"/>
        <xdr:cNvSpPr txBox="1"/>
      </xdr:nvSpPr>
      <xdr:spPr>
        <a:xfrm>
          <a:off x="10528300" y="9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39170</xdr:rowOff>
    </xdr:from>
    <xdr:to>
      <xdr:col>55</xdr:col>
      <xdr:colOff>88900</xdr:colOff>
      <xdr:row>58</xdr:row>
      <xdr:rowOff>39170</xdr:rowOff>
    </xdr:to>
    <xdr:cxnSp macro="">
      <xdr:nvCxnSpPr>
        <xdr:cNvPr id="349" name="直線コネクタ 348"/>
        <xdr:cNvCxnSpPr/>
      </xdr:nvCxnSpPr>
      <xdr:spPr>
        <a:xfrm>
          <a:off x="10388600" y="998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123721</xdr:rowOff>
    </xdr:from>
    <xdr:ext cx="599010" cy="259045"/>
    <xdr:sp macro="" textlink="">
      <xdr:nvSpPr>
        <xdr:cNvPr id="350" name="普通建設事業費最大値テキスト"/>
        <xdr:cNvSpPr txBox="1"/>
      </xdr:nvSpPr>
      <xdr:spPr>
        <a:xfrm>
          <a:off x="10528300" y="8353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5594</xdr:rowOff>
    </xdr:from>
    <xdr:to>
      <xdr:col>55</xdr:col>
      <xdr:colOff>88900</xdr:colOff>
      <xdr:row>50</xdr:row>
      <xdr:rowOff>5594</xdr:rowOff>
    </xdr:to>
    <xdr:cxnSp macro="">
      <xdr:nvCxnSpPr>
        <xdr:cNvPr id="351" name="直線コネクタ 350"/>
        <xdr:cNvCxnSpPr/>
      </xdr:nvCxnSpPr>
      <xdr:spPr>
        <a:xfrm>
          <a:off x="10388600" y="857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136847</xdr:rowOff>
    </xdr:from>
    <xdr:to>
      <xdr:col>55</xdr:col>
      <xdr:colOff>0</xdr:colOff>
      <xdr:row>56</xdr:row>
      <xdr:rowOff>29524</xdr:rowOff>
    </xdr:to>
    <xdr:cxnSp macro="">
      <xdr:nvCxnSpPr>
        <xdr:cNvPr id="352" name="直線コネクタ 351"/>
        <xdr:cNvCxnSpPr/>
      </xdr:nvCxnSpPr>
      <xdr:spPr>
        <a:xfrm>
          <a:off x="9639300" y="9566597"/>
          <a:ext cx="838200" cy="6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164950</xdr:rowOff>
    </xdr:from>
    <xdr:ext cx="534377" cy="259045"/>
    <xdr:sp macro="" textlink="">
      <xdr:nvSpPr>
        <xdr:cNvPr id="353" name="普通建設事業費平均値テキスト"/>
        <xdr:cNvSpPr txBox="1"/>
      </xdr:nvSpPr>
      <xdr:spPr>
        <a:xfrm>
          <a:off x="10528300" y="9251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142073</xdr:rowOff>
    </xdr:from>
    <xdr:to>
      <xdr:col>55</xdr:col>
      <xdr:colOff>50800</xdr:colOff>
      <xdr:row>55</xdr:row>
      <xdr:rowOff>72223</xdr:rowOff>
    </xdr:to>
    <xdr:sp macro="" textlink="">
      <xdr:nvSpPr>
        <xdr:cNvPr id="354" name="フローチャート: 判断 353"/>
        <xdr:cNvSpPr/>
      </xdr:nvSpPr>
      <xdr:spPr>
        <a:xfrm>
          <a:off x="10426700" y="940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75994</xdr:rowOff>
    </xdr:from>
    <xdr:to>
      <xdr:col>50</xdr:col>
      <xdr:colOff>114300</xdr:colOff>
      <xdr:row>55</xdr:row>
      <xdr:rowOff>136847</xdr:rowOff>
    </xdr:to>
    <xdr:cxnSp macro="">
      <xdr:nvCxnSpPr>
        <xdr:cNvPr id="355" name="直線コネクタ 354"/>
        <xdr:cNvCxnSpPr/>
      </xdr:nvCxnSpPr>
      <xdr:spPr>
        <a:xfrm>
          <a:off x="8750300" y="9505744"/>
          <a:ext cx="889000" cy="60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128997</xdr:rowOff>
    </xdr:from>
    <xdr:to>
      <xdr:col>50</xdr:col>
      <xdr:colOff>165100</xdr:colOff>
      <xdr:row>55</xdr:row>
      <xdr:rowOff>59147</xdr:rowOff>
    </xdr:to>
    <xdr:sp macro="" textlink="">
      <xdr:nvSpPr>
        <xdr:cNvPr id="356" name="フローチャート: 判断 355"/>
        <xdr:cNvSpPr/>
      </xdr:nvSpPr>
      <xdr:spPr>
        <a:xfrm>
          <a:off x="9588500" y="9387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75674</xdr:rowOff>
    </xdr:from>
    <xdr:ext cx="534377" cy="259045"/>
    <xdr:sp macro="" textlink="">
      <xdr:nvSpPr>
        <xdr:cNvPr id="357" name="テキスト ボックス 356"/>
        <xdr:cNvSpPr txBox="1"/>
      </xdr:nvSpPr>
      <xdr:spPr>
        <a:xfrm>
          <a:off x="9372111" y="9162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10147</xdr:rowOff>
    </xdr:from>
    <xdr:to>
      <xdr:col>45</xdr:col>
      <xdr:colOff>177800</xdr:colOff>
      <xdr:row>55</xdr:row>
      <xdr:rowOff>75994</xdr:rowOff>
    </xdr:to>
    <xdr:cxnSp macro="">
      <xdr:nvCxnSpPr>
        <xdr:cNvPr id="358" name="直線コネクタ 357"/>
        <xdr:cNvCxnSpPr/>
      </xdr:nvCxnSpPr>
      <xdr:spPr>
        <a:xfrm>
          <a:off x="7861300" y="9439897"/>
          <a:ext cx="889000" cy="6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159135</xdr:rowOff>
    </xdr:from>
    <xdr:to>
      <xdr:col>46</xdr:col>
      <xdr:colOff>38100</xdr:colOff>
      <xdr:row>55</xdr:row>
      <xdr:rowOff>89285</xdr:rowOff>
    </xdr:to>
    <xdr:sp macro="" textlink="">
      <xdr:nvSpPr>
        <xdr:cNvPr id="359" name="フローチャート: 判断 358"/>
        <xdr:cNvSpPr/>
      </xdr:nvSpPr>
      <xdr:spPr>
        <a:xfrm>
          <a:off x="8699500" y="941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105812</xdr:rowOff>
    </xdr:from>
    <xdr:ext cx="534377" cy="259045"/>
    <xdr:sp macro="" textlink="">
      <xdr:nvSpPr>
        <xdr:cNvPr id="360" name="テキスト ボックス 359"/>
        <xdr:cNvSpPr txBox="1"/>
      </xdr:nvSpPr>
      <xdr:spPr>
        <a:xfrm>
          <a:off x="8483111" y="919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128115</xdr:rowOff>
    </xdr:from>
    <xdr:to>
      <xdr:col>41</xdr:col>
      <xdr:colOff>50800</xdr:colOff>
      <xdr:row>55</xdr:row>
      <xdr:rowOff>10147</xdr:rowOff>
    </xdr:to>
    <xdr:cxnSp macro="">
      <xdr:nvCxnSpPr>
        <xdr:cNvPr id="361" name="直線コネクタ 360"/>
        <xdr:cNvCxnSpPr/>
      </xdr:nvCxnSpPr>
      <xdr:spPr>
        <a:xfrm>
          <a:off x="6972300" y="9214965"/>
          <a:ext cx="889000" cy="224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102643</xdr:rowOff>
    </xdr:from>
    <xdr:to>
      <xdr:col>41</xdr:col>
      <xdr:colOff>101600</xdr:colOff>
      <xdr:row>54</xdr:row>
      <xdr:rowOff>32793</xdr:rowOff>
    </xdr:to>
    <xdr:sp macro="" textlink="">
      <xdr:nvSpPr>
        <xdr:cNvPr id="362" name="フローチャート: 判断 361"/>
        <xdr:cNvSpPr/>
      </xdr:nvSpPr>
      <xdr:spPr>
        <a:xfrm>
          <a:off x="7810500" y="9189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49320</xdr:rowOff>
    </xdr:from>
    <xdr:ext cx="534377" cy="259045"/>
    <xdr:sp macro="" textlink="">
      <xdr:nvSpPr>
        <xdr:cNvPr id="363" name="テキスト ボックス 362"/>
        <xdr:cNvSpPr txBox="1"/>
      </xdr:nvSpPr>
      <xdr:spPr>
        <a:xfrm>
          <a:off x="7594111" y="8964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168864</xdr:rowOff>
    </xdr:from>
    <xdr:to>
      <xdr:col>36</xdr:col>
      <xdr:colOff>165100</xdr:colOff>
      <xdr:row>55</xdr:row>
      <xdr:rowOff>99014</xdr:rowOff>
    </xdr:to>
    <xdr:sp macro="" textlink="">
      <xdr:nvSpPr>
        <xdr:cNvPr id="364" name="フローチャート: 判断 363"/>
        <xdr:cNvSpPr/>
      </xdr:nvSpPr>
      <xdr:spPr>
        <a:xfrm>
          <a:off x="6921500" y="942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90141</xdr:rowOff>
    </xdr:from>
    <xdr:ext cx="534377" cy="259045"/>
    <xdr:sp macro="" textlink="">
      <xdr:nvSpPr>
        <xdr:cNvPr id="365" name="テキスト ボックス 364"/>
        <xdr:cNvSpPr txBox="1"/>
      </xdr:nvSpPr>
      <xdr:spPr>
        <a:xfrm>
          <a:off x="6705111" y="951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150174</xdr:rowOff>
    </xdr:from>
    <xdr:to>
      <xdr:col>55</xdr:col>
      <xdr:colOff>50800</xdr:colOff>
      <xdr:row>56</xdr:row>
      <xdr:rowOff>80324</xdr:rowOff>
    </xdr:to>
    <xdr:sp macro="" textlink="">
      <xdr:nvSpPr>
        <xdr:cNvPr id="371" name="楕円 370"/>
        <xdr:cNvSpPr/>
      </xdr:nvSpPr>
      <xdr:spPr>
        <a:xfrm>
          <a:off x="10426700" y="957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128601</xdr:rowOff>
    </xdr:from>
    <xdr:ext cx="534377" cy="259045"/>
    <xdr:sp macro="" textlink="">
      <xdr:nvSpPr>
        <xdr:cNvPr id="372" name="普通建設事業費該当値テキスト"/>
        <xdr:cNvSpPr txBox="1"/>
      </xdr:nvSpPr>
      <xdr:spPr>
        <a:xfrm>
          <a:off x="10528300" y="955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86047</xdr:rowOff>
    </xdr:from>
    <xdr:to>
      <xdr:col>50</xdr:col>
      <xdr:colOff>165100</xdr:colOff>
      <xdr:row>56</xdr:row>
      <xdr:rowOff>16197</xdr:rowOff>
    </xdr:to>
    <xdr:sp macro="" textlink="">
      <xdr:nvSpPr>
        <xdr:cNvPr id="373" name="楕円 372"/>
        <xdr:cNvSpPr/>
      </xdr:nvSpPr>
      <xdr:spPr>
        <a:xfrm>
          <a:off x="9588500" y="951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7324</xdr:rowOff>
    </xdr:from>
    <xdr:ext cx="534377" cy="259045"/>
    <xdr:sp macro="" textlink="">
      <xdr:nvSpPr>
        <xdr:cNvPr id="374" name="テキスト ボックス 373"/>
        <xdr:cNvSpPr txBox="1"/>
      </xdr:nvSpPr>
      <xdr:spPr>
        <a:xfrm>
          <a:off x="9372111" y="9608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25194</xdr:rowOff>
    </xdr:from>
    <xdr:to>
      <xdr:col>46</xdr:col>
      <xdr:colOff>38100</xdr:colOff>
      <xdr:row>55</xdr:row>
      <xdr:rowOff>126794</xdr:rowOff>
    </xdr:to>
    <xdr:sp macro="" textlink="">
      <xdr:nvSpPr>
        <xdr:cNvPr id="375" name="楕円 374"/>
        <xdr:cNvSpPr/>
      </xdr:nvSpPr>
      <xdr:spPr>
        <a:xfrm>
          <a:off x="8699500" y="945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117921</xdr:rowOff>
    </xdr:from>
    <xdr:ext cx="534377" cy="259045"/>
    <xdr:sp macro="" textlink="">
      <xdr:nvSpPr>
        <xdr:cNvPr id="376" name="テキスト ボックス 375"/>
        <xdr:cNvSpPr txBox="1"/>
      </xdr:nvSpPr>
      <xdr:spPr>
        <a:xfrm>
          <a:off x="8483111" y="954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130797</xdr:rowOff>
    </xdr:from>
    <xdr:to>
      <xdr:col>41</xdr:col>
      <xdr:colOff>101600</xdr:colOff>
      <xdr:row>55</xdr:row>
      <xdr:rowOff>60947</xdr:rowOff>
    </xdr:to>
    <xdr:sp macro="" textlink="">
      <xdr:nvSpPr>
        <xdr:cNvPr id="377" name="楕円 376"/>
        <xdr:cNvSpPr/>
      </xdr:nvSpPr>
      <xdr:spPr>
        <a:xfrm>
          <a:off x="7810500" y="938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52074</xdr:rowOff>
    </xdr:from>
    <xdr:ext cx="534377" cy="259045"/>
    <xdr:sp macro="" textlink="">
      <xdr:nvSpPr>
        <xdr:cNvPr id="378" name="テキスト ボックス 377"/>
        <xdr:cNvSpPr txBox="1"/>
      </xdr:nvSpPr>
      <xdr:spPr>
        <a:xfrm>
          <a:off x="7594111" y="948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77315</xdr:rowOff>
    </xdr:from>
    <xdr:to>
      <xdr:col>36</xdr:col>
      <xdr:colOff>165100</xdr:colOff>
      <xdr:row>54</xdr:row>
      <xdr:rowOff>7465</xdr:rowOff>
    </xdr:to>
    <xdr:sp macro="" textlink="">
      <xdr:nvSpPr>
        <xdr:cNvPr id="379" name="楕円 378"/>
        <xdr:cNvSpPr/>
      </xdr:nvSpPr>
      <xdr:spPr>
        <a:xfrm>
          <a:off x="6921500" y="916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23992</xdr:rowOff>
    </xdr:from>
    <xdr:ext cx="534377" cy="259045"/>
    <xdr:sp macro="" textlink="">
      <xdr:nvSpPr>
        <xdr:cNvPr id="380" name="テキスト ボックス 379"/>
        <xdr:cNvSpPr txBox="1"/>
      </xdr:nvSpPr>
      <xdr:spPr>
        <a:xfrm>
          <a:off x="6705111" y="893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48620</xdr:rowOff>
    </xdr:from>
    <xdr:to>
      <xdr:col>54</xdr:col>
      <xdr:colOff>189865</xdr:colOff>
      <xdr:row>79</xdr:row>
      <xdr:rowOff>98879</xdr:rowOff>
    </xdr:to>
    <xdr:cxnSp macro="">
      <xdr:nvCxnSpPr>
        <xdr:cNvPr id="406" name="直線コネクタ 405"/>
        <xdr:cNvCxnSpPr/>
      </xdr:nvCxnSpPr>
      <xdr:spPr>
        <a:xfrm flipV="1">
          <a:off x="10475595" y="12050120"/>
          <a:ext cx="1270" cy="1593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7"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8" name="直線コネクタ 407"/>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166747</xdr:rowOff>
    </xdr:from>
    <xdr:ext cx="534377" cy="259045"/>
    <xdr:sp macro="" textlink="">
      <xdr:nvSpPr>
        <xdr:cNvPr id="409" name="普通建設事業費 （ うち新規整備　）最大値テキスト"/>
        <xdr:cNvSpPr txBox="1"/>
      </xdr:nvSpPr>
      <xdr:spPr>
        <a:xfrm>
          <a:off x="10528300" y="1182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48620</xdr:rowOff>
    </xdr:from>
    <xdr:to>
      <xdr:col>55</xdr:col>
      <xdr:colOff>88900</xdr:colOff>
      <xdr:row>70</xdr:row>
      <xdr:rowOff>48620</xdr:rowOff>
    </xdr:to>
    <xdr:cxnSp macro="">
      <xdr:nvCxnSpPr>
        <xdr:cNvPr id="410" name="直線コネクタ 409"/>
        <xdr:cNvCxnSpPr/>
      </xdr:nvCxnSpPr>
      <xdr:spPr>
        <a:xfrm>
          <a:off x="10388600" y="1205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139488</xdr:rowOff>
    </xdr:from>
    <xdr:to>
      <xdr:col>55</xdr:col>
      <xdr:colOff>0</xdr:colOff>
      <xdr:row>78</xdr:row>
      <xdr:rowOff>145447</xdr:rowOff>
    </xdr:to>
    <xdr:cxnSp macro="">
      <xdr:nvCxnSpPr>
        <xdr:cNvPr id="411" name="直線コネクタ 410"/>
        <xdr:cNvCxnSpPr/>
      </xdr:nvCxnSpPr>
      <xdr:spPr>
        <a:xfrm>
          <a:off x="9639300" y="13341138"/>
          <a:ext cx="838200" cy="177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79005</xdr:rowOff>
    </xdr:from>
    <xdr:ext cx="534377" cy="259045"/>
    <xdr:sp macro="" textlink="">
      <xdr:nvSpPr>
        <xdr:cNvPr id="412" name="普通建設事業費 （ うち新規整備　）平均値テキスト"/>
        <xdr:cNvSpPr txBox="1"/>
      </xdr:nvSpPr>
      <xdr:spPr>
        <a:xfrm>
          <a:off x="10528300" y="13109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56128</xdr:rowOff>
    </xdr:from>
    <xdr:to>
      <xdr:col>55</xdr:col>
      <xdr:colOff>50800</xdr:colOff>
      <xdr:row>77</xdr:row>
      <xdr:rowOff>157728</xdr:rowOff>
    </xdr:to>
    <xdr:sp macro="" textlink="">
      <xdr:nvSpPr>
        <xdr:cNvPr id="413" name="フローチャート: 判断 412"/>
        <xdr:cNvSpPr/>
      </xdr:nvSpPr>
      <xdr:spPr>
        <a:xfrm>
          <a:off x="10426700" y="1325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48896</xdr:rowOff>
    </xdr:from>
    <xdr:to>
      <xdr:col>50</xdr:col>
      <xdr:colOff>114300</xdr:colOff>
      <xdr:row>77</xdr:row>
      <xdr:rowOff>139488</xdr:rowOff>
    </xdr:to>
    <xdr:cxnSp macro="">
      <xdr:nvCxnSpPr>
        <xdr:cNvPr id="414" name="直線コネクタ 413"/>
        <xdr:cNvCxnSpPr/>
      </xdr:nvCxnSpPr>
      <xdr:spPr>
        <a:xfrm>
          <a:off x="8750300" y="13250546"/>
          <a:ext cx="889000" cy="9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97913</xdr:rowOff>
    </xdr:from>
    <xdr:to>
      <xdr:col>50</xdr:col>
      <xdr:colOff>165100</xdr:colOff>
      <xdr:row>78</xdr:row>
      <xdr:rowOff>28063</xdr:rowOff>
    </xdr:to>
    <xdr:sp macro="" textlink="">
      <xdr:nvSpPr>
        <xdr:cNvPr id="415" name="フローチャート: 判断 414"/>
        <xdr:cNvSpPr/>
      </xdr:nvSpPr>
      <xdr:spPr>
        <a:xfrm>
          <a:off x="9588500" y="13299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19190</xdr:rowOff>
    </xdr:from>
    <xdr:ext cx="534377" cy="259045"/>
    <xdr:sp macro="" textlink="">
      <xdr:nvSpPr>
        <xdr:cNvPr id="416" name="テキスト ボックス 415"/>
        <xdr:cNvSpPr txBox="1"/>
      </xdr:nvSpPr>
      <xdr:spPr>
        <a:xfrm>
          <a:off x="9372111" y="1339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48896</xdr:rowOff>
    </xdr:from>
    <xdr:to>
      <xdr:col>45</xdr:col>
      <xdr:colOff>177800</xdr:colOff>
      <xdr:row>78</xdr:row>
      <xdr:rowOff>43264</xdr:rowOff>
    </xdr:to>
    <xdr:cxnSp macro="">
      <xdr:nvCxnSpPr>
        <xdr:cNvPr id="417" name="直線コネクタ 416"/>
        <xdr:cNvCxnSpPr/>
      </xdr:nvCxnSpPr>
      <xdr:spPr>
        <a:xfrm flipV="1">
          <a:off x="7861300" y="13250546"/>
          <a:ext cx="889000" cy="165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53434</xdr:rowOff>
    </xdr:from>
    <xdr:to>
      <xdr:col>46</xdr:col>
      <xdr:colOff>38100</xdr:colOff>
      <xdr:row>77</xdr:row>
      <xdr:rowOff>155034</xdr:rowOff>
    </xdr:to>
    <xdr:sp macro="" textlink="">
      <xdr:nvSpPr>
        <xdr:cNvPr id="418" name="フローチャート: 判断 417"/>
        <xdr:cNvSpPr/>
      </xdr:nvSpPr>
      <xdr:spPr>
        <a:xfrm>
          <a:off x="8699500" y="1325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146161</xdr:rowOff>
    </xdr:from>
    <xdr:ext cx="534377" cy="259045"/>
    <xdr:sp macro="" textlink="">
      <xdr:nvSpPr>
        <xdr:cNvPr id="419" name="テキスト ボックス 418"/>
        <xdr:cNvSpPr txBox="1"/>
      </xdr:nvSpPr>
      <xdr:spPr>
        <a:xfrm>
          <a:off x="8483111" y="1334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71789</xdr:rowOff>
    </xdr:from>
    <xdr:to>
      <xdr:col>41</xdr:col>
      <xdr:colOff>50800</xdr:colOff>
      <xdr:row>78</xdr:row>
      <xdr:rowOff>43264</xdr:rowOff>
    </xdr:to>
    <xdr:cxnSp macro="">
      <xdr:nvCxnSpPr>
        <xdr:cNvPr id="420" name="直線コネクタ 419"/>
        <xdr:cNvCxnSpPr/>
      </xdr:nvCxnSpPr>
      <xdr:spPr>
        <a:xfrm>
          <a:off x="6972300" y="12759089"/>
          <a:ext cx="889000" cy="657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144123</xdr:rowOff>
    </xdr:from>
    <xdr:to>
      <xdr:col>41</xdr:col>
      <xdr:colOff>101600</xdr:colOff>
      <xdr:row>75</xdr:row>
      <xdr:rowOff>74273</xdr:rowOff>
    </xdr:to>
    <xdr:sp macro="" textlink="">
      <xdr:nvSpPr>
        <xdr:cNvPr id="421" name="フローチャート: 判断 420"/>
        <xdr:cNvSpPr/>
      </xdr:nvSpPr>
      <xdr:spPr>
        <a:xfrm>
          <a:off x="7810500" y="1283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90800</xdr:rowOff>
    </xdr:from>
    <xdr:ext cx="534377" cy="259045"/>
    <xdr:sp macro="" textlink="">
      <xdr:nvSpPr>
        <xdr:cNvPr id="422" name="テキスト ボックス 421"/>
        <xdr:cNvSpPr txBox="1"/>
      </xdr:nvSpPr>
      <xdr:spPr>
        <a:xfrm>
          <a:off x="7594111" y="1260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104739</xdr:rowOff>
    </xdr:from>
    <xdr:to>
      <xdr:col>36</xdr:col>
      <xdr:colOff>165100</xdr:colOff>
      <xdr:row>77</xdr:row>
      <xdr:rowOff>34889</xdr:rowOff>
    </xdr:to>
    <xdr:sp macro="" textlink="">
      <xdr:nvSpPr>
        <xdr:cNvPr id="423" name="フローチャート: 判断 422"/>
        <xdr:cNvSpPr/>
      </xdr:nvSpPr>
      <xdr:spPr>
        <a:xfrm>
          <a:off x="6921500" y="1313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26016</xdr:rowOff>
    </xdr:from>
    <xdr:ext cx="534377" cy="259045"/>
    <xdr:sp macro="" textlink="">
      <xdr:nvSpPr>
        <xdr:cNvPr id="424" name="テキスト ボックス 423"/>
        <xdr:cNvSpPr txBox="1"/>
      </xdr:nvSpPr>
      <xdr:spPr>
        <a:xfrm>
          <a:off x="6705111" y="1322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94647</xdr:rowOff>
    </xdr:from>
    <xdr:to>
      <xdr:col>55</xdr:col>
      <xdr:colOff>50800</xdr:colOff>
      <xdr:row>79</xdr:row>
      <xdr:rowOff>24797</xdr:rowOff>
    </xdr:to>
    <xdr:sp macro="" textlink="">
      <xdr:nvSpPr>
        <xdr:cNvPr id="430" name="楕円 429"/>
        <xdr:cNvSpPr/>
      </xdr:nvSpPr>
      <xdr:spPr>
        <a:xfrm>
          <a:off x="10426700" y="1346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9574</xdr:rowOff>
    </xdr:from>
    <xdr:ext cx="469744" cy="259045"/>
    <xdr:sp macro="" textlink="">
      <xdr:nvSpPr>
        <xdr:cNvPr id="431" name="普通建設事業費 （ うち新規整備　）該当値テキスト"/>
        <xdr:cNvSpPr txBox="1"/>
      </xdr:nvSpPr>
      <xdr:spPr>
        <a:xfrm>
          <a:off x="10528300" y="1338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88688</xdr:rowOff>
    </xdr:from>
    <xdr:to>
      <xdr:col>50</xdr:col>
      <xdr:colOff>165100</xdr:colOff>
      <xdr:row>78</xdr:row>
      <xdr:rowOff>18838</xdr:rowOff>
    </xdr:to>
    <xdr:sp macro="" textlink="">
      <xdr:nvSpPr>
        <xdr:cNvPr id="432" name="楕円 431"/>
        <xdr:cNvSpPr/>
      </xdr:nvSpPr>
      <xdr:spPr>
        <a:xfrm>
          <a:off x="9588500" y="1329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35365</xdr:rowOff>
    </xdr:from>
    <xdr:ext cx="534377" cy="259045"/>
    <xdr:sp macro="" textlink="">
      <xdr:nvSpPr>
        <xdr:cNvPr id="433" name="テキスト ボックス 432"/>
        <xdr:cNvSpPr txBox="1"/>
      </xdr:nvSpPr>
      <xdr:spPr>
        <a:xfrm>
          <a:off x="9372111" y="13065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169546</xdr:rowOff>
    </xdr:from>
    <xdr:to>
      <xdr:col>46</xdr:col>
      <xdr:colOff>38100</xdr:colOff>
      <xdr:row>77</xdr:row>
      <xdr:rowOff>99696</xdr:rowOff>
    </xdr:to>
    <xdr:sp macro="" textlink="">
      <xdr:nvSpPr>
        <xdr:cNvPr id="434" name="楕円 433"/>
        <xdr:cNvSpPr/>
      </xdr:nvSpPr>
      <xdr:spPr>
        <a:xfrm>
          <a:off x="8699500" y="1319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116223</xdr:rowOff>
    </xdr:from>
    <xdr:ext cx="534377" cy="259045"/>
    <xdr:sp macro="" textlink="">
      <xdr:nvSpPr>
        <xdr:cNvPr id="435" name="テキスト ボックス 434"/>
        <xdr:cNvSpPr txBox="1"/>
      </xdr:nvSpPr>
      <xdr:spPr>
        <a:xfrm>
          <a:off x="8483111" y="1297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163914</xdr:rowOff>
    </xdr:from>
    <xdr:to>
      <xdr:col>41</xdr:col>
      <xdr:colOff>101600</xdr:colOff>
      <xdr:row>78</xdr:row>
      <xdr:rowOff>94064</xdr:rowOff>
    </xdr:to>
    <xdr:sp macro="" textlink="">
      <xdr:nvSpPr>
        <xdr:cNvPr id="436" name="楕円 435"/>
        <xdr:cNvSpPr/>
      </xdr:nvSpPr>
      <xdr:spPr>
        <a:xfrm>
          <a:off x="7810500" y="1336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85191</xdr:rowOff>
    </xdr:from>
    <xdr:ext cx="534377" cy="259045"/>
    <xdr:sp macro="" textlink="">
      <xdr:nvSpPr>
        <xdr:cNvPr id="437" name="テキスト ボックス 436"/>
        <xdr:cNvSpPr txBox="1"/>
      </xdr:nvSpPr>
      <xdr:spPr>
        <a:xfrm>
          <a:off x="7594111" y="13458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20989</xdr:rowOff>
    </xdr:from>
    <xdr:to>
      <xdr:col>36</xdr:col>
      <xdr:colOff>165100</xdr:colOff>
      <xdr:row>74</xdr:row>
      <xdr:rowOff>122589</xdr:rowOff>
    </xdr:to>
    <xdr:sp macro="" textlink="">
      <xdr:nvSpPr>
        <xdr:cNvPr id="438" name="楕円 437"/>
        <xdr:cNvSpPr/>
      </xdr:nvSpPr>
      <xdr:spPr>
        <a:xfrm>
          <a:off x="6921500" y="1270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139116</xdr:rowOff>
    </xdr:from>
    <xdr:ext cx="534377" cy="259045"/>
    <xdr:sp macro="" textlink="">
      <xdr:nvSpPr>
        <xdr:cNvPr id="439" name="テキスト ボックス 438"/>
        <xdr:cNvSpPr txBox="1"/>
      </xdr:nvSpPr>
      <xdr:spPr>
        <a:xfrm>
          <a:off x="6705111" y="12483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60001</xdr:rowOff>
    </xdr:from>
    <xdr:to>
      <xdr:col>54</xdr:col>
      <xdr:colOff>189865</xdr:colOff>
      <xdr:row>99</xdr:row>
      <xdr:rowOff>3584</xdr:rowOff>
    </xdr:to>
    <xdr:cxnSp macro="">
      <xdr:nvCxnSpPr>
        <xdr:cNvPr id="465" name="直線コネクタ 464"/>
        <xdr:cNvCxnSpPr/>
      </xdr:nvCxnSpPr>
      <xdr:spPr>
        <a:xfrm flipV="1">
          <a:off x="10475595" y="15490501"/>
          <a:ext cx="1270" cy="1486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7411</xdr:rowOff>
    </xdr:from>
    <xdr:ext cx="469744" cy="259045"/>
    <xdr:sp macro="" textlink="">
      <xdr:nvSpPr>
        <xdr:cNvPr id="466" name="普通建設事業費 （ うち更新整備　）最小値テキスト"/>
        <xdr:cNvSpPr txBox="1"/>
      </xdr:nvSpPr>
      <xdr:spPr>
        <a:xfrm>
          <a:off x="10528300" y="1698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3584</xdr:rowOff>
    </xdr:from>
    <xdr:to>
      <xdr:col>55</xdr:col>
      <xdr:colOff>88900</xdr:colOff>
      <xdr:row>99</xdr:row>
      <xdr:rowOff>3584</xdr:rowOff>
    </xdr:to>
    <xdr:cxnSp macro="">
      <xdr:nvCxnSpPr>
        <xdr:cNvPr id="467" name="直線コネクタ 466"/>
        <xdr:cNvCxnSpPr/>
      </xdr:nvCxnSpPr>
      <xdr:spPr>
        <a:xfrm>
          <a:off x="10388600" y="16977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6678</xdr:rowOff>
    </xdr:from>
    <xdr:ext cx="534377" cy="259045"/>
    <xdr:sp macro="" textlink="">
      <xdr:nvSpPr>
        <xdr:cNvPr id="468" name="普通建設事業費 （ うち更新整備　）最大値テキスト"/>
        <xdr:cNvSpPr txBox="1"/>
      </xdr:nvSpPr>
      <xdr:spPr>
        <a:xfrm>
          <a:off x="10528300" y="15265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60001</xdr:rowOff>
    </xdr:from>
    <xdr:to>
      <xdr:col>55</xdr:col>
      <xdr:colOff>88900</xdr:colOff>
      <xdr:row>90</xdr:row>
      <xdr:rowOff>60001</xdr:rowOff>
    </xdr:to>
    <xdr:cxnSp macro="">
      <xdr:nvCxnSpPr>
        <xdr:cNvPr id="469" name="直線コネクタ 468"/>
        <xdr:cNvCxnSpPr/>
      </xdr:nvCxnSpPr>
      <xdr:spPr>
        <a:xfrm>
          <a:off x="10388600" y="15490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25530</xdr:rowOff>
    </xdr:from>
    <xdr:to>
      <xdr:col>55</xdr:col>
      <xdr:colOff>0</xdr:colOff>
      <xdr:row>96</xdr:row>
      <xdr:rowOff>59624</xdr:rowOff>
    </xdr:to>
    <xdr:cxnSp macro="">
      <xdr:nvCxnSpPr>
        <xdr:cNvPr id="470" name="直線コネクタ 469"/>
        <xdr:cNvCxnSpPr/>
      </xdr:nvCxnSpPr>
      <xdr:spPr>
        <a:xfrm flipV="1">
          <a:off x="9639300" y="16484730"/>
          <a:ext cx="838200" cy="34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155146</xdr:rowOff>
    </xdr:from>
    <xdr:ext cx="534377" cy="259045"/>
    <xdr:sp macro="" textlink="">
      <xdr:nvSpPr>
        <xdr:cNvPr id="471" name="普通建設事業費 （ うち更新整備　）平均値テキスト"/>
        <xdr:cNvSpPr txBox="1"/>
      </xdr:nvSpPr>
      <xdr:spPr>
        <a:xfrm>
          <a:off x="10528300" y="16271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132269</xdr:rowOff>
    </xdr:from>
    <xdr:to>
      <xdr:col>55</xdr:col>
      <xdr:colOff>50800</xdr:colOff>
      <xdr:row>96</xdr:row>
      <xdr:rowOff>62419</xdr:rowOff>
    </xdr:to>
    <xdr:sp macro="" textlink="">
      <xdr:nvSpPr>
        <xdr:cNvPr id="472" name="フローチャート: 判断 471"/>
        <xdr:cNvSpPr/>
      </xdr:nvSpPr>
      <xdr:spPr>
        <a:xfrm>
          <a:off x="10426700" y="1642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59624</xdr:rowOff>
    </xdr:from>
    <xdr:to>
      <xdr:col>50</xdr:col>
      <xdr:colOff>114300</xdr:colOff>
      <xdr:row>96</xdr:row>
      <xdr:rowOff>65633</xdr:rowOff>
    </xdr:to>
    <xdr:cxnSp macro="">
      <xdr:nvCxnSpPr>
        <xdr:cNvPr id="473" name="直線コネクタ 472"/>
        <xdr:cNvCxnSpPr/>
      </xdr:nvCxnSpPr>
      <xdr:spPr>
        <a:xfrm flipV="1">
          <a:off x="8750300" y="16518824"/>
          <a:ext cx="889000" cy="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98306</xdr:rowOff>
    </xdr:from>
    <xdr:to>
      <xdr:col>50</xdr:col>
      <xdr:colOff>165100</xdr:colOff>
      <xdr:row>96</xdr:row>
      <xdr:rowOff>28456</xdr:rowOff>
    </xdr:to>
    <xdr:sp macro="" textlink="">
      <xdr:nvSpPr>
        <xdr:cNvPr id="474" name="フローチャート: 判断 473"/>
        <xdr:cNvSpPr/>
      </xdr:nvSpPr>
      <xdr:spPr>
        <a:xfrm>
          <a:off x="9588500" y="1638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44983</xdr:rowOff>
    </xdr:from>
    <xdr:ext cx="534377" cy="259045"/>
    <xdr:sp macro="" textlink="">
      <xdr:nvSpPr>
        <xdr:cNvPr id="475" name="テキスト ボックス 474"/>
        <xdr:cNvSpPr txBox="1"/>
      </xdr:nvSpPr>
      <xdr:spPr>
        <a:xfrm>
          <a:off x="9372111" y="1616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144614</xdr:rowOff>
    </xdr:from>
    <xdr:to>
      <xdr:col>45</xdr:col>
      <xdr:colOff>177800</xdr:colOff>
      <xdr:row>96</xdr:row>
      <xdr:rowOff>65633</xdr:rowOff>
    </xdr:to>
    <xdr:cxnSp macro="">
      <xdr:nvCxnSpPr>
        <xdr:cNvPr id="476" name="直線コネクタ 475"/>
        <xdr:cNvCxnSpPr/>
      </xdr:nvCxnSpPr>
      <xdr:spPr>
        <a:xfrm>
          <a:off x="7861300" y="16260914"/>
          <a:ext cx="889000" cy="26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164779</xdr:rowOff>
    </xdr:from>
    <xdr:to>
      <xdr:col>46</xdr:col>
      <xdr:colOff>38100</xdr:colOff>
      <xdr:row>96</xdr:row>
      <xdr:rowOff>94929</xdr:rowOff>
    </xdr:to>
    <xdr:sp macro="" textlink="">
      <xdr:nvSpPr>
        <xdr:cNvPr id="477" name="フローチャート: 判断 476"/>
        <xdr:cNvSpPr/>
      </xdr:nvSpPr>
      <xdr:spPr>
        <a:xfrm>
          <a:off x="8699500" y="1645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111456</xdr:rowOff>
    </xdr:from>
    <xdr:ext cx="534377" cy="259045"/>
    <xdr:sp macro="" textlink="">
      <xdr:nvSpPr>
        <xdr:cNvPr id="478" name="テキスト ボックス 477"/>
        <xdr:cNvSpPr txBox="1"/>
      </xdr:nvSpPr>
      <xdr:spPr>
        <a:xfrm>
          <a:off x="8483111" y="1622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144614</xdr:rowOff>
    </xdr:from>
    <xdr:to>
      <xdr:col>41</xdr:col>
      <xdr:colOff>50800</xdr:colOff>
      <xdr:row>96</xdr:row>
      <xdr:rowOff>54285</xdr:rowOff>
    </xdr:to>
    <xdr:cxnSp macro="">
      <xdr:nvCxnSpPr>
        <xdr:cNvPr id="479" name="直線コネクタ 478"/>
        <xdr:cNvCxnSpPr/>
      </xdr:nvCxnSpPr>
      <xdr:spPr>
        <a:xfrm flipV="1">
          <a:off x="6972300" y="16260914"/>
          <a:ext cx="889000" cy="252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118357</xdr:rowOff>
    </xdr:from>
    <xdr:to>
      <xdr:col>41</xdr:col>
      <xdr:colOff>101600</xdr:colOff>
      <xdr:row>97</xdr:row>
      <xdr:rowOff>48507</xdr:rowOff>
    </xdr:to>
    <xdr:sp macro="" textlink="">
      <xdr:nvSpPr>
        <xdr:cNvPr id="480" name="フローチャート: 判断 479"/>
        <xdr:cNvSpPr/>
      </xdr:nvSpPr>
      <xdr:spPr>
        <a:xfrm>
          <a:off x="7810500" y="16577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39634</xdr:rowOff>
    </xdr:from>
    <xdr:ext cx="534377" cy="259045"/>
    <xdr:sp macro="" textlink="">
      <xdr:nvSpPr>
        <xdr:cNvPr id="481" name="テキスト ボックス 480"/>
        <xdr:cNvSpPr txBox="1"/>
      </xdr:nvSpPr>
      <xdr:spPr>
        <a:xfrm>
          <a:off x="7594111" y="1667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82" name="フローチャート: 判断 481"/>
        <xdr:cNvSpPr/>
      </xdr:nvSpPr>
      <xdr:spPr>
        <a:xfrm>
          <a:off x="6921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62690</xdr:rowOff>
    </xdr:from>
    <xdr:ext cx="534377" cy="259045"/>
    <xdr:sp macro="" textlink="">
      <xdr:nvSpPr>
        <xdr:cNvPr id="483" name="テキスト ボックス 482"/>
        <xdr:cNvSpPr txBox="1"/>
      </xdr:nvSpPr>
      <xdr:spPr>
        <a:xfrm>
          <a:off x="6705111" y="1669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146180</xdr:rowOff>
    </xdr:from>
    <xdr:to>
      <xdr:col>55</xdr:col>
      <xdr:colOff>50800</xdr:colOff>
      <xdr:row>96</xdr:row>
      <xdr:rowOff>76330</xdr:rowOff>
    </xdr:to>
    <xdr:sp macro="" textlink="">
      <xdr:nvSpPr>
        <xdr:cNvPr id="489" name="楕円 488"/>
        <xdr:cNvSpPr/>
      </xdr:nvSpPr>
      <xdr:spPr>
        <a:xfrm>
          <a:off x="10426700" y="1643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124607</xdr:rowOff>
    </xdr:from>
    <xdr:ext cx="534377" cy="259045"/>
    <xdr:sp macro="" textlink="">
      <xdr:nvSpPr>
        <xdr:cNvPr id="490" name="普通建設事業費 （ うち更新整備　）該当値テキスト"/>
        <xdr:cNvSpPr txBox="1"/>
      </xdr:nvSpPr>
      <xdr:spPr>
        <a:xfrm>
          <a:off x="10528300" y="1641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8824</xdr:rowOff>
    </xdr:from>
    <xdr:to>
      <xdr:col>50</xdr:col>
      <xdr:colOff>165100</xdr:colOff>
      <xdr:row>96</xdr:row>
      <xdr:rowOff>110424</xdr:rowOff>
    </xdr:to>
    <xdr:sp macro="" textlink="">
      <xdr:nvSpPr>
        <xdr:cNvPr id="491" name="楕円 490"/>
        <xdr:cNvSpPr/>
      </xdr:nvSpPr>
      <xdr:spPr>
        <a:xfrm>
          <a:off x="9588500" y="1646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101551</xdr:rowOff>
    </xdr:from>
    <xdr:ext cx="534377" cy="259045"/>
    <xdr:sp macro="" textlink="">
      <xdr:nvSpPr>
        <xdr:cNvPr id="492" name="テキスト ボックス 491"/>
        <xdr:cNvSpPr txBox="1"/>
      </xdr:nvSpPr>
      <xdr:spPr>
        <a:xfrm>
          <a:off x="9372111" y="16560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14833</xdr:rowOff>
    </xdr:from>
    <xdr:to>
      <xdr:col>46</xdr:col>
      <xdr:colOff>38100</xdr:colOff>
      <xdr:row>96</xdr:row>
      <xdr:rowOff>116433</xdr:rowOff>
    </xdr:to>
    <xdr:sp macro="" textlink="">
      <xdr:nvSpPr>
        <xdr:cNvPr id="493" name="楕円 492"/>
        <xdr:cNvSpPr/>
      </xdr:nvSpPr>
      <xdr:spPr>
        <a:xfrm>
          <a:off x="8699500" y="1647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107560</xdr:rowOff>
    </xdr:from>
    <xdr:ext cx="534377" cy="259045"/>
    <xdr:sp macro="" textlink="">
      <xdr:nvSpPr>
        <xdr:cNvPr id="494" name="テキスト ボックス 493"/>
        <xdr:cNvSpPr txBox="1"/>
      </xdr:nvSpPr>
      <xdr:spPr>
        <a:xfrm>
          <a:off x="8483111" y="16566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93814</xdr:rowOff>
    </xdr:from>
    <xdr:to>
      <xdr:col>41</xdr:col>
      <xdr:colOff>101600</xdr:colOff>
      <xdr:row>95</xdr:row>
      <xdr:rowOff>23964</xdr:rowOff>
    </xdr:to>
    <xdr:sp macro="" textlink="">
      <xdr:nvSpPr>
        <xdr:cNvPr id="495" name="楕円 494"/>
        <xdr:cNvSpPr/>
      </xdr:nvSpPr>
      <xdr:spPr>
        <a:xfrm>
          <a:off x="7810500" y="1621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40491</xdr:rowOff>
    </xdr:from>
    <xdr:ext cx="534377" cy="259045"/>
    <xdr:sp macro="" textlink="">
      <xdr:nvSpPr>
        <xdr:cNvPr id="496" name="テキスト ボックス 495"/>
        <xdr:cNvSpPr txBox="1"/>
      </xdr:nvSpPr>
      <xdr:spPr>
        <a:xfrm>
          <a:off x="7594111" y="1598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3485</xdr:rowOff>
    </xdr:from>
    <xdr:to>
      <xdr:col>36</xdr:col>
      <xdr:colOff>165100</xdr:colOff>
      <xdr:row>96</xdr:row>
      <xdr:rowOff>105085</xdr:rowOff>
    </xdr:to>
    <xdr:sp macro="" textlink="">
      <xdr:nvSpPr>
        <xdr:cNvPr id="497" name="楕円 496"/>
        <xdr:cNvSpPr/>
      </xdr:nvSpPr>
      <xdr:spPr>
        <a:xfrm>
          <a:off x="6921500" y="1646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121612</xdr:rowOff>
    </xdr:from>
    <xdr:ext cx="534377" cy="259045"/>
    <xdr:sp macro="" textlink="">
      <xdr:nvSpPr>
        <xdr:cNvPr id="498" name="テキスト ボックス 497"/>
        <xdr:cNvSpPr txBox="1"/>
      </xdr:nvSpPr>
      <xdr:spPr>
        <a:xfrm>
          <a:off x="6705111" y="1623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2" name="テキスト ボックス 51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14" name="テキスト ボックス 513"/>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6" name="テキスト ボックス 515"/>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123927</xdr:rowOff>
    </xdr:from>
    <xdr:to>
      <xdr:col>85</xdr:col>
      <xdr:colOff>126364</xdr:colOff>
      <xdr:row>38</xdr:row>
      <xdr:rowOff>139700</xdr:rowOff>
    </xdr:to>
    <xdr:cxnSp macro="">
      <xdr:nvCxnSpPr>
        <xdr:cNvPr id="520" name="直線コネクタ 519"/>
        <xdr:cNvCxnSpPr/>
      </xdr:nvCxnSpPr>
      <xdr:spPr>
        <a:xfrm flipV="1">
          <a:off x="16317595" y="5267427"/>
          <a:ext cx="1269" cy="138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1"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2" name="直線コネクタ 521"/>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70604</xdr:rowOff>
    </xdr:from>
    <xdr:ext cx="599010" cy="259045"/>
    <xdr:sp macro="" textlink="">
      <xdr:nvSpPr>
        <xdr:cNvPr id="523" name="災害復旧事業費最大値テキスト"/>
        <xdr:cNvSpPr txBox="1"/>
      </xdr:nvSpPr>
      <xdr:spPr>
        <a:xfrm>
          <a:off x="16370300" y="504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123927</xdr:rowOff>
    </xdr:from>
    <xdr:to>
      <xdr:col>86</xdr:col>
      <xdr:colOff>25400</xdr:colOff>
      <xdr:row>30</xdr:row>
      <xdr:rowOff>123927</xdr:rowOff>
    </xdr:to>
    <xdr:cxnSp macro="">
      <xdr:nvCxnSpPr>
        <xdr:cNvPr id="524" name="直線コネクタ 523"/>
        <xdr:cNvCxnSpPr/>
      </xdr:nvCxnSpPr>
      <xdr:spPr>
        <a:xfrm>
          <a:off x="16230600" y="5267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127081</xdr:rowOff>
    </xdr:from>
    <xdr:to>
      <xdr:col>85</xdr:col>
      <xdr:colOff>127000</xdr:colOff>
      <xdr:row>38</xdr:row>
      <xdr:rowOff>138557</xdr:rowOff>
    </xdr:to>
    <xdr:cxnSp macro="">
      <xdr:nvCxnSpPr>
        <xdr:cNvPr id="525" name="直線コネクタ 524"/>
        <xdr:cNvCxnSpPr/>
      </xdr:nvCxnSpPr>
      <xdr:spPr>
        <a:xfrm flipV="1">
          <a:off x="15481300" y="6642181"/>
          <a:ext cx="838200" cy="11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57937</xdr:rowOff>
    </xdr:from>
    <xdr:ext cx="469744" cy="259045"/>
    <xdr:sp macro="" textlink="">
      <xdr:nvSpPr>
        <xdr:cNvPr id="526" name="災害復旧事業費平均値テキスト"/>
        <xdr:cNvSpPr txBox="1"/>
      </xdr:nvSpPr>
      <xdr:spPr>
        <a:xfrm>
          <a:off x="16370300" y="6401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35060</xdr:rowOff>
    </xdr:from>
    <xdr:to>
      <xdr:col>85</xdr:col>
      <xdr:colOff>177800</xdr:colOff>
      <xdr:row>38</xdr:row>
      <xdr:rowOff>136660</xdr:rowOff>
    </xdr:to>
    <xdr:sp macro="" textlink="">
      <xdr:nvSpPr>
        <xdr:cNvPr id="527" name="フローチャート: 判断 526"/>
        <xdr:cNvSpPr/>
      </xdr:nvSpPr>
      <xdr:spPr>
        <a:xfrm>
          <a:off x="16268700" y="655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138557</xdr:rowOff>
    </xdr:from>
    <xdr:to>
      <xdr:col>81</xdr:col>
      <xdr:colOff>50800</xdr:colOff>
      <xdr:row>38</xdr:row>
      <xdr:rowOff>138823</xdr:rowOff>
    </xdr:to>
    <xdr:cxnSp macro="">
      <xdr:nvCxnSpPr>
        <xdr:cNvPr id="528" name="直線コネクタ 527"/>
        <xdr:cNvCxnSpPr/>
      </xdr:nvCxnSpPr>
      <xdr:spPr>
        <a:xfrm flipV="1">
          <a:off x="14592300" y="6653657"/>
          <a:ext cx="889000" cy="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55168</xdr:rowOff>
    </xdr:from>
    <xdr:to>
      <xdr:col>81</xdr:col>
      <xdr:colOff>101600</xdr:colOff>
      <xdr:row>38</xdr:row>
      <xdr:rowOff>156768</xdr:rowOff>
    </xdr:to>
    <xdr:sp macro="" textlink="">
      <xdr:nvSpPr>
        <xdr:cNvPr id="529" name="フローチャート: 判断 528"/>
        <xdr:cNvSpPr/>
      </xdr:nvSpPr>
      <xdr:spPr>
        <a:xfrm>
          <a:off x="15430500" y="65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1845</xdr:rowOff>
    </xdr:from>
    <xdr:ext cx="469744" cy="259045"/>
    <xdr:sp macro="" textlink="">
      <xdr:nvSpPr>
        <xdr:cNvPr id="530" name="テキスト ボックス 529"/>
        <xdr:cNvSpPr txBox="1"/>
      </xdr:nvSpPr>
      <xdr:spPr>
        <a:xfrm>
          <a:off x="15246428" y="634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138823</xdr:rowOff>
    </xdr:from>
    <xdr:to>
      <xdr:col>76</xdr:col>
      <xdr:colOff>114300</xdr:colOff>
      <xdr:row>38</xdr:row>
      <xdr:rowOff>139700</xdr:rowOff>
    </xdr:to>
    <xdr:cxnSp macro="">
      <xdr:nvCxnSpPr>
        <xdr:cNvPr id="531" name="直線コネクタ 530"/>
        <xdr:cNvCxnSpPr/>
      </xdr:nvCxnSpPr>
      <xdr:spPr>
        <a:xfrm flipV="1">
          <a:off x="13703300" y="6653923"/>
          <a:ext cx="889000" cy="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65821</xdr:rowOff>
    </xdr:from>
    <xdr:to>
      <xdr:col>76</xdr:col>
      <xdr:colOff>165100</xdr:colOff>
      <xdr:row>38</xdr:row>
      <xdr:rowOff>167421</xdr:rowOff>
    </xdr:to>
    <xdr:sp macro="" textlink="">
      <xdr:nvSpPr>
        <xdr:cNvPr id="532" name="フローチャート: 判断 531"/>
        <xdr:cNvSpPr/>
      </xdr:nvSpPr>
      <xdr:spPr>
        <a:xfrm>
          <a:off x="14541500" y="6580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12497</xdr:rowOff>
    </xdr:from>
    <xdr:ext cx="469744" cy="259045"/>
    <xdr:sp macro="" textlink="">
      <xdr:nvSpPr>
        <xdr:cNvPr id="533" name="テキスト ボックス 532"/>
        <xdr:cNvSpPr txBox="1"/>
      </xdr:nvSpPr>
      <xdr:spPr>
        <a:xfrm>
          <a:off x="14357428" y="63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34" name="直線コネクタ 533"/>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32610</xdr:rowOff>
    </xdr:from>
    <xdr:to>
      <xdr:col>72</xdr:col>
      <xdr:colOff>38100</xdr:colOff>
      <xdr:row>38</xdr:row>
      <xdr:rowOff>134210</xdr:rowOff>
    </xdr:to>
    <xdr:sp macro="" textlink="">
      <xdr:nvSpPr>
        <xdr:cNvPr id="535" name="フローチャート: 判断 534"/>
        <xdr:cNvSpPr/>
      </xdr:nvSpPr>
      <xdr:spPr>
        <a:xfrm>
          <a:off x="13652500" y="654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150737</xdr:rowOff>
    </xdr:from>
    <xdr:ext cx="469744" cy="259045"/>
    <xdr:sp macro="" textlink="">
      <xdr:nvSpPr>
        <xdr:cNvPr id="536" name="テキスト ボックス 535"/>
        <xdr:cNvSpPr txBox="1"/>
      </xdr:nvSpPr>
      <xdr:spPr>
        <a:xfrm>
          <a:off x="13468428" y="6322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53339</xdr:rowOff>
    </xdr:from>
    <xdr:to>
      <xdr:col>67</xdr:col>
      <xdr:colOff>101600</xdr:colOff>
      <xdr:row>38</xdr:row>
      <xdr:rowOff>154939</xdr:rowOff>
    </xdr:to>
    <xdr:sp macro="" textlink="">
      <xdr:nvSpPr>
        <xdr:cNvPr id="537" name="フローチャート: 判断 536"/>
        <xdr:cNvSpPr/>
      </xdr:nvSpPr>
      <xdr:spPr>
        <a:xfrm>
          <a:off x="12763500" y="656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16</xdr:rowOff>
    </xdr:from>
    <xdr:ext cx="469744" cy="259045"/>
    <xdr:sp macro="" textlink="">
      <xdr:nvSpPr>
        <xdr:cNvPr id="538" name="テキスト ボックス 537"/>
        <xdr:cNvSpPr txBox="1"/>
      </xdr:nvSpPr>
      <xdr:spPr>
        <a:xfrm>
          <a:off x="12579428" y="6343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76281</xdr:rowOff>
    </xdr:from>
    <xdr:to>
      <xdr:col>85</xdr:col>
      <xdr:colOff>177800</xdr:colOff>
      <xdr:row>39</xdr:row>
      <xdr:rowOff>6431</xdr:rowOff>
    </xdr:to>
    <xdr:sp macro="" textlink="">
      <xdr:nvSpPr>
        <xdr:cNvPr id="544" name="楕円 543"/>
        <xdr:cNvSpPr/>
      </xdr:nvSpPr>
      <xdr:spPr>
        <a:xfrm>
          <a:off x="16268700" y="659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13487</xdr:rowOff>
    </xdr:from>
    <xdr:ext cx="469744" cy="259045"/>
    <xdr:sp macro="" textlink="">
      <xdr:nvSpPr>
        <xdr:cNvPr id="545" name="災害復旧事業費該当値テキスト"/>
        <xdr:cNvSpPr txBox="1"/>
      </xdr:nvSpPr>
      <xdr:spPr>
        <a:xfrm>
          <a:off x="16370300" y="652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87757</xdr:rowOff>
    </xdr:from>
    <xdr:to>
      <xdr:col>81</xdr:col>
      <xdr:colOff>101600</xdr:colOff>
      <xdr:row>39</xdr:row>
      <xdr:rowOff>17907</xdr:rowOff>
    </xdr:to>
    <xdr:sp macro="" textlink="">
      <xdr:nvSpPr>
        <xdr:cNvPr id="546" name="楕円 545"/>
        <xdr:cNvSpPr/>
      </xdr:nvSpPr>
      <xdr:spPr>
        <a:xfrm>
          <a:off x="15430500" y="660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9034</xdr:rowOff>
    </xdr:from>
    <xdr:ext cx="378565" cy="259045"/>
    <xdr:sp macro="" textlink="">
      <xdr:nvSpPr>
        <xdr:cNvPr id="547" name="テキスト ボックス 546"/>
        <xdr:cNvSpPr txBox="1"/>
      </xdr:nvSpPr>
      <xdr:spPr>
        <a:xfrm>
          <a:off x="15292017" y="6695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88023</xdr:rowOff>
    </xdr:from>
    <xdr:to>
      <xdr:col>76</xdr:col>
      <xdr:colOff>165100</xdr:colOff>
      <xdr:row>39</xdr:row>
      <xdr:rowOff>18173</xdr:rowOff>
    </xdr:to>
    <xdr:sp macro="" textlink="">
      <xdr:nvSpPr>
        <xdr:cNvPr id="548" name="楕円 547"/>
        <xdr:cNvSpPr/>
      </xdr:nvSpPr>
      <xdr:spPr>
        <a:xfrm>
          <a:off x="14541500" y="660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9300</xdr:rowOff>
    </xdr:from>
    <xdr:ext cx="313932" cy="259045"/>
    <xdr:sp macro="" textlink="">
      <xdr:nvSpPr>
        <xdr:cNvPr id="549" name="テキスト ボックス 548"/>
        <xdr:cNvSpPr txBox="1"/>
      </xdr:nvSpPr>
      <xdr:spPr>
        <a:xfrm>
          <a:off x="14435333" y="66958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50" name="楕円 549"/>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51" name="テキスト ボックス 550"/>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2" name="楕円 551"/>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3" name="テキスト ボックス 552"/>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52794</xdr:rowOff>
    </xdr:from>
    <xdr:to>
      <xdr:col>85</xdr:col>
      <xdr:colOff>126364</xdr:colOff>
      <xdr:row>78</xdr:row>
      <xdr:rowOff>2515</xdr:rowOff>
    </xdr:to>
    <xdr:cxnSp macro="">
      <xdr:nvCxnSpPr>
        <xdr:cNvPr id="626" name="直線コネクタ 625"/>
        <xdr:cNvCxnSpPr/>
      </xdr:nvCxnSpPr>
      <xdr:spPr>
        <a:xfrm flipV="1">
          <a:off x="16317595" y="12054294"/>
          <a:ext cx="1269" cy="1321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6342</xdr:rowOff>
    </xdr:from>
    <xdr:ext cx="534377" cy="259045"/>
    <xdr:sp macro="" textlink="">
      <xdr:nvSpPr>
        <xdr:cNvPr id="627" name="公債費最小値テキスト"/>
        <xdr:cNvSpPr txBox="1"/>
      </xdr:nvSpPr>
      <xdr:spPr>
        <a:xfrm>
          <a:off x="16370300" y="1337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2515</xdr:rowOff>
    </xdr:from>
    <xdr:to>
      <xdr:col>86</xdr:col>
      <xdr:colOff>25400</xdr:colOff>
      <xdr:row>78</xdr:row>
      <xdr:rowOff>2515</xdr:rowOff>
    </xdr:to>
    <xdr:cxnSp macro="">
      <xdr:nvCxnSpPr>
        <xdr:cNvPr id="628" name="直線コネクタ 627"/>
        <xdr:cNvCxnSpPr/>
      </xdr:nvCxnSpPr>
      <xdr:spPr>
        <a:xfrm>
          <a:off x="16230600" y="13375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170921</xdr:rowOff>
    </xdr:from>
    <xdr:ext cx="599010" cy="259045"/>
    <xdr:sp macro="" textlink="">
      <xdr:nvSpPr>
        <xdr:cNvPr id="629" name="公債費最大値テキスト"/>
        <xdr:cNvSpPr txBox="1"/>
      </xdr:nvSpPr>
      <xdr:spPr>
        <a:xfrm>
          <a:off x="16370300" y="11829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52794</xdr:rowOff>
    </xdr:from>
    <xdr:to>
      <xdr:col>86</xdr:col>
      <xdr:colOff>25400</xdr:colOff>
      <xdr:row>70</xdr:row>
      <xdr:rowOff>52794</xdr:rowOff>
    </xdr:to>
    <xdr:cxnSp macro="">
      <xdr:nvCxnSpPr>
        <xdr:cNvPr id="630" name="直線コネクタ 629"/>
        <xdr:cNvCxnSpPr/>
      </xdr:nvCxnSpPr>
      <xdr:spPr>
        <a:xfrm>
          <a:off x="16230600" y="1205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138049</xdr:rowOff>
    </xdr:from>
    <xdr:to>
      <xdr:col>85</xdr:col>
      <xdr:colOff>127000</xdr:colOff>
      <xdr:row>75</xdr:row>
      <xdr:rowOff>146938</xdr:rowOff>
    </xdr:to>
    <xdr:cxnSp macro="">
      <xdr:nvCxnSpPr>
        <xdr:cNvPr id="631" name="直線コネクタ 630"/>
        <xdr:cNvCxnSpPr/>
      </xdr:nvCxnSpPr>
      <xdr:spPr>
        <a:xfrm flipV="1">
          <a:off x="15481300" y="12996799"/>
          <a:ext cx="838200" cy="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13771</xdr:rowOff>
    </xdr:from>
    <xdr:ext cx="534377" cy="259045"/>
    <xdr:sp macro="" textlink="">
      <xdr:nvSpPr>
        <xdr:cNvPr id="632" name="公債費平均値テキスト"/>
        <xdr:cNvSpPr txBox="1"/>
      </xdr:nvSpPr>
      <xdr:spPr>
        <a:xfrm>
          <a:off x="16370300" y="12701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162344</xdr:rowOff>
    </xdr:from>
    <xdr:to>
      <xdr:col>85</xdr:col>
      <xdr:colOff>177800</xdr:colOff>
      <xdr:row>75</xdr:row>
      <xdr:rowOff>92494</xdr:rowOff>
    </xdr:to>
    <xdr:sp macro="" textlink="">
      <xdr:nvSpPr>
        <xdr:cNvPr id="633" name="フローチャート: 判断 632"/>
        <xdr:cNvSpPr/>
      </xdr:nvSpPr>
      <xdr:spPr>
        <a:xfrm>
          <a:off x="162687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110795</xdr:rowOff>
    </xdr:from>
    <xdr:to>
      <xdr:col>81</xdr:col>
      <xdr:colOff>50800</xdr:colOff>
      <xdr:row>75</xdr:row>
      <xdr:rowOff>146938</xdr:rowOff>
    </xdr:to>
    <xdr:cxnSp macro="">
      <xdr:nvCxnSpPr>
        <xdr:cNvPr id="634" name="直線コネクタ 633"/>
        <xdr:cNvCxnSpPr/>
      </xdr:nvCxnSpPr>
      <xdr:spPr>
        <a:xfrm>
          <a:off x="14592300" y="12969545"/>
          <a:ext cx="889000" cy="36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149860</xdr:rowOff>
    </xdr:from>
    <xdr:to>
      <xdr:col>81</xdr:col>
      <xdr:colOff>101600</xdr:colOff>
      <xdr:row>75</xdr:row>
      <xdr:rowOff>80010</xdr:rowOff>
    </xdr:to>
    <xdr:sp macro="" textlink="">
      <xdr:nvSpPr>
        <xdr:cNvPr id="635" name="フローチャート: 判断 634"/>
        <xdr:cNvSpPr/>
      </xdr:nvSpPr>
      <xdr:spPr>
        <a:xfrm>
          <a:off x="15430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96537</xdr:rowOff>
    </xdr:from>
    <xdr:ext cx="534377" cy="259045"/>
    <xdr:sp macro="" textlink="">
      <xdr:nvSpPr>
        <xdr:cNvPr id="636" name="テキスト ボックス 635"/>
        <xdr:cNvSpPr txBox="1"/>
      </xdr:nvSpPr>
      <xdr:spPr>
        <a:xfrm>
          <a:off x="15214111" y="1261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110795</xdr:rowOff>
    </xdr:from>
    <xdr:to>
      <xdr:col>76</xdr:col>
      <xdr:colOff>114300</xdr:colOff>
      <xdr:row>75</xdr:row>
      <xdr:rowOff>158229</xdr:rowOff>
    </xdr:to>
    <xdr:cxnSp macro="">
      <xdr:nvCxnSpPr>
        <xdr:cNvPr id="637" name="直線コネクタ 636"/>
        <xdr:cNvCxnSpPr/>
      </xdr:nvCxnSpPr>
      <xdr:spPr>
        <a:xfrm flipV="1">
          <a:off x="13703300" y="12969545"/>
          <a:ext cx="889000" cy="47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147434</xdr:rowOff>
    </xdr:from>
    <xdr:to>
      <xdr:col>76</xdr:col>
      <xdr:colOff>165100</xdr:colOff>
      <xdr:row>75</xdr:row>
      <xdr:rowOff>77584</xdr:rowOff>
    </xdr:to>
    <xdr:sp macro="" textlink="">
      <xdr:nvSpPr>
        <xdr:cNvPr id="638" name="フローチャート: 判断 637"/>
        <xdr:cNvSpPr/>
      </xdr:nvSpPr>
      <xdr:spPr>
        <a:xfrm>
          <a:off x="14541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94111</xdr:rowOff>
    </xdr:from>
    <xdr:ext cx="534377" cy="259045"/>
    <xdr:sp macro="" textlink="">
      <xdr:nvSpPr>
        <xdr:cNvPr id="639" name="テキスト ボックス 638"/>
        <xdr:cNvSpPr txBox="1"/>
      </xdr:nvSpPr>
      <xdr:spPr>
        <a:xfrm>
          <a:off x="14325111" y="126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157518</xdr:rowOff>
    </xdr:from>
    <xdr:to>
      <xdr:col>71</xdr:col>
      <xdr:colOff>177800</xdr:colOff>
      <xdr:row>75</xdr:row>
      <xdr:rowOff>158229</xdr:rowOff>
    </xdr:to>
    <xdr:cxnSp macro="">
      <xdr:nvCxnSpPr>
        <xdr:cNvPr id="640" name="直線コネクタ 639"/>
        <xdr:cNvCxnSpPr/>
      </xdr:nvCxnSpPr>
      <xdr:spPr>
        <a:xfrm>
          <a:off x="12814300" y="13016268"/>
          <a:ext cx="889000" cy="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14377</xdr:rowOff>
    </xdr:from>
    <xdr:to>
      <xdr:col>72</xdr:col>
      <xdr:colOff>38100</xdr:colOff>
      <xdr:row>75</xdr:row>
      <xdr:rowOff>115977</xdr:rowOff>
    </xdr:to>
    <xdr:sp macro="" textlink="">
      <xdr:nvSpPr>
        <xdr:cNvPr id="641" name="フローチャート: 判断 640"/>
        <xdr:cNvSpPr/>
      </xdr:nvSpPr>
      <xdr:spPr>
        <a:xfrm>
          <a:off x="13652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132504</xdr:rowOff>
    </xdr:from>
    <xdr:ext cx="534377" cy="259045"/>
    <xdr:sp macro="" textlink="">
      <xdr:nvSpPr>
        <xdr:cNvPr id="642" name="テキスト ボックス 641"/>
        <xdr:cNvSpPr txBox="1"/>
      </xdr:nvSpPr>
      <xdr:spPr>
        <a:xfrm>
          <a:off x="13436111" y="1264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108115</xdr:rowOff>
    </xdr:from>
    <xdr:to>
      <xdr:col>67</xdr:col>
      <xdr:colOff>101600</xdr:colOff>
      <xdr:row>76</xdr:row>
      <xdr:rowOff>38264</xdr:rowOff>
    </xdr:to>
    <xdr:sp macro="" textlink="">
      <xdr:nvSpPr>
        <xdr:cNvPr id="643" name="フローチャート: 判断 642"/>
        <xdr:cNvSpPr/>
      </xdr:nvSpPr>
      <xdr:spPr>
        <a:xfrm>
          <a:off x="12763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29391</xdr:rowOff>
    </xdr:from>
    <xdr:ext cx="534377" cy="259045"/>
    <xdr:sp macro="" textlink="">
      <xdr:nvSpPr>
        <xdr:cNvPr id="644" name="テキスト ボックス 643"/>
        <xdr:cNvSpPr txBox="1"/>
      </xdr:nvSpPr>
      <xdr:spPr>
        <a:xfrm>
          <a:off x="12547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87249</xdr:rowOff>
    </xdr:from>
    <xdr:to>
      <xdr:col>85</xdr:col>
      <xdr:colOff>177800</xdr:colOff>
      <xdr:row>76</xdr:row>
      <xdr:rowOff>17399</xdr:rowOff>
    </xdr:to>
    <xdr:sp macro="" textlink="">
      <xdr:nvSpPr>
        <xdr:cNvPr id="650" name="楕円 649"/>
        <xdr:cNvSpPr/>
      </xdr:nvSpPr>
      <xdr:spPr>
        <a:xfrm>
          <a:off x="16268700" y="1294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65676</xdr:rowOff>
    </xdr:from>
    <xdr:ext cx="534377" cy="259045"/>
    <xdr:sp macro="" textlink="">
      <xdr:nvSpPr>
        <xdr:cNvPr id="651" name="公債費該当値テキスト"/>
        <xdr:cNvSpPr txBox="1"/>
      </xdr:nvSpPr>
      <xdr:spPr>
        <a:xfrm>
          <a:off x="16370300" y="1292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96139</xdr:rowOff>
    </xdr:from>
    <xdr:to>
      <xdr:col>81</xdr:col>
      <xdr:colOff>101600</xdr:colOff>
      <xdr:row>76</xdr:row>
      <xdr:rowOff>26290</xdr:rowOff>
    </xdr:to>
    <xdr:sp macro="" textlink="">
      <xdr:nvSpPr>
        <xdr:cNvPr id="652" name="楕円 651"/>
        <xdr:cNvSpPr/>
      </xdr:nvSpPr>
      <xdr:spPr>
        <a:xfrm>
          <a:off x="15430500" y="129548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17415</xdr:rowOff>
    </xdr:from>
    <xdr:ext cx="534377" cy="259045"/>
    <xdr:sp macro="" textlink="">
      <xdr:nvSpPr>
        <xdr:cNvPr id="653" name="テキスト ボックス 652"/>
        <xdr:cNvSpPr txBox="1"/>
      </xdr:nvSpPr>
      <xdr:spPr>
        <a:xfrm>
          <a:off x="15214111" y="1304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59995</xdr:rowOff>
    </xdr:from>
    <xdr:to>
      <xdr:col>76</xdr:col>
      <xdr:colOff>165100</xdr:colOff>
      <xdr:row>75</xdr:row>
      <xdr:rowOff>161595</xdr:rowOff>
    </xdr:to>
    <xdr:sp macro="" textlink="">
      <xdr:nvSpPr>
        <xdr:cNvPr id="654" name="楕円 653"/>
        <xdr:cNvSpPr/>
      </xdr:nvSpPr>
      <xdr:spPr>
        <a:xfrm>
          <a:off x="14541500" y="1291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152722</xdr:rowOff>
    </xdr:from>
    <xdr:ext cx="534377" cy="259045"/>
    <xdr:sp macro="" textlink="">
      <xdr:nvSpPr>
        <xdr:cNvPr id="655" name="テキスト ボックス 654"/>
        <xdr:cNvSpPr txBox="1"/>
      </xdr:nvSpPr>
      <xdr:spPr>
        <a:xfrm>
          <a:off x="14325111" y="1301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107429</xdr:rowOff>
    </xdr:from>
    <xdr:to>
      <xdr:col>72</xdr:col>
      <xdr:colOff>38100</xdr:colOff>
      <xdr:row>76</xdr:row>
      <xdr:rowOff>37579</xdr:rowOff>
    </xdr:to>
    <xdr:sp macro="" textlink="">
      <xdr:nvSpPr>
        <xdr:cNvPr id="656" name="楕円 655"/>
        <xdr:cNvSpPr/>
      </xdr:nvSpPr>
      <xdr:spPr>
        <a:xfrm>
          <a:off x="13652500" y="1296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28706</xdr:rowOff>
    </xdr:from>
    <xdr:ext cx="534377" cy="259045"/>
    <xdr:sp macro="" textlink="">
      <xdr:nvSpPr>
        <xdr:cNvPr id="657" name="テキスト ボックス 656"/>
        <xdr:cNvSpPr txBox="1"/>
      </xdr:nvSpPr>
      <xdr:spPr>
        <a:xfrm>
          <a:off x="13436111" y="13058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106718</xdr:rowOff>
    </xdr:from>
    <xdr:to>
      <xdr:col>67</xdr:col>
      <xdr:colOff>101600</xdr:colOff>
      <xdr:row>76</xdr:row>
      <xdr:rowOff>36869</xdr:rowOff>
    </xdr:to>
    <xdr:sp macro="" textlink="">
      <xdr:nvSpPr>
        <xdr:cNvPr id="658" name="楕円 657"/>
        <xdr:cNvSpPr/>
      </xdr:nvSpPr>
      <xdr:spPr>
        <a:xfrm>
          <a:off x="12763500" y="129654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53395</xdr:rowOff>
    </xdr:from>
    <xdr:ext cx="534377" cy="259045"/>
    <xdr:sp macro="" textlink="">
      <xdr:nvSpPr>
        <xdr:cNvPr id="659" name="テキスト ボックス 658"/>
        <xdr:cNvSpPr txBox="1"/>
      </xdr:nvSpPr>
      <xdr:spPr>
        <a:xfrm>
          <a:off x="12547111" y="12740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3" name="テキスト ボックス 67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5" name="テキスト ボックス 67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7" name="テキスト ボックス 67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100450</xdr:rowOff>
    </xdr:from>
    <xdr:to>
      <xdr:col>85</xdr:col>
      <xdr:colOff>126364</xdr:colOff>
      <xdr:row>98</xdr:row>
      <xdr:rowOff>135243</xdr:rowOff>
    </xdr:to>
    <xdr:cxnSp macro="">
      <xdr:nvCxnSpPr>
        <xdr:cNvPr id="681" name="直線コネクタ 680"/>
        <xdr:cNvCxnSpPr/>
      </xdr:nvCxnSpPr>
      <xdr:spPr>
        <a:xfrm flipV="1">
          <a:off x="16317595" y="15530950"/>
          <a:ext cx="1269" cy="1406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139070</xdr:rowOff>
    </xdr:from>
    <xdr:ext cx="378565" cy="259045"/>
    <xdr:sp macro="" textlink="">
      <xdr:nvSpPr>
        <xdr:cNvPr id="682" name="積立金最小値テキスト"/>
        <xdr:cNvSpPr txBox="1"/>
      </xdr:nvSpPr>
      <xdr:spPr>
        <a:xfrm>
          <a:off x="16370300" y="16941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135243</xdr:rowOff>
    </xdr:from>
    <xdr:to>
      <xdr:col>86</xdr:col>
      <xdr:colOff>25400</xdr:colOff>
      <xdr:row>98</xdr:row>
      <xdr:rowOff>135243</xdr:rowOff>
    </xdr:to>
    <xdr:cxnSp macro="">
      <xdr:nvCxnSpPr>
        <xdr:cNvPr id="683" name="直線コネクタ 682"/>
        <xdr:cNvCxnSpPr/>
      </xdr:nvCxnSpPr>
      <xdr:spPr>
        <a:xfrm>
          <a:off x="16230600" y="1693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47127</xdr:rowOff>
    </xdr:from>
    <xdr:ext cx="534377" cy="259045"/>
    <xdr:sp macro="" textlink="">
      <xdr:nvSpPr>
        <xdr:cNvPr id="684" name="積立金最大値テキスト"/>
        <xdr:cNvSpPr txBox="1"/>
      </xdr:nvSpPr>
      <xdr:spPr>
        <a:xfrm>
          <a:off x="16370300" y="1530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100450</xdr:rowOff>
    </xdr:from>
    <xdr:to>
      <xdr:col>86</xdr:col>
      <xdr:colOff>25400</xdr:colOff>
      <xdr:row>90</xdr:row>
      <xdr:rowOff>100450</xdr:rowOff>
    </xdr:to>
    <xdr:cxnSp macro="">
      <xdr:nvCxnSpPr>
        <xdr:cNvPr id="685" name="直線コネクタ 684"/>
        <xdr:cNvCxnSpPr/>
      </xdr:nvCxnSpPr>
      <xdr:spPr>
        <a:xfrm>
          <a:off x="16230600" y="15530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110096</xdr:rowOff>
    </xdr:from>
    <xdr:to>
      <xdr:col>85</xdr:col>
      <xdr:colOff>127000</xdr:colOff>
      <xdr:row>96</xdr:row>
      <xdr:rowOff>139700</xdr:rowOff>
    </xdr:to>
    <xdr:cxnSp macro="">
      <xdr:nvCxnSpPr>
        <xdr:cNvPr id="686" name="直線コネクタ 685"/>
        <xdr:cNvCxnSpPr/>
      </xdr:nvCxnSpPr>
      <xdr:spPr>
        <a:xfrm flipV="1">
          <a:off x="15481300" y="16569296"/>
          <a:ext cx="838200" cy="2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70550</xdr:rowOff>
    </xdr:from>
    <xdr:ext cx="534377" cy="259045"/>
    <xdr:sp macro="" textlink="">
      <xdr:nvSpPr>
        <xdr:cNvPr id="687" name="積立金平均値テキスト"/>
        <xdr:cNvSpPr txBox="1"/>
      </xdr:nvSpPr>
      <xdr:spPr>
        <a:xfrm>
          <a:off x="16370300" y="16529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92123</xdr:rowOff>
    </xdr:from>
    <xdr:to>
      <xdr:col>85</xdr:col>
      <xdr:colOff>177800</xdr:colOff>
      <xdr:row>97</xdr:row>
      <xdr:rowOff>22273</xdr:rowOff>
    </xdr:to>
    <xdr:sp macro="" textlink="">
      <xdr:nvSpPr>
        <xdr:cNvPr id="688" name="フローチャート: 判断 687"/>
        <xdr:cNvSpPr/>
      </xdr:nvSpPr>
      <xdr:spPr>
        <a:xfrm>
          <a:off x="162687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132637</xdr:rowOff>
    </xdr:from>
    <xdr:to>
      <xdr:col>81</xdr:col>
      <xdr:colOff>50800</xdr:colOff>
      <xdr:row>96</xdr:row>
      <xdr:rowOff>139700</xdr:rowOff>
    </xdr:to>
    <xdr:cxnSp macro="">
      <xdr:nvCxnSpPr>
        <xdr:cNvPr id="689" name="直線コネクタ 688"/>
        <xdr:cNvCxnSpPr/>
      </xdr:nvCxnSpPr>
      <xdr:spPr>
        <a:xfrm>
          <a:off x="14592300" y="16591837"/>
          <a:ext cx="889000" cy="7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56485</xdr:rowOff>
    </xdr:from>
    <xdr:to>
      <xdr:col>81</xdr:col>
      <xdr:colOff>101600</xdr:colOff>
      <xdr:row>96</xdr:row>
      <xdr:rowOff>158085</xdr:rowOff>
    </xdr:to>
    <xdr:sp macro="" textlink="">
      <xdr:nvSpPr>
        <xdr:cNvPr id="690" name="フローチャート: 判断 689"/>
        <xdr:cNvSpPr/>
      </xdr:nvSpPr>
      <xdr:spPr>
        <a:xfrm>
          <a:off x="15430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3162</xdr:rowOff>
    </xdr:from>
    <xdr:ext cx="534377" cy="259045"/>
    <xdr:sp macro="" textlink="">
      <xdr:nvSpPr>
        <xdr:cNvPr id="691" name="テキスト ボックス 690"/>
        <xdr:cNvSpPr txBox="1"/>
      </xdr:nvSpPr>
      <xdr:spPr>
        <a:xfrm>
          <a:off x="15214111" y="1629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132637</xdr:rowOff>
    </xdr:from>
    <xdr:to>
      <xdr:col>76</xdr:col>
      <xdr:colOff>114300</xdr:colOff>
      <xdr:row>97</xdr:row>
      <xdr:rowOff>10519</xdr:rowOff>
    </xdr:to>
    <xdr:cxnSp macro="">
      <xdr:nvCxnSpPr>
        <xdr:cNvPr id="692" name="直線コネクタ 691"/>
        <xdr:cNvCxnSpPr/>
      </xdr:nvCxnSpPr>
      <xdr:spPr>
        <a:xfrm flipV="1">
          <a:off x="13703300" y="16591837"/>
          <a:ext cx="889000" cy="49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82224</xdr:rowOff>
    </xdr:from>
    <xdr:to>
      <xdr:col>76</xdr:col>
      <xdr:colOff>165100</xdr:colOff>
      <xdr:row>97</xdr:row>
      <xdr:rowOff>12374</xdr:rowOff>
    </xdr:to>
    <xdr:sp macro="" textlink="">
      <xdr:nvSpPr>
        <xdr:cNvPr id="693" name="フローチャート: 判断 692"/>
        <xdr:cNvSpPr/>
      </xdr:nvSpPr>
      <xdr:spPr>
        <a:xfrm>
          <a:off x="14541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3501</xdr:rowOff>
    </xdr:from>
    <xdr:ext cx="534377" cy="259045"/>
    <xdr:sp macro="" textlink="">
      <xdr:nvSpPr>
        <xdr:cNvPr id="694" name="テキスト ボックス 693"/>
        <xdr:cNvSpPr txBox="1"/>
      </xdr:nvSpPr>
      <xdr:spPr>
        <a:xfrm>
          <a:off x="14325111" y="1663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10519</xdr:rowOff>
    </xdr:from>
    <xdr:to>
      <xdr:col>71</xdr:col>
      <xdr:colOff>177800</xdr:colOff>
      <xdr:row>98</xdr:row>
      <xdr:rowOff>895</xdr:rowOff>
    </xdr:to>
    <xdr:cxnSp macro="">
      <xdr:nvCxnSpPr>
        <xdr:cNvPr id="695" name="直線コネクタ 694"/>
        <xdr:cNvCxnSpPr/>
      </xdr:nvCxnSpPr>
      <xdr:spPr>
        <a:xfrm flipV="1">
          <a:off x="12814300" y="16641169"/>
          <a:ext cx="889000" cy="16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88991</xdr:rowOff>
    </xdr:from>
    <xdr:to>
      <xdr:col>72</xdr:col>
      <xdr:colOff>38100</xdr:colOff>
      <xdr:row>96</xdr:row>
      <xdr:rowOff>19141</xdr:rowOff>
    </xdr:to>
    <xdr:sp macro="" textlink="">
      <xdr:nvSpPr>
        <xdr:cNvPr id="696" name="フローチャート: 判断 695"/>
        <xdr:cNvSpPr/>
      </xdr:nvSpPr>
      <xdr:spPr>
        <a:xfrm>
          <a:off x="13652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35668</xdr:rowOff>
    </xdr:from>
    <xdr:ext cx="534377" cy="259045"/>
    <xdr:sp macro="" textlink="">
      <xdr:nvSpPr>
        <xdr:cNvPr id="697" name="テキスト ボックス 696"/>
        <xdr:cNvSpPr txBox="1"/>
      </xdr:nvSpPr>
      <xdr:spPr>
        <a:xfrm>
          <a:off x="13436111" y="1615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36802</xdr:rowOff>
    </xdr:from>
    <xdr:to>
      <xdr:col>67</xdr:col>
      <xdr:colOff>101600</xdr:colOff>
      <xdr:row>96</xdr:row>
      <xdr:rowOff>138402</xdr:rowOff>
    </xdr:to>
    <xdr:sp macro="" textlink="">
      <xdr:nvSpPr>
        <xdr:cNvPr id="698" name="フローチャート: 判断 697"/>
        <xdr:cNvSpPr/>
      </xdr:nvSpPr>
      <xdr:spPr>
        <a:xfrm>
          <a:off x="12763500" y="1649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154929</xdr:rowOff>
    </xdr:from>
    <xdr:ext cx="534377" cy="259045"/>
    <xdr:sp macro="" textlink="">
      <xdr:nvSpPr>
        <xdr:cNvPr id="699" name="テキスト ボックス 698"/>
        <xdr:cNvSpPr txBox="1"/>
      </xdr:nvSpPr>
      <xdr:spPr>
        <a:xfrm>
          <a:off x="12547111" y="1627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59296</xdr:rowOff>
    </xdr:from>
    <xdr:to>
      <xdr:col>85</xdr:col>
      <xdr:colOff>177800</xdr:colOff>
      <xdr:row>96</xdr:row>
      <xdr:rowOff>160896</xdr:rowOff>
    </xdr:to>
    <xdr:sp macro="" textlink="">
      <xdr:nvSpPr>
        <xdr:cNvPr id="705" name="楕円 704"/>
        <xdr:cNvSpPr/>
      </xdr:nvSpPr>
      <xdr:spPr>
        <a:xfrm>
          <a:off x="16268700" y="1651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82173</xdr:rowOff>
    </xdr:from>
    <xdr:ext cx="534377" cy="259045"/>
    <xdr:sp macro="" textlink="">
      <xdr:nvSpPr>
        <xdr:cNvPr id="706" name="積立金該当値テキスト"/>
        <xdr:cNvSpPr txBox="1"/>
      </xdr:nvSpPr>
      <xdr:spPr>
        <a:xfrm>
          <a:off x="16370300" y="1636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88900</xdr:rowOff>
    </xdr:from>
    <xdr:to>
      <xdr:col>81</xdr:col>
      <xdr:colOff>101600</xdr:colOff>
      <xdr:row>97</xdr:row>
      <xdr:rowOff>19050</xdr:rowOff>
    </xdr:to>
    <xdr:sp macro="" textlink="">
      <xdr:nvSpPr>
        <xdr:cNvPr id="707" name="楕円 706"/>
        <xdr:cNvSpPr/>
      </xdr:nvSpPr>
      <xdr:spPr>
        <a:xfrm>
          <a:off x="15430500" y="1654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10177</xdr:rowOff>
    </xdr:from>
    <xdr:ext cx="534377" cy="259045"/>
    <xdr:sp macro="" textlink="">
      <xdr:nvSpPr>
        <xdr:cNvPr id="708" name="テキスト ボックス 707"/>
        <xdr:cNvSpPr txBox="1"/>
      </xdr:nvSpPr>
      <xdr:spPr>
        <a:xfrm>
          <a:off x="15214111" y="16640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81837</xdr:rowOff>
    </xdr:from>
    <xdr:to>
      <xdr:col>76</xdr:col>
      <xdr:colOff>165100</xdr:colOff>
      <xdr:row>97</xdr:row>
      <xdr:rowOff>11987</xdr:rowOff>
    </xdr:to>
    <xdr:sp macro="" textlink="">
      <xdr:nvSpPr>
        <xdr:cNvPr id="709" name="楕円 708"/>
        <xdr:cNvSpPr/>
      </xdr:nvSpPr>
      <xdr:spPr>
        <a:xfrm>
          <a:off x="14541500" y="1654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28514</xdr:rowOff>
    </xdr:from>
    <xdr:ext cx="534377" cy="259045"/>
    <xdr:sp macro="" textlink="">
      <xdr:nvSpPr>
        <xdr:cNvPr id="710" name="テキスト ボックス 709"/>
        <xdr:cNvSpPr txBox="1"/>
      </xdr:nvSpPr>
      <xdr:spPr>
        <a:xfrm>
          <a:off x="14325111" y="16316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131169</xdr:rowOff>
    </xdr:from>
    <xdr:to>
      <xdr:col>72</xdr:col>
      <xdr:colOff>38100</xdr:colOff>
      <xdr:row>97</xdr:row>
      <xdr:rowOff>61319</xdr:rowOff>
    </xdr:to>
    <xdr:sp macro="" textlink="">
      <xdr:nvSpPr>
        <xdr:cNvPr id="711" name="楕円 710"/>
        <xdr:cNvSpPr/>
      </xdr:nvSpPr>
      <xdr:spPr>
        <a:xfrm>
          <a:off x="13652500" y="1659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52446</xdr:rowOff>
    </xdr:from>
    <xdr:ext cx="534377" cy="259045"/>
    <xdr:sp macro="" textlink="">
      <xdr:nvSpPr>
        <xdr:cNvPr id="712" name="テキスト ボックス 711"/>
        <xdr:cNvSpPr txBox="1"/>
      </xdr:nvSpPr>
      <xdr:spPr>
        <a:xfrm>
          <a:off x="13436111" y="1668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121545</xdr:rowOff>
    </xdr:from>
    <xdr:to>
      <xdr:col>67</xdr:col>
      <xdr:colOff>101600</xdr:colOff>
      <xdr:row>98</xdr:row>
      <xdr:rowOff>51695</xdr:rowOff>
    </xdr:to>
    <xdr:sp macro="" textlink="">
      <xdr:nvSpPr>
        <xdr:cNvPr id="713" name="楕円 712"/>
        <xdr:cNvSpPr/>
      </xdr:nvSpPr>
      <xdr:spPr>
        <a:xfrm>
          <a:off x="12763500" y="1675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42822</xdr:rowOff>
    </xdr:from>
    <xdr:ext cx="469744" cy="259045"/>
    <xdr:sp macro="" textlink="">
      <xdr:nvSpPr>
        <xdr:cNvPr id="714" name="テキスト ボックス 713"/>
        <xdr:cNvSpPr txBox="1"/>
      </xdr:nvSpPr>
      <xdr:spPr>
        <a:xfrm>
          <a:off x="12579428" y="16844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41148</xdr:rowOff>
    </xdr:from>
    <xdr:to>
      <xdr:col>116</xdr:col>
      <xdr:colOff>62864</xdr:colOff>
      <xdr:row>39</xdr:row>
      <xdr:rowOff>44450</xdr:rowOff>
    </xdr:to>
    <xdr:cxnSp macro="">
      <xdr:nvCxnSpPr>
        <xdr:cNvPr id="738" name="直線コネクタ 737"/>
        <xdr:cNvCxnSpPr/>
      </xdr:nvCxnSpPr>
      <xdr:spPr>
        <a:xfrm flipV="1">
          <a:off x="22159595" y="5184648"/>
          <a:ext cx="1269" cy="1546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159275</xdr:rowOff>
    </xdr:from>
    <xdr:ext cx="534377" cy="259045"/>
    <xdr:sp macro="" textlink="">
      <xdr:nvSpPr>
        <xdr:cNvPr id="741" name="投資及び出資金最大値テキスト"/>
        <xdr:cNvSpPr txBox="1"/>
      </xdr:nvSpPr>
      <xdr:spPr>
        <a:xfrm>
          <a:off x="22212300" y="495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41148</xdr:rowOff>
    </xdr:from>
    <xdr:to>
      <xdr:col>116</xdr:col>
      <xdr:colOff>152400</xdr:colOff>
      <xdr:row>30</xdr:row>
      <xdr:rowOff>41148</xdr:rowOff>
    </xdr:to>
    <xdr:cxnSp macro="">
      <xdr:nvCxnSpPr>
        <xdr:cNvPr id="742" name="直線コネクタ 741"/>
        <xdr:cNvCxnSpPr/>
      </xdr:nvCxnSpPr>
      <xdr:spPr>
        <a:xfrm>
          <a:off x="22072600" y="5184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126873</xdr:rowOff>
    </xdr:from>
    <xdr:to>
      <xdr:col>116</xdr:col>
      <xdr:colOff>63500</xdr:colOff>
      <xdr:row>39</xdr:row>
      <xdr:rowOff>44450</xdr:rowOff>
    </xdr:to>
    <xdr:cxnSp macro="">
      <xdr:nvCxnSpPr>
        <xdr:cNvPr id="743" name="直線コネクタ 742"/>
        <xdr:cNvCxnSpPr/>
      </xdr:nvCxnSpPr>
      <xdr:spPr>
        <a:xfrm flipV="1">
          <a:off x="21323300" y="6299073"/>
          <a:ext cx="838200" cy="43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53484</xdr:rowOff>
    </xdr:from>
    <xdr:ext cx="469744" cy="259045"/>
    <xdr:sp macro="" textlink="">
      <xdr:nvSpPr>
        <xdr:cNvPr id="744" name="投資及び出資金平均値テキスト"/>
        <xdr:cNvSpPr txBox="1"/>
      </xdr:nvSpPr>
      <xdr:spPr>
        <a:xfrm>
          <a:off x="22212300" y="63971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75057</xdr:rowOff>
    </xdr:from>
    <xdr:to>
      <xdr:col>116</xdr:col>
      <xdr:colOff>114300</xdr:colOff>
      <xdr:row>38</xdr:row>
      <xdr:rowOff>5207</xdr:rowOff>
    </xdr:to>
    <xdr:sp macro="" textlink="">
      <xdr:nvSpPr>
        <xdr:cNvPr id="745" name="フローチャート: 判断 744"/>
        <xdr:cNvSpPr/>
      </xdr:nvSpPr>
      <xdr:spPr>
        <a:xfrm>
          <a:off x="22110700" y="641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107315</xdr:rowOff>
    </xdr:from>
    <xdr:to>
      <xdr:col>112</xdr:col>
      <xdr:colOff>38100</xdr:colOff>
      <xdr:row>38</xdr:row>
      <xdr:rowOff>37465</xdr:rowOff>
    </xdr:to>
    <xdr:sp macro="" textlink="">
      <xdr:nvSpPr>
        <xdr:cNvPr id="747" name="フローチャート: 判断 746"/>
        <xdr:cNvSpPr/>
      </xdr:nvSpPr>
      <xdr:spPr>
        <a:xfrm>
          <a:off x="21272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53992</xdr:rowOff>
    </xdr:from>
    <xdr:ext cx="469744" cy="259045"/>
    <xdr:sp macro="" textlink="">
      <xdr:nvSpPr>
        <xdr:cNvPr id="748" name="テキスト ボックス 747"/>
        <xdr:cNvSpPr txBox="1"/>
      </xdr:nvSpPr>
      <xdr:spPr>
        <a:xfrm>
          <a:off x="21088428" y="6226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98933</xdr:rowOff>
    </xdr:from>
    <xdr:to>
      <xdr:col>107</xdr:col>
      <xdr:colOff>50800</xdr:colOff>
      <xdr:row>39</xdr:row>
      <xdr:rowOff>44450</xdr:rowOff>
    </xdr:to>
    <xdr:cxnSp macro="">
      <xdr:nvCxnSpPr>
        <xdr:cNvPr id="749" name="直線コネクタ 748"/>
        <xdr:cNvCxnSpPr/>
      </xdr:nvCxnSpPr>
      <xdr:spPr>
        <a:xfrm>
          <a:off x="19545300" y="6614033"/>
          <a:ext cx="889000" cy="11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118110</xdr:rowOff>
    </xdr:from>
    <xdr:to>
      <xdr:col>107</xdr:col>
      <xdr:colOff>101600</xdr:colOff>
      <xdr:row>38</xdr:row>
      <xdr:rowOff>48260</xdr:rowOff>
    </xdr:to>
    <xdr:sp macro="" textlink="">
      <xdr:nvSpPr>
        <xdr:cNvPr id="750" name="フローチャート: 判断 749"/>
        <xdr:cNvSpPr/>
      </xdr:nvSpPr>
      <xdr:spPr>
        <a:xfrm>
          <a:off x="203835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64787</xdr:rowOff>
    </xdr:from>
    <xdr:ext cx="469744" cy="259045"/>
    <xdr:sp macro="" textlink="">
      <xdr:nvSpPr>
        <xdr:cNvPr id="751" name="テキスト ボックス 750"/>
        <xdr:cNvSpPr txBox="1"/>
      </xdr:nvSpPr>
      <xdr:spPr>
        <a:xfrm>
          <a:off x="20199428" y="623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59817</xdr:rowOff>
    </xdr:from>
    <xdr:to>
      <xdr:col>102</xdr:col>
      <xdr:colOff>114300</xdr:colOff>
      <xdr:row>38</xdr:row>
      <xdr:rowOff>98933</xdr:rowOff>
    </xdr:to>
    <xdr:cxnSp macro="">
      <xdr:nvCxnSpPr>
        <xdr:cNvPr id="752" name="直線コネクタ 751"/>
        <xdr:cNvCxnSpPr/>
      </xdr:nvCxnSpPr>
      <xdr:spPr>
        <a:xfrm>
          <a:off x="18656300" y="6232017"/>
          <a:ext cx="889000" cy="382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103251</xdr:rowOff>
    </xdr:from>
    <xdr:to>
      <xdr:col>102</xdr:col>
      <xdr:colOff>165100</xdr:colOff>
      <xdr:row>38</xdr:row>
      <xdr:rowOff>33401</xdr:rowOff>
    </xdr:to>
    <xdr:sp macro="" textlink="">
      <xdr:nvSpPr>
        <xdr:cNvPr id="753" name="フローチャート: 判断 752"/>
        <xdr:cNvSpPr/>
      </xdr:nvSpPr>
      <xdr:spPr>
        <a:xfrm>
          <a:off x="19494500" y="64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49928</xdr:rowOff>
    </xdr:from>
    <xdr:ext cx="469744" cy="259045"/>
    <xdr:sp macro="" textlink="">
      <xdr:nvSpPr>
        <xdr:cNvPr id="754" name="テキスト ボックス 753"/>
        <xdr:cNvSpPr txBox="1"/>
      </xdr:nvSpPr>
      <xdr:spPr>
        <a:xfrm>
          <a:off x="19310428" y="622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6985</xdr:rowOff>
    </xdr:from>
    <xdr:to>
      <xdr:col>98</xdr:col>
      <xdr:colOff>38100</xdr:colOff>
      <xdr:row>38</xdr:row>
      <xdr:rowOff>108585</xdr:rowOff>
    </xdr:to>
    <xdr:sp macro="" textlink="">
      <xdr:nvSpPr>
        <xdr:cNvPr id="755" name="フローチャート: 判断 754"/>
        <xdr:cNvSpPr/>
      </xdr:nvSpPr>
      <xdr:spPr>
        <a:xfrm>
          <a:off x="18605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99712</xdr:rowOff>
    </xdr:from>
    <xdr:ext cx="469744" cy="259045"/>
    <xdr:sp macro="" textlink="">
      <xdr:nvSpPr>
        <xdr:cNvPr id="756" name="テキスト ボックス 755"/>
        <xdr:cNvSpPr txBox="1"/>
      </xdr:nvSpPr>
      <xdr:spPr>
        <a:xfrm>
          <a:off x="18421428" y="661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76073</xdr:rowOff>
    </xdr:from>
    <xdr:to>
      <xdr:col>116</xdr:col>
      <xdr:colOff>114300</xdr:colOff>
      <xdr:row>37</xdr:row>
      <xdr:rowOff>6223</xdr:rowOff>
    </xdr:to>
    <xdr:sp macro="" textlink="">
      <xdr:nvSpPr>
        <xdr:cNvPr id="762" name="楕円 761"/>
        <xdr:cNvSpPr/>
      </xdr:nvSpPr>
      <xdr:spPr>
        <a:xfrm>
          <a:off x="22110700" y="6248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98950</xdr:rowOff>
    </xdr:from>
    <xdr:ext cx="469744" cy="259045"/>
    <xdr:sp macro="" textlink="">
      <xdr:nvSpPr>
        <xdr:cNvPr id="763" name="投資及び出資金該当値テキスト"/>
        <xdr:cNvSpPr txBox="1"/>
      </xdr:nvSpPr>
      <xdr:spPr>
        <a:xfrm>
          <a:off x="22212300" y="6099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48133</xdr:rowOff>
    </xdr:from>
    <xdr:to>
      <xdr:col>102</xdr:col>
      <xdr:colOff>165100</xdr:colOff>
      <xdr:row>38</xdr:row>
      <xdr:rowOff>149733</xdr:rowOff>
    </xdr:to>
    <xdr:sp macro="" textlink="">
      <xdr:nvSpPr>
        <xdr:cNvPr id="768" name="楕円 767"/>
        <xdr:cNvSpPr/>
      </xdr:nvSpPr>
      <xdr:spPr>
        <a:xfrm>
          <a:off x="19494500" y="656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140860</xdr:rowOff>
    </xdr:from>
    <xdr:ext cx="378565" cy="259045"/>
    <xdr:sp macro="" textlink="">
      <xdr:nvSpPr>
        <xdr:cNvPr id="769" name="テキスト ボックス 768"/>
        <xdr:cNvSpPr txBox="1"/>
      </xdr:nvSpPr>
      <xdr:spPr>
        <a:xfrm>
          <a:off x="19356017" y="66559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9017</xdr:rowOff>
    </xdr:from>
    <xdr:to>
      <xdr:col>98</xdr:col>
      <xdr:colOff>38100</xdr:colOff>
      <xdr:row>36</xdr:row>
      <xdr:rowOff>110617</xdr:rowOff>
    </xdr:to>
    <xdr:sp macro="" textlink="">
      <xdr:nvSpPr>
        <xdr:cNvPr id="770" name="楕円 769"/>
        <xdr:cNvSpPr/>
      </xdr:nvSpPr>
      <xdr:spPr>
        <a:xfrm>
          <a:off x="18605500" y="618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127144</xdr:rowOff>
    </xdr:from>
    <xdr:ext cx="469744" cy="259045"/>
    <xdr:sp macro="" textlink="">
      <xdr:nvSpPr>
        <xdr:cNvPr id="771" name="テキスト ボックス 770"/>
        <xdr:cNvSpPr txBox="1"/>
      </xdr:nvSpPr>
      <xdr:spPr>
        <a:xfrm>
          <a:off x="18421428" y="595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117069</xdr:rowOff>
    </xdr:from>
    <xdr:to>
      <xdr:col>116</xdr:col>
      <xdr:colOff>62864</xdr:colOff>
      <xdr:row>59</xdr:row>
      <xdr:rowOff>44450</xdr:rowOff>
    </xdr:to>
    <xdr:cxnSp macro="">
      <xdr:nvCxnSpPr>
        <xdr:cNvPr id="795" name="直線コネクタ 794"/>
        <xdr:cNvCxnSpPr/>
      </xdr:nvCxnSpPr>
      <xdr:spPr>
        <a:xfrm flipV="1">
          <a:off x="22159595" y="8689569"/>
          <a:ext cx="1269" cy="14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63746</xdr:rowOff>
    </xdr:from>
    <xdr:ext cx="534377" cy="259045"/>
    <xdr:sp macro="" textlink="">
      <xdr:nvSpPr>
        <xdr:cNvPr id="798" name="貸付金最大値テキスト"/>
        <xdr:cNvSpPr txBox="1"/>
      </xdr:nvSpPr>
      <xdr:spPr>
        <a:xfrm>
          <a:off x="22212300" y="846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117069</xdr:rowOff>
    </xdr:from>
    <xdr:to>
      <xdr:col>116</xdr:col>
      <xdr:colOff>152400</xdr:colOff>
      <xdr:row>50</xdr:row>
      <xdr:rowOff>117069</xdr:rowOff>
    </xdr:to>
    <xdr:cxnSp macro="">
      <xdr:nvCxnSpPr>
        <xdr:cNvPr id="799" name="直線コネクタ 798"/>
        <xdr:cNvCxnSpPr/>
      </xdr:nvCxnSpPr>
      <xdr:spPr>
        <a:xfrm>
          <a:off x="22072600" y="8689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14008</xdr:rowOff>
    </xdr:from>
    <xdr:to>
      <xdr:col>116</xdr:col>
      <xdr:colOff>63500</xdr:colOff>
      <xdr:row>57</xdr:row>
      <xdr:rowOff>14236</xdr:rowOff>
    </xdr:to>
    <xdr:cxnSp macro="">
      <xdr:nvCxnSpPr>
        <xdr:cNvPr id="800" name="直線コネクタ 799"/>
        <xdr:cNvCxnSpPr/>
      </xdr:nvCxnSpPr>
      <xdr:spPr>
        <a:xfrm>
          <a:off x="21323300" y="9786658"/>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107370</xdr:rowOff>
    </xdr:from>
    <xdr:ext cx="469744" cy="259045"/>
    <xdr:sp macro="" textlink="">
      <xdr:nvSpPr>
        <xdr:cNvPr id="801" name="貸付金平均値テキスト"/>
        <xdr:cNvSpPr txBox="1"/>
      </xdr:nvSpPr>
      <xdr:spPr>
        <a:xfrm>
          <a:off x="22212300" y="98800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128943</xdr:rowOff>
    </xdr:from>
    <xdr:to>
      <xdr:col>116</xdr:col>
      <xdr:colOff>114300</xdr:colOff>
      <xdr:row>58</xdr:row>
      <xdr:rowOff>59093</xdr:rowOff>
    </xdr:to>
    <xdr:sp macro="" textlink="">
      <xdr:nvSpPr>
        <xdr:cNvPr id="802" name="フローチャート: 判断 801"/>
        <xdr:cNvSpPr/>
      </xdr:nvSpPr>
      <xdr:spPr>
        <a:xfrm>
          <a:off x="221107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8827</xdr:rowOff>
    </xdr:from>
    <xdr:to>
      <xdr:col>111</xdr:col>
      <xdr:colOff>177800</xdr:colOff>
      <xdr:row>57</xdr:row>
      <xdr:rowOff>14008</xdr:rowOff>
    </xdr:to>
    <xdr:cxnSp macro="">
      <xdr:nvCxnSpPr>
        <xdr:cNvPr id="803" name="直線コネクタ 802"/>
        <xdr:cNvCxnSpPr/>
      </xdr:nvCxnSpPr>
      <xdr:spPr>
        <a:xfrm>
          <a:off x="20434300" y="9781477"/>
          <a:ext cx="889000" cy="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121018</xdr:rowOff>
    </xdr:from>
    <xdr:to>
      <xdr:col>112</xdr:col>
      <xdr:colOff>38100</xdr:colOff>
      <xdr:row>58</xdr:row>
      <xdr:rowOff>51168</xdr:rowOff>
    </xdr:to>
    <xdr:sp macro="" textlink="">
      <xdr:nvSpPr>
        <xdr:cNvPr id="804" name="フローチャート: 判断 803"/>
        <xdr:cNvSpPr/>
      </xdr:nvSpPr>
      <xdr:spPr>
        <a:xfrm>
          <a:off x="21272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42295</xdr:rowOff>
    </xdr:from>
    <xdr:ext cx="469744" cy="259045"/>
    <xdr:sp macro="" textlink="">
      <xdr:nvSpPr>
        <xdr:cNvPr id="805" name="テキスト ボックス 804"/>
        <xdr:cNvSpPr txBox="1"/>
      </xdr:nvSpPr>
      <xdr:spPr>
        <a:xfrm>
          <a:off x="21088428" y="998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8827</xdr:rowOff>
    </xdr:from>
    <xdr:to>
      <xdr:col>107</xdr:col>
      <xdr:colOff>50800</xdr:colOff>
      <xdr:row>57</xdr:row>
      <xdr:rowOff>13780</xdr:rowOff>
    </xdr:to>
    <xdr:cxnSp macro="">
      <xdr:nvCxnSpPr>
        <xdr:cNvPr id="806" name="直線コネクタ 805"/>
        <xdr:cNvCxnSpPr/>
      </xdr:nvCxnSpPr>
      <xdr:spPr>
        <a:xfrm flipV="1">
          <a:off x="19545300" y="9781477"/>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108369</xdr:rowOff>
    </xdr:from>
    <xdr:to>
      <xdr:col>107</xdr:col>
      <xdr:colOff>101600</xdr:colOff>
      <xdr:row>58</xdr:row>
      <xdr:rowOff>38519</xdr:rowOff>
    </xdr:to>
    <xdr:sp macro="" textlink="">
      <xdr:nvSpPr>
        <xdr:cNvPr id="807" name="フローチャート: 判断 806"/>
        <xdr:cNvSpPr/>
      </xdr:nvSpPr>
      <xdr:spPr>
        <a:xfrm>
          <a:off x="20383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29646</xdr:rowOff>
    </xdr:from>
    <xdr:ext cx="469744" cy="259045"/>
    <xdr:sp macro="" textlink="">
      <xdr:nvSpPr>
        <xdr:cNvPr id="808" name="テキスト ボックス 807"/>
        <xdr:cNvSpPr txBox="1"/>
      </xdr:nvSpPr>
      <xdr:spPr>
        <a:xfrm>
          <a:off x="20199428" y="997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13780</xdr:rowOff>
    </xdr:from>
    <xdr:to>
      <xdr:col>102</xdr:col>
      <xdr:colOff>114300</xdr:colOff>
      <xdr:row>57</xdr:row>
      <xdr:rowOff>14504</xdr:rowOff>
    </xdr:to>
    <xdr:cxnSp macro="">
      <xdr:nvCxnSpPr>
        <xdr:cNvPr id="809" name="直線コネクタ 808"/>
        <xdr:cNvCxnSpPr/>
      </xdr:nvCxnSpPr>
      <xdr:spPr>
        <a:xfrm flipV="1">
          <a:off x="18656300" y="9786430"/>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87490</xdr:rowOff>
    </xdr:from>
    <xdr:to>
      <xdr:col>102</xdr:col>
      <xdr:colOff>165100</xdr:colOff>
      <xdr:row>58</xdr:row>
      <xdr:rowOff>17640</xdr:rowOff>
    </xdr:to>
    <xdr:sp macro="" textlink="">
      <xdr:nvSpPr>
        <xdr:cNvPr id="810" name="フローチャート: 判断 809"/>
        <xdr:cNvSpPr/>
      </xdr:nvSpPr>
      <xdr:spPr>
        <a:xfrm>
          <a:off x="19494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8767</xdr:rowOff>
    </xdr:from>
    <xdr:ext cx="469744" cy="259045"/>
    <xdr:sp macro="" textlink="">
      <xdr:nvSpPr>
        <xdr:cNvPr id="811" name="テキスト ボックス 810"/>
        <xdr:cNvSpPr txBox="1"/>
      </xdr:nvSpPr>
      <xdr:spPr>
        <a:xfrm>
          <a:off x="19310428" y="995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12" name="フローチャート: 判断 811"/>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83367</xdr:rowOff>
    </xdr:from>
    <xdr:ext cx="469744" cy="259045"/>
    <xdr:sp macro="" textlink="">
      <xdr:nvSpPr>
        <xdr:cNvPr id="813" name="テキスト ボックス 812"/>
        <xdr:cNvSpPr txBox="1"/>
      </xdr:nvSpPr>
      <xdr:spPr>
        <a:xfrm>
          <a:off x="18421428" y="1002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134886</xdr:rowOff>
    </xdr:from>
    <xdr:to>
      <xdr:col>116</xdr:col>
      <xdr:colOff>114300</xdr:colOff>
      <xdr:row>57</xdr:row>
      <xdr:rowOff>65036</xdr:rowOff>
    </xdr:to>
    <xdr:sp macro="" textlink="">
      <xdr:nvSpPr>
        <xdr:cNvPr id="819" name="楕円 818"/>
        <xdr:cNvSpPr/>
      </xdr:nvSpPr>
      <xdr:spPr>
        <a:xfrm>
          <a:off x="22110700" y="973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157763</xdr:rowOff>
    </xdr:from>
    <xdr:ext cx="469744" cy="259045"/>
    <xdr:sp macro="" textlink="">
      <xdr:nvSpPr>
        <xdr:cNvPr id="820" name="貸付金該当値テキスト"/>
        <xdr:cNvSpPr txBox="1"/>
      </xdr:nvSpPr>
      <xdr:spPr>
        <a:xfrm>
          <a:off x="22212300" y="958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134658</xdr:rowOff>
    </xdr:from>
    <xdr:to>
      <xdr:col>112</xdr:col>
      <xdr:colOff>38100</xdr:colOff>
      <xdr:row>57</xdr:row>
      <xdr:rowOff>64808</xdr:rowOff>
    </xdr:to>
    <xdr:sp macro="" textlink="">
      <xdr:nvSpPr>
        <xdr:cNvPr id="821" name="楕円 820"/>
        <xdr:cNvSpPr/>
      </xdr:nvSpPr>
      <xdr:spPr>
        <a:xfrm>
          <a:off x="21272500" y="973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81335</xdr:rowOff>
    </xdr:from>
    <xdr:ext cx="469744" cy="259045"/>
    <xdr:sp macro="" textlink="">
      <xdr:nvSpPr>
        <xdr:cNvPr id="822" name="テキスト ボックス 821"/>
        <xdr:cNvSpPr txBox="1"/>
      </xdr:nvSpPr>
      <xdr:spPr>
        <a:xfrm>
          <a:off x="21088428" y="9511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129477</xdr:rowOff>
    </xdr:from>
    <xdr:to>
      <xdr:col>107</xdr:col>
      <xdr:colOff>101600</xdr:colOff>
      <xdr:row>57</xdr:row>
      <xdr:rowOff>59627</xdr:rowOff>
    </xdr:to>
    <xdr:sp macro="" textlink="">
      <xdr:nvSpPr>
        <xdr:cNvPr id="823" name="楕円 822"/>
        <xdr:cNvSpPr/>
      </xdr:nvSpPr>
      <xdr:spPr>
        <a:xfrm>
          <a:off x="20383500" y="973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76154</xdr:rowOff>
    </xdr:from>
    <xdr:ext cx="469744" cy="259045"/>
    <xdr:sp macro="" textlink="">
      <xdr:nvSpPr>
        <xdr:cNvPr id="824" name="テキスト ボックス 823"/>
        <xdr:cNvSpPr txBox="1"/>
      </xdr:nvSpPr>
      <xdr:spPr>
        <a:xfrm>
          <a:off x="20199428" y="9505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134430</xdr:rowOff>
    </xdr:from>
    <xdr:to>
      <xdr:col>102</xdr:col>
      <xdr:colOff>165100</xdr:colOff>
      <xdr:row>57</xdr:row>
      <xdr:rowOff>64580</xdr:rowOff>
    </xdr:to>
    <xdr:sp macro="" textlink="">
      <xdr:nvSpPr>
        <xdr:cNvPr id="825" name="楕円 824"/>
        <xdr:cNvSpPr/>
      </xdr:nvSpPr>
      <xdr:spPr>
        <a:xfrm>
          <a:off x="19494500" y="973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81107</xdr:rowOff>
    </xdr:from>
    <xdr:ext cx="469744" cy="259045"/>
    <xdr:sp macro="" textlink="">
      <xdr:nvSpPr>
        <xdr:cNvPr id="826" name="テキスト ボックス 825"/>
        <xdr:cNvSpPr txBox="1"/>
      </xdr:nvSpPr>
      <xdr:spPr>
        <a:xfrm>
          <a:off x="19310428" y="951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135154</xdr:rowOff>
    </xdr:from>
    <xdr:to>
      <xdr:col>98</xdr:col>
      <xdr:colOff>38100</xdr:colOff>
      <xdr:row>57</xdr:row>
      <xdr:rowOff>65304</xdr:rowOff>
    </xdr:to>
    <xdr:sp macro="" textlink="">
      <xdr:nvSpPr>
        <xdr:cNvPr id="827" name="楕円 826"/>
        <xdr:cNvSpPr/>
      </xdr:nvSpPr>
      <xdr:spPr>
        <a:xfrm>
          <a:off x="18605500" y="973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81831</xdr:rowOff>
    </xdr:from>
    <xdr:ext cx="469744" cy="259045"/>
    <xdr:sp macro="" textlink="">
      <xdr:nvSpPr>
        <xdr:cNvPr id="828" name="テキスト ボックス 827"/>
        <xdr:cNvSpPr txBox="1"/>
      </xdr:nvSpPr>
      <xdr:spPr>
        <a:xfrm>
          <a:off x="18421428" y="951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144063</xdr:rowOff>
    </xdr:from>
    <xdr:to>
      <xdr:col>116</xdr:col>
      <xdr:colOff>62864</xdr:colOff>
      <xdr:row>78</xdr:row>
      <xdr:rowOff>143033</xdr:rowOff>
    </xdr:to>
    <xdr:cxnSp macro="">
      <xdr:nvCxnSpPr>
        <xdr:cNvPr id="853" name="直線コネクタ 852"/>
        <xdr:cNvCxnSpPr/>
      </xdr:nvCxnSpPr>
      <xdr:spPr>
        <a:xfrm flipV="1">
          <a:off x="22159595" y="12145563"/>
          <a:ext cx="1269" cy="1370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146860</xdr:rowOff>
    </xdr:from>
    <xdr:ext cx="534377" cy="259045"/>
    <xdr:sp macro="" textlink="">
      <xdr:nvSpPr>
        <xdr:cNvPr id="854" name="繰出金最小値テキスト"/>
        <xdr:cNvSpPr txBox="1"/>
      </xdr:nvSpPr>
      <xdr:spPr>
        <a:xfrm>
          <a:off x="22212300" y="1351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143033</xdr:rowOff>
    </xdr:from>
    <xdr:to>
      <xdr:col>116</xdr:col>
      <xdr:colOff>152400</xdr:colOff>
      <xdr:row>78</xdr:row>
      <xdr:rowOff>143033</xdr:rowOff>
    </xdr:to>
    <xdr:cxnSp macro="">
      <xdr:nvCxnSpPr>
        <xdr:cNvPr id="855" name="直線コネクタ 854"/>
        <xdr:cNvCxnSpPr/>
      </xdr:nvCxnSpPr>
      <xdr:spPr>
        <a:xfrm>
          <a:off x="22072600" y="1351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90740</xdr:rowOff>
    </xdr:from>
    <xdr:ext cx="534377" cy="259045"/>
    <xdr:sp macro="" textlink="">
      <xdr:nvSpPr>
        <xdr:cNvPr id="856" name="繰出金最大値テキスト"/>
        <xdr:cNvSpPr txBox="1"/>
      </xdr:nvSpPr>
      <xdr:spPr>
        <a:xfrm>
          <a:off x="22212300" y="1192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144063</xdr:rowOff>
    </xdr:from>
    <xdr:to>
      <xdr:col>116</xdr:col>
      <xdr:colOff>152400</xdr:colOff>
      <xdr:row>70</xdr:row>
      <xdr:rowOff>144063</xdr:rowOff>
    </xdr:to>
    <xdr:cxnSp macro="">
      <xdr:nvCxnSpPr>
        <xdr:cNvPr id="857" name="直線コネクタ 856"/>
        <xdr:cNvCxnSpPr/>
      </xdr:nvCxnSpPr>
      <xdr:spPr>
        <a:xfrm>
          <a:off x="22072600" y="12145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115660</xdr:rowOff>
    </xdr:from>
    <xdr:to>
      <xdr:col>116</xdr:col>
      <xdr:colOff>63500</xdr:colOff>
      <xdr:row>77</xdr:row>
      <xdr:rowOff>122326</xdr:rowOff>
    </xdr:to>
    <xdr:cxnSp macro="">
      <xdr:nvCxnSpPr>
        <xdr:cNvPr id="858" name="直線コネクタ 857"/>
        <xdr:cNvCxnSpPr/>
      </xdr:nvCxnSpPr>
      <xdr:spPr>
        <a:xfrm>
          <a:off x="21323300" y="13317310"/>
          <a:ext cx="838200" cy="6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155859</xdr:rowOff>
    </xdr:from>
    <xdr:ext cx="534377" cy="259045"/>
    <xdr:sp macro="" textlink="">
      <xdr:nvSpPr>
        <xdr:cNvPr id="859" name="繰出金平均値テキスト"/>
        <xdr:cNvSpPr txBox="1"/>
      </xdr:nvSpPr>
      <xdr:spPr>
        <a:xfrm>
          <a:off x="22212300" y="12843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132982</xdr:rowOff>
    </xdr:from>
    <xdr:to>
      <xdr:col>116</xdr:col>
      <xdr:colOff>114300</xdr:colOff>
      <xdr:row>76</xdr:row>
      <xdr:rowOff>63131</xdr:rowOff>
    </xdr:to>
    <xdr:sp macro="" textlink="">
      <xdr:nvSpPr>
        <xdr:cNvPr id="860" name="フローチャート: 判断 859"/>
        <xdr:cNvSpPr/>
      </xdr:nvSpPr>
      <xdr:spPr>
        <a:xfrm>
          <a:off x="22110700" y="129917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115660</xdr:rowOff>
    </xdr:from>
    <xdr:to>
      <xdr:col>111</xdr:col>
      <xdr:colOff>177800</xdr:colOff>
      <xdr:row>77</xdr:row>
      <xdr:rowOff>131508</xdr:rowOff>
    </xdr:to>
    <xdr:cxnSp macro="">
      <xdr:nvCxnSpPr>
        <xdr:cNvPr id="861" name="直線コネクタ 860"/>
        <xdr:cNvCxnSpPr/>
      </xdr:nvCxnSpPr>
      <xdr:spPr>
        <a:xfrm flipV="1">
          <a:off x="20434300" y="13317310"/>
          <a:ext cx="889000" cy="15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105169</xdr:rowOff>
    </xdr:from>
    <xdr:to>
      <xdr:col>112</xdr:col>
      <xdr:colOff>38100</xdr:colOff>
      <xdr:row>76</xdr:row>
      <xdr:rowOff>35319</xdr:rowOff>
    </xdr:to>
    <xdr:sp macro="" textlink="">
      <xdr:nvSpPr>
        <xdr:cNvPr id="862" name="フローチャート: 判断 861"/>
        <xdr:cNvSpPr/>
      </xdr:nvSpPr>
      <xdr:spPr>
        <a:xfrm>
          <a:off x="212725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51846</xdr:rowOff>
    </xdr:from>
    <xdr:ext cx="534377" cy="259045"/>
    <xdr:sp macro="" textlink="">
      <xdr:nvSpPr>
        <xdr:cNvPr id="863" name="テキスト ボックス 862"/>
        <xdr:cNvSpPr txBox="1"/>
      </xdr:nvSpPr>
      <xdr:spPr>
        <a:xfrm>
          <a:off x="21056111" y="1273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40602</xdr:rowOff>
    </xdr:from>
    <xdr:to>
      <xdr:col>107</xdr:col>
      <xdr:colOff>50800</xdr:colOff>
      <xdr:row>77</xdr:row>
      <xdr:rowOff>131508</xdr:rowOff>
    </xdr:to>
    <xdr:cxnSp macro="">
      <xdr:nvCxnSpPr>
        <xdr:cNvPr id="864" name="直線コネクタ 863"/>
        <xdr:cNvCxnSpPr/>
      </xdr:nvCxnSpPr>
      <xdr:spPr>
        <a:xfrm>
          <a:off x="19545300" y="12899352"/>
          <a:ext cx="889000" cy="433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94729</xdr:rowOff>
    </xdr:from>
    <xdr:to>
      <xdr:col>107</xdr:col>
      <xdr:colOff>101600</xdr:colOff>
      <xdr:row>76</xdr:row>
      <xdr:rowOff>24879</xdr:rowOff>
    </xdr:to>
    <xdr:sp macro="" textlink="">
      <xdr:nvSpPr>
        <xdr:cNvPr id="865" name="フローチャート: 判断 864"/>
        <xdr:cNvSpPr/>
      </xdr:nvSpPr>
      <xdr:spPr>
        <a:xfrm>
          <a:off x="20383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41406</xdr:rowOff>
    </xdr:from>
    <xdr:ext cx="534377" cy="259045"/>
    <xdr:sp macro="" textlink="">
      <xdr:nvSpPr>
        <xdr:cNvPr id="866" name="テキスト ボックス 865"/>
        <xdr:cNvSpPr txBox="1"/>
      </xdr:nvSpPr>
      <xdr:spPr>
        <a:xfrm>
          <a:off x="20167111" y="1272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40602</xdr:rowOff>
    </xdr:from>
    <xdr:to>
      <xdr:col>102</xdr:col>
      <xdr:colOff>114300</xdr:colOff>
      <xdr:row>75</xdr:row>
      <xdr:rowOff>122403</xdr:rowOff>
    </xdr:to>
    <xdr:cxnSp macro="">
      <xdr:nvCxnSpPr>
        <xdr:cNvPr id="867" name="直線コネクタ 866"/>
        <xdr:cNvCxnSpPr/>
      </xdr:nvCxnSpPr>
      <xdr:spPr>
        <a:xfrm flipV="1">
          <a:off x="18656300" y="12899352"/>
          <a:ext cx="889000" cy="81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78289</xdr:rowOff>
    </xdr:from>
    <xdr:to>
      <xdr:col>102</xdr:col>
      <xdr:colOff>165100</xdr:colOff>
      <xdr:row>76</xdr:row>
      <xdr:rowOff>8440</xdr:rowOff>
    </xdr:to>
    <xdr:sp macro="" textlink="">
      <xdr:nvSpPr>
        <xdr:cNvPr id="868" name="フローチャート: 判断 867"/>
        <xdr:cNvSpPr/>
      </xdr:nvSpPr>
      <xdr:spPr>
        <a:xfrm>
          <a:off x="19494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171017</xdr:rowOff>
    </xdr:from>
    <xdr:ext cx="534377" cy="259045"/>
    <xdr:sp macro="" textlink="">
      <xdr:nvSpPr>
        <xdr:cNvPr id="869" name="テキスト ボックス 868"/>
        <xdr:cNvSpPr txBox="1"/>
      </xdr:nvSpPr>
      <xdr:spPr>
        <a:xfrm>
          <a:off x="19278111" y="1302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75088</xdr:rowOff>
    </xdr:from>
    <xdr:to>
      <xdr:col>98</xdr:col>
      <xdr:colOff>38100</xdr:colOff>
      <xdr:row>77</xdr:row>
      <xdr:rowOff>5238</xdr:rowOff>
    </xdr:to>
    <xdr:sp macro="" textlink="">
      <xdr:nvSpPr>
        <xdr:cNvPr id="870" name="フローチャート: 判断 869"/>
        <xdr:cNvSpPr/>
      </xdr:nvSpPr>
      <xdr:spPr>
        <a:xfrm>
          <a:off x="18605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167815</xdr:rowOff>
    </xdr:from>
    <xdr:ext cx="534377" cy="259045"/>
    <xdr:sp macro="" textlink="">
      <xdr:nvSpPr>
        <xdr:cNvPr id="871" name="テキスト ボックス 870"/>
        <xdr:cNvSpPr txBox="1"/>
      </xdr:nvSpPr>
      <xdr:spPr>
        <a:xfrm>
          <a:off x="18389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71526</xdr:rowOff>
    </xdr:from>
    <xdr:to>
      <xdr:col>116</xdr:col>
      <xdr:colOff>114300</xdr:colOff>
      <xdr:row>78</xdr:row>
      <xdr:rowOff>1676</xdr:rowOff>
    </xdr:to>
    <xdr:sp macro="" textlink="">
      <xdr:nvSpPr>
        <xdr:cNvPr id="877" name="楕円 876"/>
        <xdr:cNvSpPr/>
      </xdr:nvSpPr>
      <xdr:spPr>
        <a:xfrm>
          <a:off x="22110700" y="1327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49953</xdr:rowOff>
    </xdr:from>
    <xdr:ext cx="534377" cy="259045"/>
    <xdr:sp macro="" textlink="">
      <xdr:nvSpPr>
        <xdr:cNvPr id="878" name="繰出金該当値テキスト"/>
        <xdr:cNvSpPr txBox="1"/>
      </xdr:nvSpPr>
      <xdr:spPr>
        <a:xfrm>
          <a:off x="22212300" y="13251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64860</xdr:rowOff>
    </xdr:from>
    <xdr:to>
      <xdr:col>112</xdr:col>
      <xdr:colOff>38100</xdr:colOff>
      <xdr:row>77</xdr:row>
      <xdr:rowOff>166460</xdr:rowOff>
    </xdr:to>
    <xdr:sp macro="" textlink="">
      <xdr:nvSpPr>
        <xdr:cNvPr id="879" name="楕円 878"/>
        <xdr:cNvSpPr/>
      </xdr:nvSpPr>
      <xdr:spPr>
        <a:xfrm>
          <a:off x="21272500" y="1326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157587</xdr:rowOff>
    </xdr:from>
    <xdr:ext cx="534377" cy="259045"/>
    <xdr:sp macro="" textlink="">
      <xdr:nvSpPr>
        <xdr:cNvPr id="880" name="テキスト ボックス 879"/>
        <xdr:cNvSpPr txBox="1"/>
      </xdr:nvSpPr>
      <xdr:spPr>
        <a:xfrm>
          <a:off x="21056111" y="1335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80708</xdr:rowOff>
    </xdr:from>
    <xdr:to>
      <xdr:col>107</xdr:col>
      <xdr:colOff>101600</xdr:colOff>
      <xdr:row>78</xdr:row>
      <xdr:rowOff>10858</xdr:rowOff>
    </xdr:to>
    <xdr:sp macro="" textlink="">
      <xdr:nvSpPr>
        <xdr:cNvPr id="881" name="楕円 880"/>
        <xdr:cNvSpPr/>
      </xdr:nvSpPr>
      <xdr:spPr>
        <a:xfrm>
          <a:off x="20383500" y="1328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1985</xdr:rowOff>
    </xdr:from>
    <xdr:ext cx="534377" cy="259045"/>
    <xdr:sp macro="" textlink="">
      <xdr:nvSpPr>
        <xdr:cNvPr id="882" name="テキスト ボックス 881"/>
        <xdr:cNvSpPr txBox="1"/>
      </xdr:nvSpPr>
      <xdr:spPr>
        <a:xfrm>
          <a:off x="20167111" y="1337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161252</xdr:rowOff>
    </xdr:from>
    <xdr:to>
      <xdr:col>102</xdr:col>
      <xdr:colOff>165100</xdr:colOff>
      <xdr:row>75</xdr:row>
      <xdr:rowOff>91402</xdr:rowOff>
    </xdr:to>
    <xdr:sp macro="" textlink="">
      <xdr:nvSpPr>
        <xdr:cNvPr id="883" name="楕円 882"/>
        <xdr:cNvSpPr/>
      </xdr:nvSpPr>
      <xdr:spPr>
        <a:xfrm>
          <a:off x="19494500" y="1284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107929</xdr:rowOff>
    </xdr:from>
    <xdr:ext cx="534377" cy="259045"/>
    <xdr:sp macro="" textlink="">
      <xdr:nvSpPr>
        <xdr:cNvPr id="884" name="テキスト ボックス 883"/>
        <xdr:cNvSpPr txBox="1"/>
      </xdr:nvSpPr>
      <xdr:spPr>
        <a:xfrm>
          <a:off x="19278111" y="12623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71603</xdr:rowOff>
    </xdr:from>
    <xdr:to>
      <xdr:col>98</xdr:col>
      <xdr:colOff>38100</xdr:colOff>
      <xdr:row>76</xdr:row>
      <xdr:rowOff>1752</xdr:rowOff>
    </xdr:to>
    <xdr:sp macro="" textlink="">
      <xdr:nvSpPr>
        <xdr:cNvPr id="885" name="楕円 884"/>
        <xdr:cNvSpPr/>
      </xdr:nvSpPr>
      <xdr:spPr>
        <a:xfrm>
          <a:off x="18605500" y="1293035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18280</xdr:rowOff>
    </xdr:from>
    <xdr:ext cx="534377" cy="259045"/>
    <xdr:sp macro="" textlink="">
      <xdr:nvSpPr>
        <xdr:cNvPr id="886" name="テキスト ボックス 885"/>
        <xdr:cNvSpPr txBox="1"/>
      </xdr:nvSpPr>
      <xdr:spPr>
        <a:xfrm>
          <a:off x="18389111" y="1270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性質別歳出では、補助金、積立金、出資金、貸付金は類似団体を上回りましたが、それ以外の費用については類似団体平均値を下回る結果とな</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った</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
          </a:r>
          <a:b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前年対比では、普通建設事業費（更新整備）、維持補修費、災害復旧事業費、公債費、積立金、出資金、貸付金の各費用において住民一人当たりのコストが増加したが、物件費、普通建設事業費（新規整備）、人件費等の各項目では減少となってい</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る</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
          </a:r>
          <a:b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新総合体育館建設や穂高広域施設組合の新ごみ処理施設建て替え、学校施設改修、既存施設の長寿命化や除却等による普通建設事業や補助費等のコスト増加が見込まれ</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る</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が、住民サービス低下防止を視野に入れながら事務事業のスリム化を目指してい</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く</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長野県安曇野市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97,800
96,515
331.78
39,808,437
39,037,637
715,972
25,627,377
40,741,296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12.8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108610</xdr:rowOff>
    </xdr:from>
    <xdr:to>
      <xdr:col>24</xdr:col>
      <xdr:colOff>62865</xdr:colOff>
      <xdr:row>37</xdr:row>
      <xdr:rowOff>115011</xdr:rowOff>
    </xdr:to>
    <xdr:cxnSp macro="">
      <xdr:nvCxnSpPr>
        <xdr:cNvPr id="54" name="直線コネクタ 53"/>
        <xdr:cNvCxnSpPr/>
      </xdr:nvCxnSpPr>
      <xdr:spPr>
        <a:xfrm flipV="1">
          <a:off x="4633595" y="5252110"/>
          <a:ext cx="1270" cy="1206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118838</xdr:rowOff>
    </xdr:from>
    <xdr:ext cx="469744" cy="259045"/>
    <xdr:sp macro="" textlink="">
      <xdr:nvSpPr>
        <xdr:cNvPr id="55" name="議会費最小値テキスト"/>
        <xdr:cNvSpPr txBox="1"/>
      </xdr:nvSpPr>
      <xdr:spPr>
        <a:xfrm>
          <a:off x="4686300" y="6462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115011</xdr:rowOff>
    </xdr:from>
    <xdr:to>
      <xdr:col>24</xdr:col>
      <xdr:colOff>152400</xdr:colOff>
      <xdr:row>37</xdr:row>
      <xdr:rowOff>115011</xdr:rowOff>
    </xdr:to>
    <xdr:cxnSp macro="">
      <xdr:nvCxnSpPr>
        <xdr:cNvPr id="56" name="直線コネクタ 55"/>
        <xdr:cNvCxnSpPr/>
      </xdr:nvCxnSpPr>
      <xdr:spPr>
        <a:xfrm>
          <a:off x="4546600" y="6458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55287</xdr:rowOff>
    </xdr:from>
    <xdr:ext cx="469744" cy="259045"/>
    <xdr:sp macro="" textlink="">
      <xdr:nvSpPr>
        <xdr:cNvPr id="57" name="議会費最大値テキスト"/>
        <xdr:cNvSpPr txBox="1"/>
      </xdr:nvSpPr>
      <xdr:spPr>
        <a:xfrm>
          <a:off x="4686300" y="502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108610</xdr:rowOff>
    </xdr:from>
    <xdr:to>
      <xdr:col>24</xdr:col>
      <xdr:colOff>152400</xdr:colOff>
      <xdr:row>30</xdr:row>
      <xdr:rowOff>108610</xdr:rowOff>
    </xdr:to>
    <xdr:cxnSp macro="">
      <xdr:nvCxnSpPr>
        <xdr:cNvPr id="58" name="直線コネクタ 57"/>
        <xdr:cNvCxnSpPr/>
      </xdr:nvCxnSpPr>
      <xdr:spPr>
        <a:xfrm>
          <a:off x="4546600" y="525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28601</xdr:rowOff>
    </xdr:from>
    <xdr:to>
      <xdr:col>24</xdr:col>
      <xdr:colOff>63500</xdr:colOff>
      <xdr:row>37</xdr:row>
      <xdr:rowOff>73406</xdr:rowOff>
    </xdr:to>
    <xdr:cxnSp macro="">
      <xdr:nvCxnSpPr>
        <xdr:cNvPr id="59" name="直線コネクタ 58"/>
        <xdr:cNvCxnSpPr/>
      </xdr:nvCxnSpPr>
      <xdr:spPr>
        <a:xfrm>
          <a:off x="3797300" y="6372251"/>
          <a:ext cx="838200" cy="4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106748</xdr:rowOff>
    </xdr:from>
    <xdr:ext cx="469744" cy="259045"/>
    <xdr:sp macro="" textlink="">
      <xdr:nvSpPr>
        <xdr:cNvPr id="60" name="議会費平均値テキスト"/>
        <xdr:cNvSpPr txBox="1"/>
      </xdr:nvSpPr>
      <xdr:spPr>
        <a:xfrm>
          <a:off x="4686300" y="57645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83871</xdr:rowOff>
    </xdr:from>
    <xdr:to>
      <xdr:col>24</xdr:col>
      <xdr:colOff>114300</xdr:colOff>
      <xdr:row>35</xdr:row>
      <xdr:rowOff>14021</xdr:rowOff>
    </xdr:to>
    <xdr:sp macro="" textlink="">
      <xdr:nvSpPr>
        <xdr:cNvPr id="61" name="フローチャート: 判断 60"/>
        <xdr:cNvSpPr/>
      </xdr:nvSpPr>
      <xdr:spPr>
        <a:xfrm>
          <a:off x="45847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137414</xdr:rowOff>
    </xdr:from>
    <xdr:to>
      <xdr:col>19</xdr:col>
      <xdr:colOff>177800</xdr:colOff>
      <xdr:row>37</xdr:row>
      <xdr:rowOff>28601</xdr:rowOff>
    </xdr:to>
    <xdr:cxnSp macro="">
      <xdr:nvCxnSpPr>
        <xdr:cNvPr id="62" name="直線コネクタ 61"/>
        <xdr:cNvCxnSpPr/>
      </xdr:nvCxnSpPr>
      <xdr:spPr>
        <a:xfrm>
          <a:off x="2908300" y="6309614"/>
          <a:ext cx="889000" cy="62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71984</xdr:rowOff>
    </xdr:from>
    <xdr:to>
      <xdr:col>20</xdr:col>
      <xdr:colOff>38100</xdr:colOff>
      <xdr:row>35</xdr:row>
      <xdr:rowOff>2134</xdr:rowOff>
    </xdr:to>
    <xdr:sp macro="" textlink="">
      <xdr:nvSpPr>
        <xdr:cNvPr id="63" name="フローチャート: 判断 62"/>
        <xdr:cNvSpPr/>
      </xdr:nvSpPr>
      <xdr:spPr>
        <a:xfrm>
          <a:off x="3746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18661</xdr:rowOff>
    </xdr:from>
    <xdr:ext cx="469744" cy="259045"/>
    <xdr:sp macro="" textlink="">
      <xdr:nvSpPr>
        <xdr:cNvPr id="64" name="テキスト ボックス 63"/>
        <xdr:cNvSpPr txBox="1"/>
      </xdr:nvSpPr>
      <xdr:spPr>
        <a:xfrm>
          <a:off x="3562428" y="5676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23571</xdr:rowOff>
    </xdr:from>
    <xdr:to>
      <xdr:col>15</xdr:col>
      <xdr:colOff>50800</xdr:colOff>
      <xdr:row>36</xdr:row>
      <xdr:rowOff>137414</xdr:rowOff>
    </xdr:to>
    <xdr:cxnSp macro="">
      <xdr:nvCxnSpPr>
        <xdr:cNvPr id="65" name="直線コネクタ 64"/>
        <xdr:cNvCxnSpPr/>
      </xdr:nvCxnSpPr>
      <xdr:spPr>
        <a:xfrm>
          <a:off x="2019300" y="6195771"/>
          <a:ext cx="889000" cy="11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86157</xdr:rowOff>
    </xdr:from>
    <xdr:to>
      <xdr:col>15</xdr:col>
      <xdr:colOff>101600</xdr:colOff>
      <xdr:row>35</xdr:row>
      <xdr:rowOff>16307</xdr:rowOff>
    </xdr:to>
    <xdr:sp macro="" textlink="">
      <xdr:nvSpPr>
        <xdr:cNvPr id="66" name="フローチャート: 判断 65"/>
        <xdr:cNvSpPr/>
      </xdr:nvSpPr>
      <xdr:spPr>
        <a:xfrm>
          <a:off x="2857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32834</xdr:rowOff>
    </xdr:from>
    <xdr:ext cx="469744" cy="259045"/>
    <xdr:sp macro="" textlink="">
      <xdr:nvSpPr>
        <xdr:cNvPr id="67" name="テキスト ボックス 66"/>
        <xdr:cNvSpPr txBox="1"/>
      </xdr:nvSpPr>
      <xdr:spPr>
        <a:xfrm>
          <a:off x="2673428" y="569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23571</xdr:rowOff>
    </xdr:from>
    <xdr:to>
      <xdr:col>10</xdr:col>
      <xdr:colOff>114300</xdr:colOff>
      <xdr:row>36</xdr:row>
      <xdr:rowOff>120498</xdr:rowOff>
    </xdr:to>
    <xdr:cxnSp macro="">
      <xdr:nvCxnSpPr>
        <xdr:cNvPr id="68" name="直線コネクタ 67"/>
        <xdr:cNvCxnSpPr/>
      </xdr:nvCxnSpPr>
      <xdr:spPr>
        <a:xfrm flipV="1">
          <a:off x="1130300" y="6195771"/>
          <a:ext cx="889000" cy="96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93015</xdr:rowOff>
    </xdr:from>
    <xdr:to>
      <xdr:col>10</xdr:col>
      <xdr:colOff>165100</xdr:colOff>
      <xdr:row>34</xdr:row>
      <xdr:rowOff>23165</xdr:rowOff>
    </xdr:to>
    <xdr:sp macro="" textlink="">
      <xdr:nvSpPr>
        <xdr:cNvPr id="69" name="フローチャート: 判断 68"/>
        <xdr:cNvSpPr/>
      </xdr:nvSpPr>
      <xdr:spPr>
        <a:xfrm>
          <a:off x="1968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39692</xdr:rowOff>
    </xdr:from>
    <xdr:ext cx="469744" cy="259045"/>
    <xdr:sp macro="" textlink="">
      <xdr:nvSpPr>
        <xdr:cNvPr id="70" name="テキスト ボックス 69"/>
        <xdr:cNvSpPr txBox="1"/>
      </xdr:nvSpPr>
      <xdr:spPr>
        <a:xfrm>
          <a:off x="1784428" y="552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23520</xdr:rowOff>
    </xdr:from>
    <xdr:to>
      <xdr:col>6</xdr:col>
      <xdr:colOff>38100</xdr:colOff>
      <xdr:row>34</xdr:row>
      <xdr:rowOff>125120</xdr:rowOff>
    </xdr:to>
    <xdr:sp macro="" textlink="">
      <xdr:nvSpPr>
        <xdr:cNvPr id="71" name="フローチャート: 判断 70"/>
        <xdr:cNvSpPr/>
      </xdr:nvSpPr>
      <xdr:spPr>
        <a:xfrm>
          <a:off x="1079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141647</xdr:rowOff>
    </xdr:from>
    <xdr:ext cx="469744" cy="259045"/>
    <xdr:sp macro="" textlink="">
      <xdr:nvSpPr>
        <xdr:cNvPr id="72" name="テキスト ボックス 71"/>
        <xdr:cNvSpPr txBox="1"/>
      </xdr:nvSpPr>
      <xdr:spPr>
        <a:xfrm>
          <a:off x="895428"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22606</xdr:rowOff>
    </xdr:from>
    <xdr:to>
      <xdr:col>24</xdr:col>
      <xdr:colOff>114300</xdr:colOff>
      <xdr:row>37</xdr:row>
      <xdr:rowOff>124206</xdr:rowOff>
    </xdr:to>
    <xdr:sp macro="" textlink="">
      <xdr:nvSpPr>
        <xdr:cNvPr id="78" name="楕円 77"/>
        <xdr:cNvSpPr/>
      </xdr:nvSpPr>
      <xdr:spPr>
        <a:xfrm>
          <a:off x="4584700" y="636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108983</xdr:rowOff>
    </xdr:from>
    <xdr:ext cx="469744" cy="259045"/>
    <xdr:sp macro="" textlink="">
      <xdr:nvSpPr>
        <xdr:cNvPr id="79" name="議会費該当値テキスト"/>
        <xdr:cNvSpPr txBox="1"/>
      </xdr:nvSpPr>
      <xdr:spPr>
        <a:xfrm>
          <a:off x="4686300" y="6281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149251</xdr:rowOff>
    </xdr:from>
    <xdr:to>
      <xdr:col>20</xdr:col>
      <xdr:colOff>38100</xdr:colOff>
      <xdr:row>37</xdr:row>
      <xdr:rowOff>79401</xdr:rowOff>
    </xdr:to>
    <xdr:sp macro="" textlink="">
      <xdr:nvSpPr>
        <xdr:cNvPr id="80" name="楕円 79"/>
        <xdr:cNvSpPr/>
      </xdr:nvSpPr>
      <xdr:spPr>
        <a:xfrm>
          <a:off x="3746500" y="632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70528</xdr:rowOff>
    </xdr:from>
    <xdr:ext cx="469744" cy="259045"/>
    <xdr:sp macro="" textlink="">
      <xdr:nvSpPr>
        <xdr:cNvPr id="81" name="テキスト ボックス 80"/>
        <xdr:cNvSpPr txBox="1"/>
      </xdr:nvSpPr>
      <xdr:spPr>
        <a:xfrm>
          <a:off x="3562428" y="6414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86614</xdr:rowOff>
    </xdr:from>
    <xdr:to>
      <xdr:col>15</xdr:col>
      <xdr:colOff>101600</xdr:colOff>
      <xdr:row>37</xdr:row>
      <xdr:rowOff>16764</xdr:rowOff>
    </xdr:to>
    <xdr:sp macro="" textlink="">
      <xdr:nvSpPr>
        <xdr:cNvPr id="82" name="楕円 81"/>
        <xdr:cNvSpPr/>
      </xdr:nvSpPr>
      <xdr:spPr>
        <a:xfrm>
          <a:off x="2857500" y="625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7891</xdr:rowOff>
    </xdr:from>
    <xdr:ext cx="469744" cy="259045"/>
    <xdr:sp macro="" textlink="">
      <xdr:nvSpPr>
        <xdr:cNvPr id="83" name="テキスト ボックス 82"/>
        <xdr:cNvSpPr txBox="1"/>
      </xdr:nvSpPr>
      <xdr:spPr>
        <a:xfrm>
          <a:off x="2673428" y="6351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144221</xdr:rowOff>
    </xdr:from>
    <xdr:to>
      <xdr:col>10</xdr:col>
      <xdr:colOff>165100</xdr:colOff>
      <xdr:row>36</xdr:row>
      <xdr:rowOff>74371</xdr:rowOff>
    </xdr:to>
    <xdr:sp macro="" textlink="">
      <xdr:nvSpPr>
        <xdr:cNvPr id="84" name="楕円 83"/>
        <xdr:cNvSpPr/>
      </xdr:nvSpPr>
      <xdr:spPr>
        <a:xfrm>
          <a:off x="1968500" y="614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65498</xdr:rowOff>
    </xdr:from>
    <xdr:ext cx="469744" cy="259045"/>
    <xdr:sp macro="" textlink="">
      <xdr:nvSpPr>
        <xdr:cNvPr id="85" name="テキスト ボックス 84"/>
        <xdr:cNvSpPr txBox="1"/>
      </xdr:nvSpPr>
      <xdr:spPr>
        <a:xfrm>
          <a:off x="1784428" y="6237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69698</xdr:rowOff>
    </xdr:from>
    <xdr:to>
      <xdr:col>6</xdr:col>
      <xdr:colOff>38100</xdr:colOff>
      <xdr:row>36</xdr:row>
      <xdr:rowOff>171298</xdr:rowOff>
    </xdr:to>
    <xdr:sp macro="" textlink="">
      <xdr:nvSpPr>
        <xdr:cNvPr id="86" name="楕円 85"/>
        <xdr:cNvSpPr/>
      </xdr:nvSpPr>
      <xdr:spPr>
        <a:xfrm>
          <a:off x="1079500" y="624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162425</xdr:rowOff>
    </xdr:from>
    <xdr:ext cx="469744" cy="259045"/>
    <xdr:sp macro="" textlink="">
      <xdr:nvSpPr>
        <xdr:cNvPr id="87" name="テキスト ボックス 86"/>
        <xdr:cNvSpPr txBox="1"/>
      </xdr:nvSpPr>
      <xdr:spPr>
        <a:xfrm>
          <a:off x="895428" y="6334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25509</xdr:rowOff>
    </xdr:from>
    <xdr:to>
      <xdr:col>24</xdr:col>
      <xdr:colOff>62865</xdr:colOff>
      <xdr:row>59</xdr:row>
      <xdr:rowOff>81363</xdr:rowOff>
    </xdr:to>
    <xdr:cxnSp macro="">
      <xdr:nvCxnSpPr>
        <xdr:cNvPr id="114" name="直線コネクタ 113"/>
        <xdr:cNvCxnSpPr/>
      </xdr:nvCxnSpPr>
      <xdr:spPr>
        <a:xfrm flipV="1">
          <a:off x="4633595" y="8769459"/>
          <a:ext cx="1270" cy="1427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85190</xdr:rowOff>
    </xdr:from>
    <xdr:ext cx="534377" cy="259045"/>
    <xdr:sp macro="" textlink="">
      <xdr:nvSpPr>
        <xdr:cNvPr id="115" name="総務費最小値テキスト"/>
        <xdr:cNvSpPr txBox="1"/>
      </xdr:nvSpPr>
      <xdr:spPr>
        <a:xfrm>
          <a:off x="4686300" y="1020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81363</xdr:rowOff>
    </xdr:from>
    <xdr:to>
      <xdr:col>24</xdr:col>
      <xdr:colOff>152400</xdr:colOff>
      <xdr:row>59</xdr:row>
      <xdr:rowOff>81363</xdr:rowOff>
    </xdr:to>
    <xdr:cxnSp macro="">
      <xdr:nvCxnSpPr>
        <xdr:cNvPr id="116" name="直線コネクタ 115"/>
        <xdr:cNvCxnSpPr/>
      </xdr:nvCxnSpPr>
      <xdr:spPr>
        <a:xfrm>
          <a:off x="4546600" y="1019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143636</xdr:rowOff>
    </xdr:from>
    <xdr:ext cx="599010" cy="259045"/>
    <xdr:sp macro="" textlink="">
      <xdr:nvSpPr>
        <xdr:cNvPr id="117" name="総務費最大値テキスト"/>
        <xdr:cNvSpPr txBox="1"/>
      </xdr:nvSpPr>
      <xdr:spPr>
        <a:xfrm>
          <a:off x="4686300" y="854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162,740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25509</xdr:rowOff>
    </xdr:from>
    <xdr:to>
      <xdr:col>24</xdr:col>
      <xdr:colOff>152400</xdr:colOff>
      <xdr:row>51</xdr:row>
      <xdr:rowOff>25509</xdr:rowOff>
    </xdr:to>
    <xdr:cxnSp macro="">
      <xdr:nvCxnSpPr>
        <xdr:cNvPr id="118" name="直線コネクタ 117"/>
        <xdr:cNvCxnSpPr/>
      </xdr:nvCxnSpPr>
      <xdr:spPr>
        <a:xfrm>
          <a:off x="4546600" y="876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21862</xdr:rowOff>
    </xdr:from>
    <xdr:to>
      <xdr:col>24</xdr:col>
      <xdr:colOff>63500</xdr:colOff>
      <xdr:row>58</xdr:row>
      <xdr:rowOff>62248</xdr:rowOff>
    </xdr:to>
    <xdr:cxnSp macro="">
      <xdr:nvCxnSpPr>
        <xdr:cNvPr id="119" name="直線コネクタ 118"/>
        <xdr:cNvCxnSpPr/>
      </xdr:nvCxnSpPr>
      <xdr:spPr>
        <a:xfrm>
          <a:off x="3797300" y="9965962"/>
          <a:ext cx="838200" cy="4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21687</xdr:rowOff>
    </xdr:from>
    <xdr:ext cx="534377" cy="259045"/>
    <xdr:sp macro="" textlink="">
      <xdr:nvSpPr>
        <xdr:cNvPr id="120" name="総務費平均値テキスト"/>
        <xdr:cNvSpPr txBox="1"/>
      </xdr:nvSpPr>
      <xdr:spPr>
        <a:xfrm>
          <a:off x="4686300" y="9622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170260</xdr:rowOff>
    </xdr:from>
    <xdr:to>
      <xdr:col>24</xdr:col>
      <xdr:colOff>114300</xdr:colOff>
      <xdr:row>57</xdr:row>
      <xdr:rowOff>100410</xdr:rowOff>
    </xdr:to>
    <xdr:sp macro="" textlink="">
      <xdr:nvSpPr>
        <xdr:cNvPr id="121" name="フローチャート: 判断 120"/>
        <xdr:cNvSpPr/>
      </xdr:nvSpPr>
      <xdr:spPr>
        <a:xfrm>
          <a:off x="4584700" y="977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150151</xdr:rowOff>
    </xdr:from>
    <xdr:to>
      <xdr:col>19</xdr:col>
      <xdr:colOff>177800</xdr:colOff>
      <xdr:row>58</xdr:row>
      <xdr:rowOff>21862</xdr:rowOff>
    </xdr:to>
    <xdr:cxnSp macro="">
      <xdr:nvCxnSpPr>
        <xdr:cNvPr id="122" name="直線コネクタ 121"/>
        <xdr:cNvCxnSpPr/>
      </xdr:nvCxnSpPr>
      <xdr:spPr>
        <a:xfrm>
          <a:off x="2908300" y="9922801"/>
          <a:ext cx="889000" cy="43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168387</xdr:rowOff>
    </xdr:from>
    <xdr:to>
      <xdr:col>20</xdr:col>
      <xdr:colOff>38100</xdr:colOff>
      <xdr:row>57</xdr:row>
      <xdr:rowOff>98537</xdr:rowOff>
    </xdr:to>
    <xdr:sp macro="" textlink="">
      <xdr:nvSpPr>
        <xdr:cNvPr id="123" name="フローチャート: 判断 122"/>
        <xdr:cNvSpPr/>
      </xdr:nvSpPr>
      <xdr:spPr>
        <a:xfrm>
          <a:off x="3746500" y="9769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115064</xdr:rowOff>
    </xdr:from>
    <xdr:ext cx="534377" cy="259045"/>
    <xdr:sp macro="" textlink="">
      <xdr:nvSpPr>
        <xdr:cNvPr id="124" name="テキスト ボックス 123"/>
        <xdr:cNvSpPr txBox="1"/>
      </xdr:nvSpPr>
      <xdr:spPr>
        <a:xfrm>
          <a:off x="3530111" y="954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44951</xdr:rowOff>
    </xdr:from>
    <xdr:to>
      <xdr:col>15</xdr:col>
      <xdr:colOff>50800</xdr:colOff>
      <xdr:row>57</xdr:row>
      <xdr:rowOff>150151</xdr:rowOff>
    </xdr:to>
    <xdr:cxnSp macro="">
      <xdr:nvCxnSpPr>
        <xdr:cNvPr id="125" name="直線コネクタ 124"/>
        <xdr:cNvCxnSpPr/>
      </xdr:nvCxnSpPr>
      <xdr:spPr>
        <a:xfrm>
          <a:off x="2019300" y="9817601"/>
          <a:ext cx="889000" cy="10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154323</xdr:rowOff>
    </xdr:from>
    <xdr:to>
      <xdr:col>15</xdr:col>
      <xdr:colOff>101600</xdr:colOff>
      <xdr:row>57</xdr:row>
      <xdr:rowOff>84473</xdr:rowOff>
    </xdr:to>
    <xdr:sp macro="" textlink="">
      <xdr:nvSpPr>
        <xdr:cNvPr id="126" name="フローチャート: 判断 125"/>
        <xdr:cNvSpPr/>
      </xdr:nvSpPr>
      <xdr:spPr>
        <a:xfrm>
          <a:off x="2857500" y="9755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101000</xdr:rowOff>
    </xdr:from>
    <xdr:ext cx="534377" cy="259045"/>
    <xdr:sp macro="" textlink="">
      <xdr:nvSpPr>
        <xdr:cNvPr id="127" name="テキスト ボックス 126"/>
        <xdr:cNvSpPr txBox="1"/>
      </xdr:nvSpPr>
      <xdr:spPr>
        <a:xfrm>
          <a:off x="2641111" y="953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86545</xdr:rowOff>
    </xdr:from>
    <xdr:to>
      <xdr:col>10</xdr:col>
      <xdr:colOff>114300</xdr:colOff>
      <xdr:row>57</xdr:row>
      <xdr:rowOff>44951</xdr:rowOff>
    </xdr:to>
    <xdr:cxnSp macro="">
      <xdr:nvCxnSpPr>
        <xdr:cNvPr id="128" name="直線コネクタ 127"/>
        <xdr:cNvCxnSpPr/>
      </xdr:nvCxnSpPr>
      <xdr:spPr>
        <a:xfrm>
          <a:off x="1130300" y="9687745"/>
          <a:ext cx="889000" cy="129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96716</xdr:rowOff>
    </xdr:from>
    <xdr:to>
      <xdr:col>10</xdr:col>
      <xdr:colOff>165100</xdr:colOff>
      <xdr:row>57</xdr:row>
      <xdr:rowOff>26866</xdr:rowOff>
    </xdr:to>
    <xdr:sp macro="" textlink="">
      <xdr:nvSpPr>
        <xdr:cNvPr id="129" name="フローチャート: 判断 128"/>
        <xdr:cNvSpPr/>
      </xdr:nvSpPr>
      <xdr:spPr>
        <a:xfrm>
          <a:off x="1968500" y="969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43393</xdr:rowOff>
    </xdr:from>
    <xdr:ext cx="534377" cy="259045"/>
    <xdr:sp macro="" textlink="">
      <xdr:nvSpPr>
        <xdr:cNvPr id="130" name="テキスト ボックス 129"/>
        <xdr:cNvSpPr txBox="1"/>
      </xdr:nvSpPr>
      <xdr:spPr>
        <a:xfrm>
          <a:off x="1752111" y="947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67586</xdr:rowOff>
    </xdr:from>
    <xdr:to>
      <xdr:col>6</xdr:col>
      <xdr:colOff>38100</xdr:colOff>
      <xdr:row>57</xdr:row>
      <xdr:rowOff>169186</xdr:rowOff>
    </xdr:to>
    <xdr:sp macro="" textlink="">
      <xdr:nvSpPr>
        <xdr:cNvPr id="131" name="フローチャート: 判断 130"/>
        <xdr:cNvSpPr/>
      </xdr:nvSpPr>
      <xdr:spPr>
        <a:xfrm>
          <a:off x="1079500" y="984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160313</xdr:rowOff>
    </xdr:from>
    <xdr:ext cx="534377" cy="259045"/>
    <xdr:sp macro="" textlink="">
      <xdr:nvSpPr>
        <xdr:cNvPr id="132" name="テキスト ボックス 131"/>
        <xdr:cNvSpPr txBox="1"/>
      </xdr:nvSpPr>
      <xdr:spPr>
        <a:xfrm>
          <a:off x="863111" y="993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11448</xdr:rowOff>
    </xdr:from>
    <xdr:to>
      <xdr:col>24</xdr:col>
      <xdr:colOff>114300</xdr:colOff>
      <xdr:row>58</xdr:row>
      <xdr:rowOff>113048</xdr:rowOff>
    </xdr:to>
    <xdr:sp macro="" textlink="">
      <xdr:nvSpPr>
        <xdr:cNvPr id="138" name="楕円 137"/>
        <xdr:cNvSpPr/>
      </xdr:nvSpPr>
      <xdr:spPr>
        <a:xfrm>
          <a:off x="4584700" y="995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161325</xdr:rowOff>
    </xdr:from>
    <xdr:ext cx="534377" cy="259045"/>
    <xdr:sp macro="" textlink="">
      <xdr:nvSpPr>
        <xdr:cNvPr id="139" name="総務費該当値テキスト"/>
        <xdr:cNvSpPr txBox="1"/>
      </xdr:nvSpPr>
      <xdr:spPr>
        <a:xfrm>
          <a:off x="4686300" y="993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142512</xdr:rowOff>
    </xdr:from>
    <xdr:to>
      <xdr:col>20</xdr:col>
      <xdr:colOff>38100</xdr:colOff>
      <xdr:row>58</xdr:row>
      <xdr:rowOff>72662</xdr:rowOff>
    </xdr:to>
    <xdr:sp macro="" textlink="">
      <xdr:nvSpPr>
        <xdr:cNvPr id="140" name="楕円 139"/>
        <xdr:cNvSpPr/>
      </xdr:nvSpPr>
      <xdr:spPr>
        <a:xfrm>
          <a:off x="3746500" y="991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63789</xdr:rowOff>
    </xdr:from>
    <xdr:ext cx="534377" cy="259045"/>
    <xdr:sp macro="" textlink="">
      <xdr:nvSpPr>
        <xdr:cNvPr id="141" name="テキスト ボックス 140"/>
        <xdr:cNvSpPr txBox="1"/>
      </xdr:nvSpPr>
      <xdr:spPr>
        <a:xfrm>
          <a:off x="3530111" y="10007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99351</xdr:rowOff>
    </xdr:from>
    <xdr:to>
      <xdr:col>15</xdr:col>
      <xdr:colOff>101600</xdr:colOff>
      <xdr:row>58</xdr:row>
      <xdr:rowOff>29501</xdr:rowOff>
    </xdr:to>
    <xdr:sp macro="" textlink="">
      <xdr:nvSpPr>
        <xdr:cNvPr id="142" name="楕円 141"/>
        <xdr:cNvSpPr/>
      </xdr:nvSpPr>
      <xdr:spPr>
        <a:xfrm>
          <a:off x="2857500" y="987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20628</xdr:rowOff>
    </xdr:from>
    <xdr:ext cx="534377" cy="259045"/>
    <xdr:sp macro="" textlink="">
      <xdr:nvSpPr>
        <xdr:cNvPr id="143" name="テキスト ボックス 142"/>
        <xdr:cNvSpPr txBox="1"/>
      </xdr:nvSpPr>
      <xdr:spPr>
        <a:xfrm>
          <a:off x="2641111" y="996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165601</xdr:rowOff>
    </xdr:from>
    <xdr:to>
      <xdr:col>10</xdr:col>
      <xdr:colOff>165100</xdr:colOff>
      <xdr:row>57</xdr:row>
      <xdr:rowOff>95751</xdr:rowOff>
    </xdr:to>
    <xdr:sp macro="" textlink="">
      <xdr:nvSpPr>
        <xdr:cNvPr id="144" name="楕円 143"/>
        <xdr:cNvSpPr/>
      </xdr:nvSpPr>
      <xdr:spPr>
        <a:xfrm>
          <a:off x="1968500" y="9766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86878</xdr:rowOff>
    </xdr:from>
    <xdr:ext cx="534377" cy="259045"/>
    <xdr:sp macro="" textlink="">
      <xdr:nvSpPr>
        <xdr:cNvPr id="145" name="テキスト ボックス 144"/>
        <xdr:cNvSpPr txBox="1"/>
      </xdr:nvSpPr>
      <xdr:spPr>
        <a:xfrm>
          <a:off x="1752111" y="9859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35745</xdr:rowOff>
    </xdr:from>
    <xdr:to>
      <xdr:col>6</xdr:col>
      <xdr:colOff>38100</xdr:colOff>
      <xdr:row>56</xdr:row>
      <xdr:rowOff>137345</xdr:rowOff>
    </xdr:to>
    <xdr:sp macro="" textlink="">
      <xdr:nvSpPr>
        <xdr:cNvPr id="146" name="楕円 145"/>
        <xdr:cNvSpPr/>
      </xdr:nvSpPr>
      <xdr:spPr>
        <a:xfrm>
          <a:off x="1079500" y="963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153872</xdr:rowOff>
    </xdr:from>
    <xdr:ext cx="534377" cy="259045"/>
    <xdr:sp macro="" textlink="">
      <xdr:nvSpPr>
        <xdr:cNvPr id="147" name="テキスト ボックス 146"/>
        <xdr:cNvSpPr txBox="1"/>
      </xdr:nvSpPr>
      <xdr:spPr>
        <a:xfrm>
          <a:off x="863111" y="9412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8586</xdr:rowOff>
    </xdr:from>
    <xdr:to>
      <xdr:col>24</xdr:col>
      <xdr:colOff>62865</xdr:colOff>
      <xdr:row>79</xdr:row>
      <xdr:rowOff>20689</xdr:rowOff>
    </xdr:to>
    <xdr:cxnSp macro="">
      <xdr:nvCxnSpPr>
        <xdr:cNvPr id="172" name="直線コネクタ 171"/>
        <xdr:cNvCxnSpPr/>
      </xdr:nvCxnSpPr>
      <xdr:spPr>
        <a:xfrm flipV="1">
          <a:off x="4633595" y="12181536"/>
          <a:ext cx="1270" cy="1383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24516</xdr:rowOff>
    </xdr:from>
    <xdr:ext cx="599010" cy="259045"/>
    <xdr:sp macro="" textlink="">
      <xdr:nvSpPr>
        <xdr:cNvPr id="173" name="民生費最小値テキスト"/>
        <xdr:cNvSpPr txBox="1"/>
      </xdr:nvSpPr>
      <xdr:spPr>
        <a:xfrm>
          <a:off x="4686300" y="13569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20689</xdr:rowOff>
    </xdr:from>
    <xdr:to>
      <xdr:col>24</xdr:col>
      <xdr:colOff>152400</xdr:colOff>
      <xdr:row>79</xdr:row>
      <xdr:rowOff>20689</xdr:rowOff>
    </xdr:to>
    <xdr:cxnSp macro="">
      <xdr:nvCxnSpPr>
        <xdr:cNvPr id="174" name="直線コネクタ 173"/>
        <xdr:cNvCxnSpPr/>
      </xdr:nvCxnSpPr>
      <xdr:spPr>
        <a:xfrm>
          <a:off x="4546600" y="13565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126713</xdr:rowOff>
    </xdr:from>
    <xdr:ext cx="599010" cy="259045"/>
    <xdr:sp macro="" textlink="">
      <xdr:nvSpPr>
        <xdr:cNvPr id="175" name="民生費最大値テキスト"/>
        <xdr:cNvSpPr txBox="1"/>
      </xdr:nvSpPr>
      <xdr:spPr>
        <a:xfrm>
          <a:off x="4686300" y="11956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230,824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8586</xdr:rowOff>
    </xdr:from>
    <xdr:to>
      <xdr:col>24</xdr:col>
      <xdr:colOff>152400</xdr:colOff>
      <xdr:row>71</xdr:row>
      <xdr:rowOff>8586</xdr:rowOff>
    </xdr:to>
    <xdr:cxnSp macro="">
      <xdr:nvCxnSpPr>
        <xdr:cNvPr id="176" name="直線コネクタ 175"/>
        <xdr:cNvCxnSpPr/>
      </xdr:nvCxnSpPr>
      <xdr:spPr>
        <a:xfrm>
          <a:off x="4546600" y="12181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26251</xdr:rowOff>
    </xdr:from>
    <xdr:to>
      <xdr:col>24</xdr:col>
      <xdr:colOff>63500</xdr:colOff>
      <xdr:row>78</xdr:row>
      <xdr:rowOff>45492</xdr:rowOff>
    </xdr:to>
    <xdr:cxnSp macro="">
      <xdr:nvCxnSpPr>
        <xdr:cNvPr id="177" name="直線コネクタ 176"/>
        <xdr:cNvCxnSpPr/>
      </xdr:nvCxnSpPr>
      <xdr:spPr>
        <a:xfrm>
          <a:off x="3797300" y="13399351"/>
          <a:ext cx="838200" cy="19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134243</xdr:rowOff>
    </xdr:from>
    <xdr:ext cx="599010" cy="259045"/>
    <xdr:sp macro="" textlink="">
      <xdr:nvSpPr>
        <xdr:cNvPr id="178" name="民生費平均値テキスト"/>
        <xdr:cNvSpPr txBox="1"/>
      </xdr:nvSpPr>
      <xdr:spPr>
        <a:xfrm>
          <a:off x="4686300" y="128215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111366</xdr:rowOff>
    </xdr:from>
    <xdr:to>
      <xdr:col>24</xdr:col>
      <xdr:colOff>114300</xdr:colOff>
      <xdr:row>76</xdr:row>
      <xdr:rowOff>41517</xdr:rowOff>
    </xdr:to>
    <xdr:sp macro="" textlink="">
      <xdr:nvSpPr>
        <xdr:cNvPr id="179" name="フローチャート: 判断 178"/>
        <xdr:cNvSpPr/>
      </xdr:nvSpPr>
      <xdr:spPr>
        <a:xfrm>
          <a:off x="45847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26251</xdr:rowOff>
    </xdr:from>
    <xdr:to>
      <xdr:col>19</xdr:col>
      <xdr:colOff>177800</xdr:colOff>
      <xdr:row>78</xdr:row>
      <xdr:rowOff>91960</xdr:rowOff>
    </xdr:to>
    <xdr:cxnSp macro="">
      <xdr:nvCxnSpPr>
        <xdr:cNvPr id="180" name="直線コネクタ 179"/>
        <xdr:cNvCxnSpPr/>
      </xdr:nvCxnSpPr>
      <xdr:spPr>
        <a:xfrm flipV="1">
          <a:off x="2908300" y="13399351"/>
          <a:ext cx="889000" cy="65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110224</xdr:rowOff>
    </xdr:from>
    <xdr:to>
      <xdr:col>20</xdr:col>
      <xdr:colOff>38100</xdr:colOff>
      <xdr:row>76</xdr:row>
      <xdr:rowOff>40373</xdr:rowOff>
    </xdr:to>
    <xdr:sp macro="" textlink="">
      <xdr:nvSpPr>
        <xdr:cNvPr id="181" name="フローチャート: 判断 180"/>
        <xdr:cNvSpPr/>
      </xdr:nvSpPr>
      <xdr:spPr>
        <a:xfrm>
          <a:off x="3746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56901</xdr:rowOff>
    </xdr:from>
    <xdr:ext cx="599010" cy="259045"/>
    <xdr:sp macro="" textlink="">
      <xdr:nvSpPr>
        <xdr:cNvPr id="182" name="テキスト ボックス 181"/>
        <xdr:cNvSpPr txBox="1"/>
      </xdr:nvSpPr>
      <xdr:spPr>
        <a:xfrm>
          <a:off x="3497795" y="12744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91960</xdr:rowOff>
    </xdr:from>
    <xdr:to>
      <xdr:col>15</xdr:col>
      <xdr:colOff>50800</xdr:colOff>
      <xdr:row>79</xdr:row>
      <xdr:rowOff>36588</xdr:rowOff>
    </xdr:to>
    <xdr:cxnSp macro="">
      <xdr:nvCxnSpPr>
        <xdr:cNvPr id="183" name="直線コネクタ 182"/>
        <xdr:cNvCxnSpPr/>
      </xdr:nvCxnSpPr>
      <xdr:spPr>
        <a:xfrm flipV="1">
          <a:off x="2019300" y="13465060"/>
          <a:ext cx="889000" cy="11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154851</xdr:rowOff>
    </xdr:from>
    <xdr:to>
      <xdr:col>15</xdr:col>
      <xdr:colOff>101600</xdr:colOff>
      <xdr:row>76</xdr:row>
      <xdr:rowOff>85001</xdr:rowOff>
    </xdr:to>
    <xdr:sp macro="" textlink="">
      <xdr:nvSpPr>
        <xdr:cNvPr id="184" name="フローチャート: 判断 183"/>
        <xdr:cNvSpPr/>
      </xdr:nvSpPr>
      <xdr:spPr>
        <a:xfrm>
          <a:off x="2857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101528</xdr:rowOff>
    </xdr:from>
    <xdr:ext cx="599010" cy="259045"/>
    <xdr:sp macro="" textlink="">
      <xdr:nvSpPr>
        <xdr:cNvPr id="185" name="テキスト ボックス 184"/>
        <xdr:cNvSpPr txBox="1"/>
      </xdr:nvSpPr>
      <xdr:spPr>
        <a:xfrm>
          <a:off x="2608795" y="12788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24588</xdr:rowOff>
    </xdr:from>
    <xdr:to>
      <xdr:col>10</xdr:col>
      <xdr:colOff>114300</xdr:colOff>
      <xdr:row>79</xdr:row>
      <xdr:rowOff>36588</xdr:rowOff>
    </xdr:to>
    <xdr:cxnSp macro="">
      <xdr:nvCxnSpPr>
        <xdr:cNvPr id="186" name="直線コネクタ 185"/>
        <xdr:cNvCxnSpPr/>
      </xdr:nvCxnSpPr>
      <xdr:spPr>
        <a:xfrm>
          <a:off x="1130300" y="13569138"/>
          <a:ext cx="889000" cy="1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69202</xdr:rowOff>
    </xdr:from>
    <xdr:to>
      <xdr:col>10</xdr:col>
      <xdr:colOff>165100</xdr:colOff>
      <xdr:row>75</xdr:row>
      <xdr:rowOff>170802</xdr:rowOff>
    </xdr:to>
    <xdr:sp macro="" textlink="">
      <xdr:nvSpPr>
        <xdr:cNvPr id="187" name="フローチャート: 判断 186"/>
        <xdr:cNvSpPr/>
      </xdr:nvSpPr>
      <xdr:spPr>
        <a:xfrm>
          <a:off x="1968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15879</xdr:rowOff>
    </xdr:from>
    <xdr:ext cx="599010" cy="259045"/>
    <xdr:sp macro="" textlink="">
      <xdr:nvSpPr>
        <xdr:cNvPr id="188" name="テキスト ボックス 187"/>
        <xdr:cNvSpPr txBox="1"/>
      </xdr:nvSpPr>
      <xdr:spPr>
        <a:xfrm>
          <a:off x="1719795" y="1270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28930</xdr:rowOff>
    </xdr:from>
    <xdr:to>
      <xdr:col>6</xdr:col>
      <xdr:colOff>38100</xdr:colOff>
      <xdr:row>77</xdr:row>
      <xdr:rowOff>130530</xdr:rowOff>
    </xdr:to>
    <xdr:sp macro="" textlink="">
      <xdr:nvSpPr>
        <xdr:cNvPr id="189" name="フローチャート: 判断 188"/>
        <xdr:cNvSpPr/>
      </xdr:nvSpPr>
      <xdr:spPr>
        <a:xfrm>
          <a:off x="1079500" y="132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147057</xdr:rowOff>
    </xdr:from>
    <xdr:ext cx="599010" cy="259045"/>
    <xdr:sp macro="" textlink="">
      <xdr:nvSpPr>
        <xdr:cNvPr id="190" name="テキスト ボックス 189"/>
        <xdr:cNvSpPr txBox="1"/>
      </xdr:nvSpPr>
      <xdr:spPr>
        <a:xfrm>
          <a:off x="830795" y="1300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166142</xdr:rowOff>
    </xdr:from>
    <xdr:to>
      <xdr:col>24</xdr:col>
      <xdr:colOff>114300</xdr:colOff>
      <xdr:row>78</xdr:row>
      <xdr:rowOff>96292</xdr:rowOff>
    </xdr:to>
    <xdr:sp macro="" textlink="">
      <xdr:nvSpPr>
        <xdr:cNvPr id="196" name="楕円 195"/>
        <xdr:cNvSpPr/>
      </xdr:nvSpPr>
      <xdr:spPr>
        <a:xfrm>
          <a:off x="4584700" y="1336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144569</xdr:rowOff>
    </xdr:from>
    <xdr:ext cx="599010" cy="259045"/>
    <xdr:sp macro="" textlink="">
      <xdr:nvSpPr>
        <xdr:cNvPr id="197" name="民生費該当値テキスト"/>
        <xdr:cNvSpPr txBox="1"/>
      </xdr:nvSpPr>
      <xdr:spPr>
        <a:xfrm>
          <a:off x="4686300" y="1334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146901</xdr:rowOff>
    </xdr:from>
    <xdr:to>
      <xdr:col>20</xdr:col>
      <xdr:colOff>38100</xdr:colOff>
      <xdr:row>78</xdr:row>
      <xdr:rowOff>77051</xdr:rowOff>
    </xdr:to>
    <xdr:sp macro="" textlink="">
      <xdr:nvSpPr>
        <xdr:cNvPr id="198" name="楕円 197"/>
        <xdr:cNvSpPr/>
      </xdr:nvSpPr>
      <xdr:spPr>
        <a:xfrm>
          <a:off x="3746500" y="1334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68178</xdr:rowOff>
    </xdr:from>
    <xdr:ext cx="599010" cy="259045"/>
    <xdr:sp macro="" textlink="">
      <xdr:nvSpPr>
        <xdr:cNvPr id="199" name="テキスト ボックス 198"/>
        <xdr:cNvSpPr txBox="1"/>
      </xdr:nvSpPr>
      <xdr:spPr>
        <a:xfrm>
          <a:off x="3497795" y="13441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41160</xdr:rowOff>
    </xdr:from>
    <xdr:to>
      <xdr:col>15</xdr:col>
      <xdr:colOff>101600</xdr:colOff>
      <xdr:row>78</xdr:row>
      <xdr:rowOff>142760</xdr:rowOff>
    </xdr:to>
    <xdr:sp macro="" textlink="">
      <xdr:nvSpPr>
        <xdr:cNvPr id="200" name="楕円 199"/>
        <xdr:cNvSpPr/>
      </xdr:nvSpPr>
      <xdr:spPr>
        <a:xfrm>
          <a:off x="2857500" y="1341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133887</xdr:rowOff>
    </xdr:from>
    <xdr:ext cx="599010" cy="259045"/>
    <xdr:sp macro="" textlink="">
      <xdr:nvSpPr>
        <xdr:cNvPr id="201" name="テキスト ボックス 200"/>
        <xdr:cNvSpPr txBox="1"/>
      </xdr:nvSpPr>
      <xdr:spPr>
        <a:xfrm>
          <a:off x="2608795" y="13506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157238</xdr:rowOff>
    </xdr:from>
    <xdr:to>
      <xdr:col>10</xdr:col>
      <xdr:colOff>165100</xdr:colOff>
      <xdr:row>79</xdr:row>
      <xdr:rowOff>87388</xdr:rowOff>
    </xdr:to>
    <xdr:sp macro="" textlink="">
      <xdr:nvSpPr>
        <xdr:cNvPr id="202" name="楕円 201"/>
        <xdr:cNvSpPr/>
      </xdr:nvSpPr>
      <xdr:spPr>
        <a:xfrm>
          <a:off x="1968500" y="1353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78515</xdr:rowOff>
    </xdr:from>
    <xdr:ext cx="599010" cy="259045"/>
    <xdr:sp macro="" textlink="">
      <xdr:nvSpPr>
        <xdr:cNvPr id="203" name="テキスト ボックス 202"/>
        <xdr:cNvSpPr txBox="1"/>
      </xdr:nvSpPr>
      <xdr:spPr>
        <a:xfrm>
          <a:off x="1719795" y="13623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145238</xdr:rowOff>
    </xdr:from>
    <xdr:to>
      <xdr:col>6</xdr:col>
      <xdr:colOff>38100</xdr:colOff>
      <xdr:row>79</xdr:row>
      <xdr:rowOff>75388</xdr:rowOff>
    </xdr:to>
    <xdr:sp macro="" textlink="">
      <xdr:nvSpPr>
        <xdr:cNvPr id="204" name="楕円 203"/>
        <xdr:cNvSpPr/>
      </xdr:nvSpPr>
      <xdr:spPr>
        <a:xfrm>
          <a:off x="1079500" y="1351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66515</xdr:rowOff>
    </xdr:from>
    <xdr:ext cx="599010" cy="259045"/>
    <xdr:sp macro="" textlink="">
      <xdr:nvSpPr>
        <xdr:cNvPr id="205" name="テキスト ボックス 204"/>
        <xdr:cNvSpPr txBox="1"/>
      </xdr:nvSpPr>
      <xdr:spPr>
        <a:xfrm>
          <a:off x="830795" y="13611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78702</xdr:rowOff>
    </xdr:from>
    <xdr:to>
      <xdr:col>24</xdr:col>
      <xdr:colOff>62865</xdr:colOff>
      <xdr:row>99</xdr:row>
      <xdr:rowOff>60489</xdr:rowOff>
    </xdr:to>
    <xdr:cxnSp macro="">
      <xdr:nvCxnSpPr>
        <xdr:cNvPr id="230" name="直線コネクタ 229"/>
        <xdr:cNvCxnSpPr/>
      </xdr:nvCxnSpPr>
      <xdr:spPr>
        <a:xfrm flipV="1">
          <a:off x="4633595" y="15509202"/>
          <a:ext cx="1270" cy="1524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64316</xdr:rowOff>
    </xdr:from>
    <xdr:ext cx="534377" cy="259045"/>
    <xdr:sp macro="" textlink="">
      <xdr:nvSpPr>
        <xdr:cNvPr id="231" name="衛生費最小値テキスト"/>
        <xdr:cNvSpPr txBox="1"/>
      </xdr:nvSpPr>
      <xdr:spPr>
        <a:xfrm>
          <a:off x="4686300" y="1703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60489</xdr:rowOff>
    </xdr:from>
    <xdr:to>
      <xdr:col>24</xdr:col>
      <xdr:colOff>152400</xdr:colOff>
      <xdr:row>99</xdr:row>
      <xdr:rowOff>60489</xdr:rowOff>
    </xdr:to>
    <xdr:cxnSp macro="">
      <xdr:nvCxnSpPr>
        <xdr:cNvPr id="232" name="直線コネクタ 231"/>
        <xdr:cNvCxnSpPr/>
      </xdr:nvCxnSpPr>
      <xdr:spPr>
        <a:xfrm>
          <a:off x="4546600" y="1703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25379</xdr:rowOff>
    </xdr:from>
    <xdr:ext cx="534377" cy="259045"/>
    <xdr:sp macro="" textlink="">
      <xdr:nvSpPr>
        <xdr:cNvPr id="233" name="衛生費最大値テキスト"/>
        <xdr:cNvSpPr txBox="1"/>
      </xdr:nvSpPr>
      <xdr:spPr>
        <a:xfrm>
          <a:off x="4686300" y="1528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78702</xdr:rowOff>
    </xdr:from>
    <xdr:to>
      <xdr:col>24</xdr:col>
      <xdr:colOff>152400</xdr:colOff>
      <xdr:row>90</xdr:row>
      <xdr:rowOff>78702</xdr:rowOff>
    </xdr:to>
    <xdr:cxnSp macro="">
      <xdr:nvCxnSpPr>
        <xdr:cNvPr id="234" name="直線コネクタ 233"/>
        <xdr:cNvCxnSpPr/>
      </xdr:nvCxnSpPr>
      <xdr:spPr>
        <a:xfrm>
          <a:off x="4546600" y="1550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104267</xdr:rowOff>
    </xdr:from>
    <xdr:to>
      <xdr:col>24</xdr:col>
      <xdr:colOff>63500</xdr:colOff>
      <xdr:row>98</xdr:row>
      <xdr:rowOff>147834</xdr:rowOff>
    </xdr:to>
    <xdr:cxnSp macro="">
      <xdr:nvCxnSpPr>
        <xdr:cNvPr id="235" name="直線コネクタ 234"/>
        <xdr:cNvCxnSpPr/>
      </xdr:nvCxnSpPr>
      <xdr:spPr>
        <a:xfrm flipV="1">
          <a:off x="3797300" y="16906367"/>
          <a:ext cx="838200" cy="43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133723</xdr:rowOff>
    </xdr:from>
    <xdr:ext cx="534377" cy="259045"/>
    <xdr:sp macro="" textlink="">
      <xdr:nvSpPr>
        <xdr:cNvPr id="236" name="衛生費平均値テキスト"/>
        <xdr:cNvSpPr txBox="1"/>
      </xdr:nvSpPr>
      <xdr:spPr>
        <a:xfrm>
          <a:off x="4686300" y="16421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110846</xdr:rowOff>
    </xdr:from>
    <xdr:to>
      <xdr:col>24</xdr:col>
      <xdr:colOff>114300</xdr:colOff>
      <xdr:row>97</xdr:row>
      <xdr:rowOff>40996</xdr:rowOff>
    </xdr:to>
    <xdr:sp macro="" textlink="">
      <xdr:nvSpPr>
        <xdr:cNvPr id="237" name="フローチャート: 判断 236"/>
        <xdr:cNvSpPr/>
      </xdr:nvSpPr>
      <xdr:spPr>
        <a:xfrm>
          <a:off x="4584700" y="16570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129490</xdr:rowOff>
    </xdr:from>
    <xdr:to>
      <xdr:col>19</xdr:col>
      <xdr:colOff>177800</xdr:colOff>
      <xdr:row>98</xdr:row>
      <xdr:rowOff>147834</xdr:rowOff>
    </xdr:to>
    <xdr:cxnSp macro="">
      <xdr:nvCxnSpPr>
        <xdr:cNvPr id="238" name="直線コネクタ 237"/>
        <xdr:cNvCxnSpPr/>
      </xdr:nvCxnSpPr>
      <xdr:spPr>
        <a:xfrm>
          <a:off x="2908300" y="16931590"/>
          <a:ext cx="889000" cy="1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143841</xdr:rowOff>
    </xdr:from>
    <xdr:to>
      <xdr:col>20</xdr:col>
      <xdr:colOff>38100</xdr:colOff>
      <xdr:row>97</xdr:row>
      <xdr:rowOff>73991</xdr:rowOff>
    </xdr:to>
    <xdr:sp macro="" textlink="">
      <xdr:nvSpPr>
        <xdr:cNvPr id="239" name="フローチャート: 判断 238"/>
        <xdr:cNvSpPr/>
      </xdr:nvSpPr>
      <xdr:spPr>
        <a:xfrm>
          <a:off x="3746500" y="1660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90518</xdr:rowOff>
    </xdr:from>
    <xdr:ext cx="534377" cy="259045"/>
    <xdr:sp macro="" textlink="">
      <xdr:nvSpPr>
        <xdr:cNvPr id="240" name="テキスト ボックス 239"/>
        <xdr:cNvSpPr txBox="1"/>
      </xdr:nvSpPr>
      <xdr:spPr>
        <a:xfrm>
          <a:off x="3530111" y="1637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119335</xdr:rowOff>
    </xdr:from>
    <xdr:to>
      <xdr:col>15</xdr:col>
      <xdr:colOff>50800</xdr:colOff>
      <xdr:row>98</xdr:row>
      <xdr:rowOff>129490</xdr:rowOff>
    </xdr:to>
    <xdr:cxnSp macro="">
      <xdr:nvCxnSpPr>
        <xdr:cNvPr id="241" name="直線コネクタ 240"/>
        <xdr:cNvCxnSpPr/>
      </xdr:nvCxnSpPr>
      <xdr:spPr>
        <a:xfrm>
          <a:off x="2019300" y="16921435"/>
          <a:ext cx="889000" cy="10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143117</xdr:rowOff>
    </xdr:from>
    <xdr:to>
      <xdr:col>15</xdr:col>
      <xdr:colOff>101600</xdr:colOff>
      <xdr:row>97</xdr:row>
      <xdr:rowOff>73267</xdr:rowOff>
    </xdr:to>
    <xdr:sp macro="" textlink="">
      <xdr:nvSpPr>
        <xdr:cNvPr id="242" name="フローチャート: 判断 241"/>
        <xdr:cNvSpPr/>
      </xdr:nvSpPr>
      <xdr:spPr>
        <a:xfrm>
          <a:off x="2857500" y="166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89794</xdr:rowOff>
    </xdr:from>
    <xdr:ext cx="534377" cy="259045"/>
    <xdr:sp macro="" textlink="">
      <xdr:nvSpPr>
        <xdr:cNvPr id="243" name="テキスト ボックス 242"/>
        <xdr:cNvSpPr txBox="1"/>
      </xdr:nvSpPr>
      <xdr:spPr>
        <a:xfrm>
          <a:off x="2641111" y="1637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70358</xdr:rowOff>
    </xdr:from>
    <xdr:to>
      <xdr:col>10</xdr:col>
      <xdr:colOff>114300</xdr:colOff>
      <xdr:row>98</xdr:row>
      <xdr:rowOff>119335</xdr:rowOff>
    </xdr:to>
    <xdr:cxnSp macro="">
      <xdr:nvCxnSpPr>
        <xdr:cNvPr id="244" name="直線コネクタ 243"/>
        <xdr:cNvCxnSpPr/>
      </xdr:nvCxnSpPr>
      <xdr:spPr>
        <a:xfrm>
          <a:off x="1130300" y="16872458"/>
          <a:ext cx="889000" cy="48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85700</xdr:rowOff>
    </xdr:from>
    <xdr:to>
      <xdr:col>10</xdr:col>
      <xdr:colOff>165100</xdr:colOff>
      <xdr:row>97</xdr:row>
      <xdr:rowOff>15850</xdr:rowOff>
    </xdr:to>
    <xdr:sp macro="" textlink="">
      <xdr:nvSpPr>
        <xdr:cNvPr id="245" name="フローチャート: 判断 244"/>
        <xdr:cNvSpPr/>
      </xdr:nvSpPr>
      <xdr:spPr>
        <a:xfrm>
          <a:off x="1968500" y="1654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32377</xdr:rowOff>
    </xdr:from>
    <xdr:ext cx="534377" cy="259045"/>
    <xdr:sp macro="" textlink="">
      <xdr:nvSpPr>
        <xdr:cNvPr id="246" name="テキスト ボックス 245"/>
        <xdr:cNvSpPr txBox="1"/>
      </xdr:nvSpPr>
      <xdr:spPr>
        <a:xfrm>
          <a:off x="1752111" y="1632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17405</xdr:rowOff>
    </xdr:from>
    <xdr:to>
      <xdr:col>6</xdr:col>
      <xdr:colOff>38100</xdr:colOff>
      <xdr:row>97</xdr:row>
      <xdr:rowOff>119005</xdr:rowOff>
    </xdr:to>
    <xdr:sp macro="" textlink="">
      <xdr:nvSpPr>
        <xdr:cNvPr id="247" name="フローチャート: 判断 246"/>
        <xdr:cNvSpPr/>
      </xdr:nvSpPr>
      <xdr:spPr>
        <a:xfrm>
          <a:off x="1079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135532</xdr:rowOff>
    </xdr:from>
    <xdr:ext cx="534377" cy="259045"/>
    <xdr:sp macro="" textlink="">
      <xdr:nvSpPr>
        <xdr:cNvPr id="248" name="テキスト ボックス 247"/>
        <xdr:cNvSpPr txBox="1"/>
      </xdr:nvSpPr>
      <xdr:spPr>
        <a:xfrm>
          <a:off x="863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53467</xdr:rowOff>
    </xdr:from>
    <xdr:to>
      <xdr:col>24</xdr:col>
      <xdr:colOff>114300</xdr:colOff>
      <xdr:row>98</xdr:row>
      <xdr:rowOff>155067</xdr:rowOff>
    </xdr:to>
    <xdr:sp macro="" textlink="">
      <xdr:nvSpPr>
        <xdr:cNvPr id="254" name="楕円 253"/>
        <xdr:cNvSpPr/>
      </xdr:nvSpPr>
      <xdr:spPr>
        <a:xfrm>
          <a:off x="4584700" y="1685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31894</xdr:rowOff>
    </xdr:from>
    <xdr:ext cx="534377" cy="259045"/>
    <xdr:sp macro="" textlink="">
      <xdr:nvSpPr>
        <xdr:cNvPr id="255" name="衛生費該当値テキスト"/>
        <xdr:cNvSpPr txBox="1"/>
      </xdr:nvSpPr>
      <xdr:spPr>
        <a:xfrm>
          <a:off x="4686300" y="1683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97034</xdr:rowOff>
    </xdr:from>
    <xdr:to>
      <xdr:col>20</xdr:col>
      <xdr:colOff>38100</xdr:colOff>
      <xdr:row>99</xdr:row>
      <xdr:rowOff>27184</xdr:rowOff>
    </xdr:to>
    <xdr:sp macro="" textlink="">
      <xdr:nvSpPr>
        <xdr:cNvPr id="256" name="楕円 255"/>
        <xdr:cNvSpPr/>
      </xdr:nvSpPr>
      <xdr:spPr>
        <a:xfrm>
          <a:off x="3746500" y="1689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18311</xdr:rowOff>
    </xdr:from>
    <xdr:ext cx="534377" cy="259045"/>
    <xdr:sp macro="" textlink="">
      <xdr:nvSpPr>
        <xdr:cNvPr id="257" name="テキスト ボックス 256"/>
        <xdr:cNvSpPr txBox="1"/>
      </xdr:nvSpPr>
      <xdr:spPr>
        <a:xfrm>
          <a:off x="3530111" y="1699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78690</xdr:rowOff>
    </xdr:from>
    <xdr:to>
      <xdr:col>15</xdr:col>
      <xdr:colOff>101600</xdr:colOff>
      <xdr:row>99</xdr:row>
      <xdr:rowOff>8840</xdr:rowOff>
    </xdr:to>
    <xdr:sp macro="" textlink="">
      <xdr:nvSpPr>
        <xdr:cNvPr id="258" name="楕円 257"/>
        <xdr:cNvSpPr/>
      </xdr:nvSpPr>
      <xdr:spPr>
        <a:xfrm>
          <a:off x="2857500" y="1688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171417</xdr:rowOff>
    </xdr:from>
    <xdr:ext cx="534377" cy="259045"/>
    <xdr:sp macro="" textlink="">
      <xdr:nvSpPr>
        <xdr:cNvPr id="259" name="テキスト ボックス 258"/>
        <xdr:cNvSpPr txBox="1"/>
      </xdr:nvSpPr>
      <xdr:spPr>
        <a:xfrm>
          <a:off x="2641111" y="1697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68535</xdr:rowOff>
    </xdr:from>
    <xdr:to>
      <xdr:col>10</xdr:col>
      <xdr:colOff>165100</xdr:colOff>
      <xdr:row>98</xdr:row>
      <xdr:rowOff>170135</xdr:rowOff>
    </xdr:to>
    <xdr:sp macro="" textlink="">
      <xdr:nvSpPr>
        <xdr:cNvPr id="260" name="楕円 259"/>
        <xdr:cNvSpPr/>
      </xdr:nvSpPr>
      <xdr:spPr>
        <a:xfrm>
          <a:off x="1968500" y="1687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161262</xdr:rowOff>
    </xdr:from>
    <xdr:ext cx="534377" cy="259045"/>
    <xdr:sp macro="" textlink="">
      <xdr:nvSpPr>
        <xdr:cNvPr id="261" name="テキスト ボックス 260"/>
        <xdr:cNvSpPr txBox="1"/>
      </xdr:nvSpPr>
      <xdr:spPr>
        <a:xfrm>
          <a:off x="1752111" y="1696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19558</xdr:rowOff>
    </xdr:from>
    <xdr:to>
      <xdr:col>6</xdr:col>
      <xdr:colOff>38100</xdr:colOff>
      <xdr:row>98</xdr:row>
      <xdr:rowOff>121158</xdr:rowOff>
    </xdr:to>
    <xdr:sp macro="" textlink="">
      <xdr:nvSpPr>
        <xdr:cNvPr id="262" name="楕円 261"/>
        <xdr:cNvSpPr/>
      </xdr:nvSpPr>
      <xdr:spPr>
        <a:xfrm>
          <a:off x="1079500" y="1682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112285</xdr:rowOff>
    </xdr:from>
    <xdr:ext cx="534377" cy="259045"/>
    <xdr:sp macro="" textlink="">
      <xdr:nvSpPr>
        <xdr:cNvPr id="263" name="テキスト ボックス 262"/>
        <xdr:cNvSpPr txBox="1"/>
      </xdr:nvSpPr>
      <xdr:spPr>
        <a:xfrm>
          <a:off x="863111" y="1691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130937</xdr:rowOff>
    </xdr:from>
    <xdr:to>
      <xdr:col>54</xdr:col>
      <xdr:colOff>189865</xdr:colOff>
      <xdr:row>39</xdr:row>
      <xdr:rowOff>44450</xdr:rowOff>
    </xdr:to>
    <xdr:cxnSp macro="">
      <xdr:nvCxnSpPr>
        <xdr:cNvPr id="287" name="直線コネクタ 286"/>
        <xdr:cNvCxnSpPr/>
      </xdr:nvCxnSpPr>
      <xdr:spPr>
        <a:xfrm flipV="1">
          <a:off x="10475595" y="5274437"/>
          <a:ext cx="1270" cy="145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77614</xdr:rowOff>
    </xdr:from>
    <xdr:ext cx="469744" cy="259045"/>
    <xdr:sp macro="" textlink="">
      <xdr:nvSpPr>
        <xdr:cNvPr id="290" name="労働費最大値テキスト"/>
        <xdr:cNvSpPr txBox="1"/>
      </xdr:nvSpPr>
      <xdr:spPr>
        <a:xfrm>
          <a:off x="10528300" y="5049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130937</xdr:rowOff>
    </xdr:from>
    <xdr:to>
      <xdr:col>55</xdr:col>
      <xdr:colOff>88900</xdr:colOff>
      <xdr:row>30</xdr:row>
      <xdr:rowOff>130937</xdr:rowOff>
    </xdr:to>
    <xdr:cxnSp macro="">
      <xdr:nvCxnSpPr>
        <xdr:cNvPr id="291" name="直線コネクタ 290"/>
        <xdr:cNvCxnSpPr/>
      </xdr:nvCxnSpPr>
      <xdr:spPr>
        <a:xfrm>
          <a:off x="10388600" y="527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122936</xdr:rowOff>
    </xdr:from>
    <xdr:to>
      <xdr:col>55</xdr:col>
      <xdr:colOff>0</xdr:colOff>
      <xdr:row>37</xdr:row>
      <xdr:rowOff>124841</xdr:rowOff>
    </xdr:to>
    <xdr:cxnSp macro="">
      <xdr:nvCxnSpPr>
        <xdr:cNvPr id="292" name="直線コネクタ 291"/>
        <xdr:cNvCxnSpPr/>
      </xdr:nvCxnSpPr>
      <xdr:spPr>
        <a:xfrm>
          <a:off x="9639300" y="6466586"/>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55516</xdr:rowOff>
    </xdr:from>
    <xdr:ext cx="378565" cy="259045"/>
    <xdr:sp macro="" textlink="">
      <xdr:nvSpPr>
        <xdr:cNvPr id="293" name="労働費平均値テキスト"/>
        <xdr:cNvSpPr txBox="1"/>
      </xdr:nvSpPr>
      <xdr:spPr>
        <a:xfrm>
          <a:off x="10528300" y="63991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77089</xdr:rowOff>
    </xdr:from>
    <xdr:to>
      <xdr:col>55</xdr:col>
      <xdr:colOff>50800</xdr:colOff>
      <xdr:row>38</xdr:row>
      <xdr:rowOff>7239</xdr:rowOff>
    </xdr:to>
    <xdr:sp macro="" textlink="">
      <xdr:nvSpPr>
        <xdr:cNvPr id="294" name="フローチャート: 判断 293"/>
        <xdr:cNvSpPr/>
      </xdr:nvSpPr>
      <xdr:spPr>
        <a:xfrm>
          <a:off x="104267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83693</xdr:rowOff>
    </xdr:from>
    <xdr:to>
      <xdr:col>50</xdr:col>
      <xdr:colOff>114300</xdr:colOff>
      <xdr:row>37</xdr:row>
      <xdr:rowOff>122936</xdr:rowOff>
    </xdr:to>
    <xdr:cxnSp macro="">
      <xdr:nvCxnSpPr>
        <xdr:cNvPr id="295" name="直線コネクタ 294"/>
        <xdr:cNvCxnSpPr/>
      </xdr:nvCxnSpPr>
      <xdr:spPr>
        <a:xfrm>
          <a:off x="8750300" y="6427343"/>
          <a:ext cx="889000" cy="3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67183</xdr:rowOff>
    </xdr:from>
    <xdr:to>
      <xdr:col>50</xdr:col>
      <xdr:colOff>165100</xdr:colOff>
      <xdr:row>37</xdr:row>
      <xdr:rowOff>168783</xdr:rowOff>
    </xdr:to>
    <xdr:sp macro="" textlink="">
      <xdr:nvSpPr>
        <xdr:cNvPr id="296" name="フローチャート: 判断 295"/>
        <xdr:cNvSpPr/>
      </xdr:nvSpPr>
      <xdr:spPr>
        <a:xfrm>
          <a:off x="9588500" y="641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13860</xdr:rowOff>
    </xdr:from>
    <xdr:ext cx="378565" cy="259045"/>
    <xdr:sp macro="" textlink="">
      <xdr:nvSpPr>
        <xdr:cNvPr id="297" name="テキスト ボックス 296"/>
        <xdr:cNvSpPr txBox="1"/>
      </xdr:nvSpPr>
      <xdr:spPr>
        <a:xfrm>
          <a:off x="9450017" y="6186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83693</xdr:rowOff>
    </xdr:from>
    <xdr:to>
      <xdr:col>45</xdr:col>
      <xdr:colOff>177800</xdr:colOff>
      <xdr:row>37</xdr:row>
      <xdr:rowOff>85979</xdr:rowOff>
    </xdr:to>
    <xdr:cxnSp macro="">
      <xdr:nvCxnSpPr>
        <xdr:cNvPr id="298" name="直線コネクタ 297"/>
        <xdr:cNvCxnSpPr/>
      </xdr:nvCxnSpPr>
      <xdr:spPr>
        <a:xfrm flipV="1">
          <a:off x="7861300" y="6427343"/>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55753</xdr:rowOff>
    </xdr:from>
    <xdr:to>
      <xdr:col>46</xdr:col>
      <xdr:colOff>38100</xdr:colOff>
      <xdr:row>37</xdr:row>
      <xdr:rowOff>157353</xdr:rowOff>
    </xdr:to>
    <xdr:sp macro="" textlink="">
      <xdr:nvSpPr>
        <xdr:cNvPr id="299" name="フローチャート: 判断 298"/>
        <xdr:cNvSpPr/>
      </xdr:nvSpPr>
      <xdr:spPr>
        <a:xfrm>
          <a:off x="8699500" y="639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148480</xdr:rowOff>
    </xdr:from>
    <xdr:ext cx="378565" cy="259045"/>
    <xdr:sp macro="" textlink="">
      <xdr:nvSpPr>
        <xdr:cNvPr id="300" name="テキスト ボックス 299"/>
        <xdr:cNvSpPr txBox="1"/>
      </xdr:nvSpPr>
      <xdr:spPr>
        <a:xfrm>
          <a:off x="8561017" y="64921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60452</xdr:rowOff>
    </xdr:from>
    <xdr:to>
      <xdr:col>41</xdr:col>
      <xdr:colOff>50800</xdr:colOff>
      <xdr:row>37</xdr:row>
      <xdr:rowOff>85979</xdr:rowOff>
    </xdr:to>
    <xdr:cxnSp macro="">
      <xdr:nvCxnSpPr>
        <xdr:cNvPr id="301" name="直線コネクタ 300"/>
        <xdr:cNvCxnSpPr/>
      </xdr:nvCxnSpPr>
      <xdr:spPr>
        <a:xfrm>
          <a:off x="6972300" y="6404102"/>
          <a:ext cx="8890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40132</xdr:rowOff>
    </xdr:from>
    <xdr:to>
      <xdr:col>41</xdr:col>
      <xdr:colOff>101600</xdr:colOff>
      <xdr:row>36</xdr:row>
      <xdr:rowOff>141732</xdr:rowOff>
    </xdr:to>
    <xdr:sp macro="" textlink="">
      <xdr:nvSpPr>
        <xdr:cNvPr id="302" name="フローチャート: 判断 301"/>
        <xdr:cNvSpPr/>
      </xdr:nvSpPr>
      <xdr:spPr>
        <a:xfrm>
          <a:off x="7810500" y="621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158259</xdr:rowOff>
    </xdr:from>
    <xdr:ext cx="469744" cy="259045"/>
    <xdr:sp macro="" textlink="">
      <xdr:nvSpPr>
        <xdr:cNvPr id="303" name="テキスト ボックス 302"/>
        <xdr:cNvSpPr txBox="1"/>
      </xdr:nvSpPr>
      <xdr:spPr>
        <a:xfrm>
          <a:off x="7626428" y="5987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36322</xdr:rowOff>
    </xdr:from>
    <xdr:to>
      <xdr:col>36</xdr:col>
      <xdr:colOff>165100</xdr:colOff>
      <xdr:row>36</xdr:row>
      <xdr:rowOff>137922</xdr:rowOff>
    </xdr:to>
    <xdr:sp macro="" textlink="">
      <xdr:nvSpPr>
        <xdr:cNvPr id="304" name="フローチャート: 判断 303"/>
        <xdr:cNvSpPr/>
      </xdr:nvSpPr>
      <xdr:spPr>
        <a:xfrm>
          <a:off x="6921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154449</xdr:rowOff>
    </xdr:from>
    <xdr:ext cx="469744" cy="259045"/>
    <xdr:sp macro="" textlink="">
      <xdr:nvSpPr>
        <xdr:cNvPr id="305" name="テキスト ボックス 304"/>
        <xdr:cNvSpPr txBox="1"/>
      </xdr:nvSpPr>
      <xdr:spPr>
        <a:xfrm>
          <a:off x="6737428"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74041</xdr:rowOff>
    </xdr:from>
    <xdr:to>
      <xdr:col>55</xdr:col>
      <xdr:colOff>50800</xdr:colOff>
      <xdr:row>38</xdr:row>
      <xdr:rowOff>4190</xdr:rowOff>
    </xdr:to>
    <xdr:sp macro="" textlink="">
      <xdr:nvSpPr>
        <xdr:cNvPr id="311" name="楕円 310"/>
        <xdr:cNvSpPr/>
      </xdr:nvSpPr>
      <xdr:spPr>
        <a:xfrm>
          <a:off x="10426700" y="64176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96918</xdr:rowOff>
    </xdr:from>
    <xdr:ext cx="378565" cy="259045"/>
    <xdr:sp macro="" textlink="">
      <xdr:nvSpPr>
        <xdr:cNvPr id="312" name="労働費該当値テキスト"/>
        <xdr:cNvSpPr txBox="1"/>
      </xdr:nvSpPr>
      <xdr:spPr>
        <a:xfrm>
          <a:off x="10528300" y="62691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72136</xdr:rowOff>
    </xdr:from>
    <xdr:to>
      <xdr:col>50</xdr:col>
      <xdr:colOff>165100</xdr:colOff>
      <xdr:row>38</xdr:row>
      <xdr:rowOff>2286</xdr:rowOff>
    </xdr:to>
    <xdr:sp macro="" textlink="">
      <xdr:nvSpPr>
        <xdr:cNvPr id="313" name="楕円 312"/>
        <xdr:cNvSpPr/>
      </xdr:nvSpPr>
      <xdr:spPr>
        <a:xfrm>
          <a:off x="9588500" y="641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164863</xdr:rowOff>
    </xdr:from>
    <xdr:ext cx="378565" cy="259045"/>
    <xdr:sp macro="" textlink="">
      <xdr:nvSpPr>
        <xdr:cNvPr id="314" name="テキスト ボックス 313"/>
        <xdr:cNvSpPr txBox="1"/>
      </xdr:nvSpPr>
      <xdr:spPr>
        <a:xfrm>
          <a:off x="9450017" y="6508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32893</xdr:rowOff>
    </xdr:from>
    <xdr:to>
      <xdr:col>46</xdr:col>
      <xdr:colOff>38100</xdr:colOff>
      <xdr:row>37</xdr:row>
      <xdr:rowOff>134493</xdr:rowOff>
    </xdr:to>
    <xdr:sp macro="" textlink="">
      <xdr:nvSpPr>
        <xdr:cNvPr id="315" name="楕円 314"/>
        <xdr:cNvSpPr/>
      </xdr:nvSpPr>
      <xdr:spPr>
        <a:xfrm>
          <a:off x="8699500" y="637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151020</xdr:rowOff>
    </xdr:from>
    <xdr:ext cx="378565" cy="259045"/>
    <xdr:sp macro="" textlink="">
      <xdr:nvSpPr>
        <xdr:cNvPr id="316" name="テキスト ボックス 315"/>
        <xdr:cNvSpPr txBox="1"/>
      </xdr:nvSpPr>
      <xdr:spPr>
        <a:xfrm>
          <a:off x="8561017" y="61517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35179</xdr:rowOff>
    </xdr:from>
    <xdr:to>
      <xdr:col>41</xdr:col>
      <xdr:colOff>101600</xdr:colOff>
      <xdr:row>37</xdr:row>
      <xdr:rowOff>136779</xdr:rowOff>
    </xdr:to>
    <xdr:sp macro="" textlink="">
      <xdr:nvSpPr>
        <xdr:cNvPr id="317" name="楕円 316"/>
        <xdr:cNvSpPr/>
      </xdr:nvSpPr>
      <xdr:spPr>
        <a:xfrm>
          <a:off x="7810500" y="637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127906</xdr:rowOff>
    </xdr:from>
    <xdr:ext cx="378565" cy="259045"/>
    <xdr:sp macro="" textlink="">
      <xdr:nvSpPr>
        <xdr:cNvPr id="318" name="テキスト ボックス 317"/>
        <xdr:cNvSpPr txBox="1"/>
      </xdr:nvSpPr>
      <xdr:spPr>
        <a:xfrm>
          <a:off x="7672017" y="64715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9652</xdr:rowOff>
    </xdr:from>
    <xdr:to>
      <xdr:col>36</xdr:col>
      <xdr:colOff>165100</xdr:colOff>
      <xdr:row>37</xdr:row>
      <xdr:rowOff>111252</xdr:rowOff>
    </xdr:to>
    <xdr:sp macro="" textlink="">
      <xdr:nvSpPr>
        <xdr:cNvPr id="319" name="楕円 318"/>
        <xdr:cNvSpPr/>
      </xdr:nvSpPr>
      <xdr:spPr>
        <a:xfrm>
          <a:off x="6921500" y="635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102379</xdr:rowOff>
    </xdr:from>
    <xdr:ext cx="378565" cy="259045"/>
    <xdr:sp macro="" textlink="">
      <xdr:nvSpPr>
        <xdr:cNvPr id="320" name="テキスト ボックス 319"/>
        <xdr:cNvSpPr txBox="1"/>
      </xdr:nvSpPr>
      <xdr:spPr>
        <a:xfrm>
          <a:off x="6783017" y="64460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108020</xdr:rowOff>
    </xdr:from>
    <xdr:to>
      <xdr:col>54</xdr:col>
      <xdr:colOff>189865</xdr:colOff>
      <xdr:row>59</xdr:row>
      <xdr:rowOff>42678</xdr:rowOff>
    </xdr:to>
    <xdr:cxnSp macro="">
      <xdr:nvCxnSpPr>
        <xdr:cNvPr id="344" name="直線コネクタ 343"/>
        <xdr:cNvCxnSpPr/>
      </xdr:nvCxnSpPr>
      <xdr:spPr>
        <a:xfrm flipV="1">
          <a:off x="10475595" y="8851970"/>
          <a:ext cx="1270" cy="1306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46505</xdr:rowOff>
    </xdr:from>
    <xdr:ext cx="313932" cy="259045"/>
    <xdr:sp macro="" textlink="">
      <xdr:nvSpPr>
        <xdr:cNvPr id="345" name="農林水産業費最小値テキスト"/>
        <xdr:cNvSpPr txBox="1"/>
      </xdr:nvSpPr>
      <xdr:spPr>
        <a:xfrm>
          <a:off x="10528300" y="101620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42678</xdr:rowOff>
    </xdr:from>
    <xdr:to>
      <xdr:col>55</xdr:col>
      <xdr:colOff>88900</xdr:colOff>
      <xdr:row>59</xdr:row>
      <xdr:rowOff>42678</xdr:rowOff>
    </xdr:to>
    <xdr:cxnSp macro="">
      <xdr:nvCxnSpPr>
        <xdr:cNvPr id="346" name="直線コネクタ 345"/>
        <xdr:cNvCxnSpPr/>
      </xdr:nvCxnSpPr>
      <xdr:spPr>
        <a:xfrm>
          <a:off x="10388600" y="1015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54697</xdr:rowOff>
    </xdr:from>
    <xdr:ext cx="534377" cy="259045"/>
    <xdr:sp macro="" textlink="">
      <xdr:nvSpPr>
        <xdr:cNvPr id="347" name="農林水産業費最大値テキスト"/>
        <xdr:cNvSpPr txBox="1"/>
      </xdr:nvSpPr>
      <xdr:spPr>
        <a:xfrm>
          <a:off x="10528300" y="862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68,663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108020</xdr:rowOff>
    </xdr:from>
    <xdr:to>
      <xdr:col>55</xdr:col>
      <xdr:colOff>88900</xdr:colOff>
      <xdr:row>51</xdr:row>
      <xdr:rowOff>108020</xdr:rowOff>
    </xdr:to>
    <xdr:cxnSp macro="">
      <xdr:nvCxnSpPr>
        <xdr:cNvPr id="348" name="直線コネクタ 347"/>
        <xdr:cNvCxnSpPr/>
      </xdr:nvCxnSpPr>
      <xdr:spPr>
        <a:xfrm>
          <a:off x="10388600" y="8851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20790</xdr:rowOff>
    </xdr:from>
    <xdr:to>
      <xdr:col>55</xdr:col>
      <xdr:colOff>0</xdr:colOff>
      <xdr:row>57</xdr:row>
      <xdr:rowOff>47917</xdr:rowOff>
    </xdr:to>
    <xdr:cxnSp macro="">
      <xdr:nvCxnSpPr>
        <xdr:cNvPr id="349" name="直線コネクタ 348"/>
        <xdr:cNvCxnSpPr/>
      </xdr:nvCxnSpPr>
      <xdr:spPr>
        <a:xfrm>
          <a:off x="9639300" y="9793440"/>
          <a:ext cx="838200" cy="2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82669</xdr:rowOff>
    </xdr:from>
    <xdr:ext cx="534377" cy="259045"/>
    <xdr:sp macro="" textlink="">
      <xdr:nvSpPr>
        <xdr:cNvPr id="350" name="農林水産業費平均値テキスト"/>
        <xdr:cNvSpPr txBox="1"/>
      </xdr:nvSpPr>
      <xdr:spPr>
        <a:xfrm>
          <a:off x="10528300" y="9512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59792</xdr:rowOff>
    </xdr:from>
    <xdr:to>
      <xdr:col>55</xdr:col>
      <xdr:colOff>50800</xdr:colOff>
      <xdr:row>56</xdr:row>
      <xdr:rowOff>161392</xdr:rowOff>
    </xdr:to>
    <xdr:sp macro="" textlink="">
      <xdr:nvSpPr>
        <xdr:cNvPr id="351" name="フローチャート: 判断 350"/>
        <xdr:cNvSpPr/>
      </xdr:nvSpPr>
      <xdr:spPr>
        <a:xfrm>
          <a:off x="104267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123717</xdr:rowOff>
    </xdr:from>
    <xdr:to>
      <xdr:col>50</xdr:col>
      <xdr:colOff>114300</xdr:colOff>
      <xdr:row>57</xdr:row>
      <xdr:rowOff>20790</xdr:rowOff>
    </xdr:to>
    <xdr:cxnSp macro="">
      <xdr:nvCxnSpPr>
        <xdr:cNvPr id="352" name="直線コネクタ 351"/>
        <xdr:cNvCxnSpPr/>
      </xdr:nvCxnSpPr>
      <xdr:spPr>
        <a:xfrm>
          <a:off x="8750300" y="9724917"/>
          <a:ext cx="889000" cy="68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36341</xdr:rowOff>
    </xdr:from>
    <xdr:to>
      <xdr:col>50</xdr:col>
      <xdr:colOff>165100</xdr:colOff>
      <xdr:row>56</xdr:row>
      <xdr:rowOff>137941</xdr:rowOff>
    </xdr:to>
    <xdr:sp macro="" textlink="">
      <xdr:nvSpPr>
        <xdr:cNvPr id="353" name="フローチャート: 判断 352"/>
        <xdr:cNvSpPr/>
      </xdr:nvSpPr>
      <xdr:spPr>
        <a:xfrm>
          <a:off x="9588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154468</xdr:rowOff>
    </xdr:from>
    <xdr:ext cx="534377" cy="259045"/>
    <xdr:sp macro="" textlink="">
      <xdr:nvSpPr>
        <xdr:cNvPr id="354" name="テキスト ボックス 353"/>
        <xdr:cNvSpPr txBox="1"/>
      </xdr:nvSpPr>
      <xdr:spPr>
        <a:xfrm>
          <a:off x="9372111" y="941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70015</xdr:rowOff>
    </xdr:from>
    <xdr:to>
      <xdr:col>45</xdr:col>
      <xdr:colOff>177800</xdr:colOff>
      <xdr:row>56</xdr:row>
      <xdr:rowOff>123717</xdr:rowOff>
    </xdr:to>
    <xdr:cxnSp macro="">
      <xdr:nvCxnSpPr>
        <xdr:cNvPr id="355" name="直線コネクタ 354"/>
        <xdr:cNvCxnSpPr/>
      </xdr:nvCxnSpPr>
      <xdr:spPr>
        <a:xfrm>
          <a:off x="7861300" y="9671215"/>
          <a:ext cx="889000" cy="53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75336</xdr:rowOff>
    </xdr:from>
    <xdr:to>
      <xdr:col>46</xdr:col>
      <xdr:colOff>38100</xdr:colOff>
      <xdr:row>57</xdr:row>
      <xdr:rowOff>5486</xdr:rowOff>
    </xdr:to>
    <xdr:sp macro="" textlink="">
      <xdr:nvSpPr>
        <xdr:cNvPr id="356" name="フローチャート: 判断 355"/>
        <xdr:cNvSpPr/>
      </xdr:nvSpPr>
      <xdr:spPr>
        <a:xfrm>
          <a:off x="8699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168063</xdr:rowOff>
    </xdr:from>
    <xdr:ext cx="534377" cy="259045"/>
    <xdr:sp macro="" textlink="">
      <xdr:nvSpPr>
        <xdr:cNvPr id="357" name="テキスト ボックス 356"/>
        <xdr:cNvSpPr txBox="1"/>
      </xdr:nvSpPr>
      <xdr:spPr>
        <a:xfrm>
          <a:off x="8483111" y="976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70015</xdr:rowOff>
    </xdr:from>
    <xdr:to>
      <xdr:col>41</xdr:col>
      <xdr:colOff>50800</xdr:colOff>
      <xdr:row>56</xdr:row>
      <xdr:rowOff>98495</xdr:rowOff>
    </xdr:to>
    <xdr:cxnSp macro="">
      <xdr:nvCxnSpPr>
        <xdr:cNvPr id="358" name="直線コネクタ 357"/>
        <xdr:cNvCxnSpPr/>
      </xdr:nvCxnSpPr>
      <xdr:spPr>
        <a:xfrm flipV="1">
          <a:off x="6972300" y="9671215"/>
          <a:ext cx="889000" cy="28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138525</xdr:rowOff>
    </xdr:from>
    <xdr:to>
      <xdr:col>41</xdr:col>
      <xdr:colOff>101600</xdr:colOff>
      <xdr:row>56</xdr:row>
      <xdr:rowOff>68675</xdr:rowOff>
    </xdr:to>
    <xdr:sp macro="" textlink="">
      <xdr:nvSpPr>
        <xdr:cNvPr id="359" name="フローチャート: 判断 358"/>
        <xdr:cNvSpPr/>
      </xdr:nvSpPr>
      <xdr:spPr>
        <a:xfrm>
          <a:off x="7810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85202</xdr:rowOff>
    </xdr:from>
    <xdr:ext cx="534377" cy="259045"/>
    <xdr:sp macro="" textlink="">
      <xdr:nvSpPr>
        <xdr:cNvPr id="360" name="テキスト ボックス 359"/>
        <xdr:cNvSpPr txBox="1"/>
      </xdr:nvSpPr>
      <xdr:spPr>
        <a:xfrm>
          <a:off x="7594111" y="93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63906</xdr:rowOff>
    </xdr:from>
    <xdr:to>
      <xdr:col>36</xdr:col>
      <xdr:colOff>165100</xdr:colOff>
      <xdr:row>57</xdr:row>
      <xdr:rowOff>165506</xdr:rowOff>
    </xdr:to>
    <xdr:sp macro="" textlink="">
      <xdr:nvSpPr>
        <xdr:cNvPr id="361" name="フローチャート: 判断 360"/>
        <xdr:cNvSpPr/>
      </xdr:nvSpPr>
      <xdr:spPr>
        <a:xfrm>
          <a:off x="6921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156633</xdr:rowOff>
    </xdr:from>
    <xdr:ext cx="534377" cy="259045"/>
    <xdr:sp macro="" textlink="">
      <xdr:nvSpPr>
        <xdr:cNvPr id="362" name="テキスト ボックス 361"/>
        <xdr:cNvSpPr txBox="1"/>
      </xdr:nvSpPr>
      <xdr:spPr>
        <a:xfrm>
          <a:off x="6705111" y="992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168567</xdr:rowOff>
    </xdr:from>
    <xdr:to>
      <xdr:col>55</xdr:col>
      <xdr:colOff>50800</xdr:colOff>
      <xdr:row>57</xdr:row>
      <xdr:rowOff>98717</xdr:rowOff>
    </xdr:to>
    <xdr:sp macro="" textlink="">
      <xdr:nvSpPr>
        <xdr:cNvPr id="368" name="楕円 367"/>
        <xdr:cNvSpPr/>
      </xdr:nvSpPr>
      <xdr:spPr>
        <a:xfrm>
          <a:off x="10426700" y="976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146994</xdr:rowOff>
    </xdr:from>
    <xdr:ext cx="534377" cy="259045"/>
    <xdr:sp macro="" textlink="">
      <xdr:nvSpPr>
        <xdr:cNvPr id="369" name="農林水産業費該当値テキスト"/>
        <xdr:cNvSpPr txBox="1"/>
      </xdr:nvSpPr>
      <xdr:spPr>
        <a:xfrm>
          <a:off x="10528300" y="974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141440</xdr:rowOff>
    </xdr:from>
    <xdr:to>
      <xdr:col>50</xdr:col>
      <xdr:colOff>165100</xdr:colOff>
      <xdr:row>57</xdr:row>
      <xdr:rowOff>71590</xdr:rowOff>
    </xdr:to>
    <xdr:sp macro="" textlink="">
      <xdr:nvSpPr>
        <xdr:cNvPr id="370" name="楕円 369"/>
        <xdr:cNvSpPr/>
      </xdr:nvSpPr>
      <xdr:spPr>
        <a:xfrm>
          <a:off x="9588500" y="974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62717</xdr:rowOff>
    </xdr:from>
    <xdr:ext cx="534377" cy="259045"/>
    <xdr:sp macro="" textlink="">
      <xdr:nvSpPr>
        <xdr:cNvPr id="371" name="テキスト ボックス 370"/>
        <xdr:cNvSpPr txBox="1"/>
      </xdr:nvSpPr>
      <xdr:spPr>
        <a:xfrm>
          <a:off x="9372111" y="983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72917</xdr:rowOff>
    </xdr:from>
    <xdr:to>
      <xdr:col>46</xdr:col>
      <xdr:colOff>38100</xdr:colOff>
      <xdr:row>57</xdr:row>
      <xdr:rowOff>3067</xdr:rowOff>
    </xdr:to>
    <xdr:sp macro="" textlink="">
      <xdr:nvSpPr>
        <xdr:cNvPr id="372" name="楕円 371"/>
        <xdr:cNvSpPr/>
      </xdr:nvSpPr>
      <xdr:spPr>
        <a:xfrm>
          <a:off x="8699500" y="967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19594</xdr:rowOff>
    </xdr:from>
    <xdr:ext cx="534377" cy="259045"/>
    <xdr:sp macro="" textlink="">
      <xdr:nvSpPr>
        <xdr:cNvPr id="373" name="テキスト ボックス 372"/>
        <xdr:cNvSpPr txBox="1"/>
      </xdr:nvSpPr>
      <xdr:spPr>
        <a:xfrm>
          <a:off x="8483111" y="944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19215</xdr:rowOff>
    </xdr:from>
    <xdr:to>
      <xdr:col>41</xdr:col>
      <xdr:colOff>101600</xdr:colOff>
      <xdr:row>56</xdr:row>
      <xdr:rowOff>120815</xdr:rowOff>
    </xdr:to>
    <xdr:sp macro="" textlink="">
      <xdr:nvSpPr>
        <xdr:cNvPr id="374" name="楕円 373"/>
        <xdr:cNvSpPr/>
      </xdr:nvSpPr>
      <xdr:spPr>
        <a:xfrm>
          <a:off x="7810500" y="962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111942</xdr:rowOff>
    </xdr:from>
    <xdr:ext cx="534377" cy="259045"/>
    <xdr:sp macro="" textlink="">
      <xdr:nvSpPr>
        <xdr:cNvPr id="375" name="テキスト ボックス 374"/>
        <xdr:cNvSpPr txBox="1"/>
      </xdr:nvSpPr>
      <xdr:spPr>
        <a:xfrm>
          <a:off x="7594111" y="971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47695</xdr:rowOff>
    </xdr:from>
    <xdr:to>
      <xdr:col>36</xdr:col>
      <xdr:colOff>165100</xdr:colOff>
      <xdr:row>56</xdr:row>
      <xdr:rowOff>149295</xdr:rowOff>
    </xdr:to>
    <xdr:sp macro="" textlink="">
      <xdr:nvSpPr>
        <xdr:cNvPr id="376" name="楕円 375"/>
        <xdr:cNvSpPr/>
      </xdr:nvSpPr>
      <xdr:spPr>
        <a:xfrm>
          <a:off x="6921500" y="964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165822</xdr:rowOff>
    </xdr:from>
    <xdr:ext cx="534377" cy="259045"/>
    <xdr:sp macro="" textlink="">
      <xdr:nvSpPr>
        <xdr:cNvPr id="377" name="テキスト ボックス 376"/>
        <xdr:cNvSpPr txBox="1"/>
      </xdr:nvSpPr>
      <xdr:spPr>
        <a:xfrm>
          <a:off x="6705111" y="942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150502</xdr:rowOff>
    </xdr:from>
    <xdr:to>
      <xdr:col>54</xdr:col>
      <xdr:colOff>189865</xdr:colOff>
      <xdr:row>79</xdr:row>
      <xdr:rowOff>29744</xdr:rowOff>
    </xdr:to>
    <xdr:cxnSp macro="">
      <xdr:nvCxnSpPr>
        <xdr:cNvPr id="401" name="直線コネクタ 400"/>
        <xdr:cNvCxnSpPr/>
      </xdr:nvCxnSpPr>
      <xdr:spPr>
        <a:xfrm flipV="1">
          <a:off x="10475595" y="12323452"/>
          <a:ext cx="1270" cy="1250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33571</xdr:rowOff>
    </xdr:from>
    <xdr:ext cx="378565" cy="259045"/>
    <xdr:sp macro="" textlink="">
      <xdr:nvSpPr>
        <xdr:cNvPr id="402" name="商工費最小値テキスト"/>
        <xdr:cNvSpPr txBox="1"/>
      </xdr:nvSpPr>
      <xdr:spPr>
        <a:xfrm>
          <a:off x="10528300" y="13578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29744</xdr:rowOff>
    </xdr:from>
    <xdr:to>
      <xdr:col>55</xdr:col>
      <xdr:colOff>88900</xdr:colOff>
      <xdr:row>79</xdr:row>
      <xdr:rowOff>29744</xdr:rowOff>
    </xdr:to>
    <xdr:cxnSp macro="">
      <xdr:nvCxnSpPr>
        <xdr:cNvPr id="403" name="直線コネクタ 402"/>
        <xdr:cNvCxnSpPr/>
      </xdr:nvCxnSpPr>
      <xdr:spPr>
        <a:xfrm>
          <a:off x="10388600" y="1357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97179</xdr:rowOff>
    </xdr:from>
    <xdr:ext cx="534377" cy="259045"/>
    <xdr:sp macro="" textlink="">
      <xdr:nvSpPr>
        <xdr:cNvPr id="404" name="商工費最大値テキスト"/>
        <xdr:cNvSpPr txBox="1"/>
      </xdr:nvSpPr>
      <xdr:spPr>
        <a:xfrm>
          <a:off x="10528300" y="1209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66,433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150502</xdr:rowOff>
    </xdr:from>
    <xdr:to>
      <xdr:col>55</xdr:col>
      <xdr:colOff>88900</xdr:colOff>
      <xdr:row>71</xdr:row>
      <xdr:rowOff>150502</xdr:rowOff>
    </xdr:to>
    <xdr:cxnSp macro="">
      <xdr:nvCxnSpPr>
        <xdr:cNvPr id="405" name="直線コネクタ 404"/>
        <xdr:cNvCxnSpPr/>
      </xdr:nvCxnSpPr>
      <xdr:spPr>
        <a:xfrm>
          <a:off x="10388600" y="1232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24067</xdr:rowOff>
    </xdr:from>
    <xdr:to>
      <xdr:col>55</xdr:col>
      <xdr:colOff>0</xdr:colOff>
      <xdr:row>77</xdr:row>
      <xdr:rowOff>35344</xdr:rowOff>
    </xdr:to>
    <xdr:cxnSp macro="">
      <xdr:nvCxnSpPr>
        <xdr:cNvPr id="406" name="直線コネクタ 405"/>
        <xdr:cNvCxnSpPr/>
      </xdr:nvCxnSpPr>
      <xdr:spPr>
        <a:xfrm>
          <a:off x="9639300" y="13225717"/>
          <a:ext cx="838200" cy="1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70471</xdr:rowOff>
    </xdr:from>
    <xdr:ext cx="534377" cy="259045"/>
    <xdr:sp macro="" textlink="">
      <xdr:nvSpPr>
        <xdr:cNvPr id="407" name="商工費平均値テキスト"/>
        <xdr:cNvSpPr txBox="1"/>
      </xdr:nvSpPr>
      <xdr:spPr>
        <a:xfrm>
          <a:off x="10528300" y="13272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92044</xdr:rowOff>
    </xdr:from>
    <xdr:to>
      <xdr:col>55</xdr:col>
      <xdr:colOff>50800</xdr:colOff>
      <xdr:row>78</xdr:row>
      <xdr:rowOff>22194</xdr:rowOff>
    </xdr:to>
    <xdr:sp macro="" textlink="">
      <xdr:nvSpPr>
        <xdr:cNvPr id="408" name="フローチャート: 判断 407"/>
        <xdr:cNvSpPr/>
      </xdr:nvSpPr>
      <xdr:spPr>
        <a:xfrm>
          <a:off x="104267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8731</xdr:rowOff>
    </xdr:from>
    <xdr:to>
      <xdr:col>50</xdr:col>
      <xdr:colOff>114300</xdr:colOff>
      <xdr:row>77</xdr:row>
      <xdr:rowOff>24067</xdr:rowOff>
    </xdr:to>
    <xdr:cxnSp macro="">
      <xdr:nvCxnSpPr>
        <xdr:cNvPr id="409" name="直線コネクタ 408"/>
        <xdr:cNvCxnSpPr/>
      </xdr:nvCxnSpPr>
      <xdr:spPr>
        <a:xfrm>
          <a:off x="8750300" y="13038931"/>
          <a:ext cx="889000" cy="186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84995</xdr:rowOff>
    </xdr:from>
    <xdr:to>
      <xdr:col>50</xdr:col>
      <xdr:colOff>165100</xdr:colOff>
      <xdr:row>78</xdr:row>
      <xdr:rowOff>15145</xdr:rowOff>
    </xdr:to>
    <xdr:sp macro="" textlink="">
      <xdr:nvSpPr>
        <xdr:cNvPr id="410" name="フローチャート: 判断 409"/>
        <xdr:cNvSpPr/>
      </xdr:nvSpPr>
      <xdr:spPr>
        <a:xfrm>
          <a:off x="9588500" y="132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6272</xdr:rowOff>
    </xdr:from>
    <xdr:ext cx="534377" cy="259045"/>
    <xdr:sp macro="" textlink="">
      <xdr:nvSpPr>
        <xdr:cNvPr id="411" name="テキスト ボックス 410"/>
        <xdr:cNvSpPr txBox="1"/>
      </xdr:nvSpPr>
      <xdr:spPr>
        <a:xfrm>
          <a:off x="9372111" y="1337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8731</xdr:rowOff>
    </xdr:from>
    <xdr:to>
      <xdr:col>45</xdr:col>
      <xdr:colOff>177800</xdr:colOff>
      <xdr:row>76</xdr:row>
      <xdr:rowOff>124727</xdr:rowOff>
    </xdr:to>
    <xdr:cxnSp macro="">
      <xdr:nvCxnSpPr>
        <xdr:cNvPr id="412" name="直線コネクタ 411"/>
        <xdr:cNvCxnSpPr/>
      </xdr:nvCxnSpPr>
      <xdr:spPr>
        <a:xfrm flipV="1">
          <a:off x="7861300" y="13038931"/>
          <a:ext cx="889000" cy="115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95035</xdr:rowOff>
    </xdr:from>
    <xdr:to>
      <xdr:col>46</xdr:col>
      <xdr:colOff>38100</xdr:colOff>
      <xdr:row>78</xdr:row>
      <xdr:rowOff>25185</xdr:rowOff>
    </xdr:to>
    <xdr:sp macro="" textlink="">
      <xdr:nvSpPr>
        <xdr:cNvPr id="413" name="フローチャート: 判断 412"/>
        <xdr:cNvSpPr/>
      </xdr:nvSpPr>
      <xdr:spPr>
        <a:xfrm>
          <a:off x="8699500" y="132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16312</xdr:rowOff>
    </xdr:from>
    <xdr:ext cx="534377" cy="259045"/>
    <xdr:sp macro="" textlink="">
      <xdr:nvSpPr>
        <xdr:cNvPr id="414" name="テキスト ボックス 413"/>
        <xdr:cNvSpPr txBox="1"/>
      </xdr:nvSpPr>
      <xdr:spPr>
        <a:xfrm>
          <a:off x="8483111" y="1338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124727</xdr:rowOff>
    </xdr:from>
    <xdr:to>
      <xdr:col>41</xdr:col>
      <xdr:colOff>50800</xdr:colOff>
      <xdr:row>77</xdr:row>
      <xdr:rowOff>78473</xdr:rowOff>
    </xdr:to>
    <xdr:cxnSp macro="">
      <xdr:nvCxnSpPr>
        <xdr:cNvPr id="415" name="直線コネクタ 414"/>
        <xdr:cNvCxnSpPr/>
      </xdr:nvCxnSpPr>
      <xdr:spPr>
        <a:xfrm flipV="1">
          <a:off x="6972300" y="13154927"/>
          <a:ext cx="889000" cy="125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74288</xdr:rowOff>
    </xdr:from>
    <xdr:to>
      <xdr:col>41</xdr:col>
      <xdr:colOff>101600</xdr:colOff>
      <xdr:row>78</xdr:row>
      <xdr:rowOff>4438</xdr:rowOff>
    </xdr:to>
    <xdr:sp macro="" textlink="">
      <xdr:nvSpPr>
        <xdr:cNvPr id="416" name="フローチャート: 判断 415"/>
        <xdr:cNvSpPr/>
      </xdr:nvSpPr>
      <xdr:spPr>
        <a:xfrm>
          <a:off x="7810500" y="1327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167015</xdr:rowOff>
    </xdr:from>
    <xdr:ext cx="534377" cy="259045"/>
    <xdr:sp macro="" textlink="">
      <xdr:nvSpPr>
        <xdr:cNvPr id="417" name="テキスト ボックス 416"/>
        <xdr:cNvSpPr txBox="1"/>
      </xdr:nvSpPr>
      <xdr:spPr>
        <a:xfrm>
          <a:off x="7594111" y="13368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164471</xdr:rowOff>
    </xdr:from>
    <xdr:to>
      <xdr:col>36</xdr:col>
      <xdr:colOff>165100</xdr:colOff>
      <xdr:row>78</xdr:row>
      <xdr:rowOff>94621</xdr:rowOff>
    </xdr:to>
    <xdr:sp macro="" textlink="">
      <xdr:nvSpPr>
        <xdr:cNvPr id="418" name="フローチャート: 判断 417"/>
        <xdr:cNvSpPr/>
      </xdr:nvSpPr>
      <xdr:spPr>
        <a:xfrm>
          <a:off x="6921500" y="1336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85748</xdr:rowOff>
    </xdr:from>
    <xdr:ext cx="469744" cy="259045"/>
    <xdr:sp macro="" textlink="">
      <xdr:nvSpPr>
        <xdr:cNvPr id="419" name="テキスト ボックス 418"/>
        <xdr:cNvSpPr txBox="1"/>
      </xdr:nvSpPr>
      <xdr:spPr>
        <a:xfrm>
          <a:off x="6737428" y="13458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155994</xdr:rowOff>
    </xdr:from>
    <xdr:to>
      <xdr:col>55</xdr:col>
      <xdr:colOff>50800</xdr:colOff>
      <xdr:row>77</xdr:row>
      <xdr:rowOff>86144</xdr:rowOff>
    </xdr:to>
    <xdr:sp macro="" textlink="">
      <xdr:nvSpPr>
        <xdr:cNvPr id="425" name="楕円 424"/>
        <xdr:cNvSpPr/>
      </xdr:nvSpPr>
      <xdr:spPr>
        <a:xfrm>
          <a:off x="10426700" y="1318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7421</xdr:rowOff>
    </xdr:from>
    <xdr:ext cx="534377" cy="259045"/>
    <xdr:sp macro="" textlink="">
      <xdr:nvSpPr>
        <xdr:cNvPr id="426" name="商工費該当値テキスト"/>
        <xdr:cNvSpPr txBox="1"/>
      </xdr:nvSpPr>
      <xdr:spPr>
        <a:xfrm>
          <a:off x="10528300" y="13037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144717</xdr:rowOff>
    </xdr:from>
    <xdr:to>
      <xdr:col>50</xdr:col>
      <xdr:colOff>165100</xdr:colOff>
      <xdr:row>77</xdr:row>
      <xdr:rowOff>74867</xdr:rowOff>
    </xdr:to>
    <xdr:sp macro="" textlink="">
      <xdr:nvSpPr>
        <xdr:cNvPr id="427" name="楕円 426"/>
        <xdr:cNvSpPr/>
      </xdr:nvSpPr>
      <xdr:spPr>
        <a:xfrm>
          <a:off x="9588500" y="1317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91394</xdr:rowOff>
    </xdr:from>
    <xdr:ext cx="534377" cy="259045"/>
    <xdr:sp macro="" textlink="">
      <xdr:nvSpPr>
        <xdr:cNvPr id="428" name="テキスト ボックス 427"/>
        <xdr:cNvSpPr txBox="1"/>
      </xdr:nvSpPr>
      <xdr:spPr>
        <a:xfrm>
          <a:off x="9372111" y="1295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129381</xdr:rowOff>
    </xdr:from>
    <xdr:to>
      <xdr:col>46</xdr:col>
      <xdr:colOff>38100</xdr:colOff>
      <xdr:row>76</xdr:row>
      <xdr:rowOff>59531</xdr:rowOff>
    </xdr:to>
    <xdr:sp macro="" textlink="">
      <xdr:nvSpPr>
        <xdr:cNvPr id="429" name="楕円 428"/>
        <xdr:cNvSpPr/>
      </xdr:nvSpPr>
      <xdr:spPr>
        <a:xfrm>
          <a:off x="8699500" y="1298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76058</xdr:rowOff>
    </xdr:from>
    <xdr:ext cx="534377" cy="259045"/>
    <xdr:sp macro="" textlink="">
      <xdr:nvSpPr>
        <xdr:cNvPr id="430" name="テキスト ボックス 429"/>
        <xdr:cNvSpPr txBox="1"/>
      </xdr:nvSpPr>
      <xdr:spPr>
        <a:xfrm>
          <a:off x="8483111" y="1276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73927</xdr:rowOff>
    </xdr:from>
    <xdr:to>
      <xdr:col>41</xdr:col>
      <xdr:colOff>101600</xdr:colOff>
      <xdr:row>77</xdr:row>
      <xdr:rowOff>4077</xdr:rowOff>
    </xdr:to>
    <xdr:sp macro="" textlink="">
      <xdr:nvSpPr>
        <xdr:cNvPr id="431" name="楕円 430"/>
        <xdr:cNvSpPr/>
      </xdr:nvSpPr>
      <xdr:spPr>
        <a:xfrm>
          <a:off x="7810500" y="1310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20603</xdr:rowOff>
    </xdr:from>
    <xdr:ext cx="534377" cy="259045"/>
    <xdr:sp macro="" textlink="">
      <xdr:nvSpPr>
        <xdr:cNvPr id="432" name="テキスト ボックス 431"/>
        <xdr:cNvSpPr txBox="1"/>
      </xdr:nvSpPr>
      <xdr:spPr>
        <a:xfrm>
          <a:off x="7594111" y="1287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27673</xdr:rowOff>
    </xdr:from>
    <xdr:to>
      <xdr:col>36</xdr:col>
      <xdr:colOff>165100</xdr:colOff>
      <xdr:row>77</xdr:row>
      <xdr:rowOff>129273</xdr:rowOff>
    </xdr:to>
    <xdr:sp macro="" textlink="">
      <xdr:nvSpPr>
        <xdr:cNvPr id="433" name="楕円 432"/>
        <xdr:cNvSpPr/>
      </xdr:nvSpPr>
      <xdr:spPr>
        <a:xfrm>
          <a:off x="6921500" y="1322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145800</xdr:rowOff>
    </xdr:from>
    <xdr:ext cx="534377" cy="259045"/>
    <xdr:sp macro="" textlink="">
      <xdr:nvSpPr>
        <xdr:cNvPr id="434" name="テキスト ボックス 433"/>
        <xdr:cNvSpPr txBox="1"/>
      </xdr:nvSpPr>
      <xdr:spPr>
        <a:xfrm>
          <a:off x="6705111" y="1300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65063</xdr:rowOff>
    </xdr:from>
    <xdr:to>
      <xdr:col>54</xdr:col>
      <xdr:colOff>189865</xdr:colOff>
      <xdr:row>98</xdr:row>
      <xdr:rowOff>26885</xdr:rowOff>
    </xdr:to>
    <xdr:cxnSp macro="">
      <xdr:nvCxnSpPr>
        <xdr:cNvPr id="458" name="直線コネクタ 457"/>
        <xdr:cNvCxnSpPr/>
      </xdr:nvCxnSpPr>
      <xdr:spPr>
        <a:xfrm flipV="1">
          <a:off x="10475595" y="15495563"/>
          <a:ext cx="1270" cy="1333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30712</xdr:rowOff>
    </xdr:from>
    <xdr:ext cx="534377" cy="259045"/>
    <xdr:sp macro="" textlink="">
      <xdr:nvSpPr>
        <xdr:cNvPr id="459" name="土木費最小値テキスト"/>
        <xdr:cNvSpPr txBox="1"/>
      </xdr:nvSpPr>
      <xdr:spPr>
        <a:xfrm>
          <a:off x="10528300" y="1683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26885</xdr:rowOff>
    </xdr:from>
    <xdr:to>
      <xdr:col>55</xdr:col>
      <xdr:colOff>88900</xdr:colOff>
      <xdr:row>98</xdr:row>
      <xdr:rowOff>26885</xdr:rowOff>
    </xdr:to>
    <xdr:cxnSp macro="">
      <xdr:nvCxnSpPr>
        <xdr:cNvPr id="460" name="直線コネクタ 459"/>
        <xdr:cNvCxnSpPr/>
      </xdr:nvCxnSpPr>
      <xdr:spPr>
        <a:xfrm>
          <a:off x="10388600" y="1682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11740</xdr:rowOff>
    </xdr:from>
    <xdr:ext cx="599010" cy="259045"/>
    <xdr:sp macro="" textlink="">
      <xdr:nvSpPr>
        <xdr:cNvPr id="461" name="土木費最大値テキスト"/>
        <xdr:cNvSpPr txBox="1"/>
      </xdr:nvSpPr>
      <xdr:spPr>
        <a:xfrm>
          <a:off x="10528300" y="15270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119,877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65063</xdr:rowOff>
    </xdr:from>
    <xdr:to>
      <xdr:col>55</xdr:col>
      <xdr:colOff>88900</xdr:colOff>
      <xdr:row>90</xdr:row>
      <xdr:rowOff>65063</xdr:rowOff>
    </xdr:to>
    <xdr:cxnSp macro="">
      <xdr:nvCxnSpPr>
        <xdr:cNvPr id="462" name="直線コネクタ 461"/>
        <xdr:cNvCxnSpPr/>
      </xdr:nvCxnSpPr>
      <xdr:spPr>
        <a:xfrm>
          <a:off x="10388600" y="15495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58382</xdr:rowOff>
    </xdr:from>
    <xdr:to>
      <xdr:col>55</xdr:col>
      <xdr:colOff>0</xdr:colOff>
      <xdr:row>95</xdr:row>
      <xdr:rowOff>122492</xdr:rowOff>
    </xdr:to>
    <xdr:cxnSp macro="">
      <xdr:nvCxnSpPr>
        <xdr:cNvPr id="463" name="直線コネクタ 462"/>
        <xdr:cNvCxnSpPr/>
      </xdr:nvCxnSpPr>
      <xdr:spPr>
        <a:xfrm flipV="1">
          <a:off x="9639300" y="16346132"/>
          <a:ext cx="838200" cy="64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39640</xdr:rowOff>
    </xdr:from>
    <xdr:ext cx="534377" cy="259045"/>
    <xdr:sp macro="" textlink="">
      <xdr:nvSpPr>
        <xdr:cNvPr id="464" name="土木費平均値テキスト"/>
        <xdr:cNvSpPr txBox="1"/>
      </xdr:nvSpPr>
      <xdr:spPr>
        <a:xfrm>
          <a:off x="10528300" y="163273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61213</xdr:rowOff>
    </xdr:from>
    <xdr:to>
      <xdr:col>55</xdr:col>
      <xdr:colOff>50800</xdr:colOff>
      <xdr:row>95</xdr:row>
      <xdr:rowOff>162813</xdr:rowOff>
    </xdr:to>
    <xdr:sp macro="" textlink="">
      <xdr:nvSpPr>
        <xdr:cNvPr id="465" name="フローチャート: 判断 464"/>
        <xdr:cNvSpPr/>
      </xdr:nvSpPr>
      <xdr:spPr>
        <a:xfrm>
          <a:off x="10426700" y="16348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122492</xdr:rowOff>
    </xdr:from>
    <xdr:to>
      <xdr:col>50</xdr:col>
      <xdr:colOff>114300</xdr:colOff>
      <xdr:row>95</xdr:row>
      <xdr:rowOff>141351</xdr:rowOff>
    </xdr:to>
    <xdr:cxnSp macro="">
      <xdr:nvCxnSpPr>
        <xdr:cNvPr id="466" name="直線コネクタ 465"/>
        <xdr:cNvCxnSpPr/>
      </xdr:nvCxnSpPr>
      <xdr:spPr>
        <a:xfrm flipV="1">
          <a:off x="8750300" y="16410242"/>
          <a:ext cx="889000" cy="1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43701</xdr:rowOff>
    </xdr:from>
    <xdr:to>
      <xdr:col>50</xdr:col>
      <xdr:colOff>165100</xdr:colOff>
      <xdr:row>95</xdr:row>
      <xdr:rowOff>145301</xdr:rowOff>
    </xdr:to>
    <xdr:sp macro="" textlink="">
      <xdr:nvSpPr>
        <xdr:cNvPr id="467" name="フローチャート: 判断 466"/>
        <xdr:cNvSpPr/>
      </xdr:nvSpPr>
      <xdr:spPr>
        <a:xfrm>
          <a:off x="9588500" y="1633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161828</xdr:rowOff>
    </xdr:from>
    <xdr:ext cx="534377" cy="259045"/>
    <xdr:sp macro="" textlink="">
      <xdr:nvSpPr>
        <xdr:cNvPr id="468" name="テキスト ボックス 467"/>
        <xdr:cNvSpPr txBox="1"/>
      </xdr:nvSpPr>
      <xdr:spPr>
        <a:xfrm>
          <a:off x="9372111" y="1610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88367</xdr:rowOff>
    </xdr:from>
    <xdr:to>
      <xdr:col>45</xdr:col>
      <xdr:colOff>177800</xdr:colOff>
      <xdr:row>95</xdr:row>
      <xdr:rowOff>141351</xdr:rowOff>
    </xdr:to>
    <xdr:cxnSp macro="">
      <xdr:nvCxnSpPr>
        <xdr:cNvPr id="469" name="直線コネクタ 468"/>
        <xdr:cNvCxnSpPr/>
      </xdr:nvCxnSpPr>
      <xdr:spPr>
        <a:xfrm>
          <a:off x="7861300" y="16376117"/>
          <a:ext cx="889000" cy="5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62433</xdr:rowOff>
    </xdr:from>
    <xdr:to>
      <xdr:col>46</xdr:col>
      <xdr:colOff>38100</xdr:colOff>
      <xdr:row>95</xdr:row>
      <xdr:rowOff>164033</xdr:rowOff>
    </xdr:to>
    <xdr:sp macro="" textlink="">
      <xdr:nvSpPr>
        <xdr:cNvPr id="470" name="フローチャート: 判断 469"/>
        <xdr:cNvSpPr/>
      </xdr:nvSpPr>
      <xdr:spPr>
        <a:xfrm>
          <a:off x="8699500" y="1635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9110</xdr:rowOff>
    </xdr:from>
    <xdr:ext cx="534377" cy="259045"/>
    <xdr:sp macro="" textlink="">
      <xdr:nvSpPr>
        <xdr:cNvPr id="471" name="テキスト ボックス 470"/>
        <xdr:cNvSpPr txBox="1"/>
      </xdr:nvSpPr>
      <xdr:spPr>
        <a:xfrm>
          <a:off x="8483111" y="16125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88367</xdr:rowOff>
    </xdr:from>
    <xdr:to>
      <xdr:col>41</xdr:col>
      <xdr:colOff>50800</xdr:colOff>
      <xdr:row>95</xdr:row>
      <xdr:rowOff>157150</xdr:rowOff>
    </xdr:to>
    <xdr:cxnSp macro="">
      <xdr:nvCxnSpPr>
        <xdr:cNvPr id="472" name="直線コネクタ 471"/>
        <xdr:cNvCxnSpPr/>
      </xdr:nvCxnSpPr>
      <xdr:spPr>
        <a:xfrm flipV="1">
          <a:off x="6972300" y="16376117"/>
          <a:ext cx="889000" cy="6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67170</xdr:rowOff>
    </xdr:from>
    <xdr:to>
      <xdr:col>41</xdr:col>
      <xdr:colOff>101600</xdr:colOff>
      <xdr:row>94</xdr:row>
      <xdr:rowOff>168770</xdr:rowOff>
    </xdr:to>
    <xdr:sp macro="" textlink="">
      <xdr:nvSpPr>
        <xdr:cNvPr id="473" name="フローチャート: 判断 472"/>
        <xdr:cNvSpPr/>
      </xdr:nvSpPr>
      <xdr:spPr>
        <a:xfrm>
          <a:off x="7810500" y="1618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13847</xdr:rowOff>
    </xdr:from>
    <xdr:ext cx="534377" cy="259045"/>
    <xdr:sp macro="" textlink="">
      <xdr:nvSpPr>
        <xdr:cNvPr id="474" name="テキスト ボックス 473"/>
        <xdr:cNvSpPr txBox="1"/>
      </xdr:nvSpPr>
      <xdr:spPr>
        <a:xfrm>
          <a:off x="7594111" y="1595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82753</xdr:rowOff>
    </xdr:from>
    <xdr:to>
      <xdr:col>36</xdr:col>
      <xdr:colOff>165100</xdr:colOff>
      <xdr:row>96</xdr:row>
      <xdr:rowOff>12903</xdr:rowOff>
    </xdr:to>
    <xdr:sp macro="" textlink="">
      <xdr:nvSpPr>
        <xdr:cNvPr id="475" name="フローチャート: 判断 474"/>
        <xdr:cNvSpPr/>
      </xdr:nvSpPr>
      <xdr:spPr>
        <a:xfrm>
          <a:off x="6921500" y="1637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29430</xdr:rowOff>
    </xdr:from>
    <xdr:ext cx="534377" cy="259045"/>
    <xdr:sp macro="" textlink="">
      <xdr:nvSpPr>
        <xdr:cNvPr id="476" name="テキスト ボックス 475"/>
        <xdr:cNvSpPr txBox="1"/>
      </xdr:nvSpPr>
      <xdr:spPr>
        <a:xfrm>
          <a:off x="6705111" y="1614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7582</xdr:rowOff>
    </xdr:from>
    <xdr:to>
      <xdr:col>55</xdr:col>
      <xdr:colOff>50800</xdr:colOff>
      <xdr:row>95</xdr:row>
      <xdr:rowOff>109182</xdr:rowOff>
    </xdr:to>
    <xdr:sp macro="" textlink="">
      <xdr:nvSpPr>
        <xdr:cNvPr id="482" name="楕円 481"/>
        <xdr:cNvSpPr/>
      </xdr:nvSpPr>
      <xdr:spPr>
        <a:xfrm>
          <a:off x="10426700" y="1629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30459</xdr:rowOff>
    </xdr:from>
    <xdr:ext cx="534377" cy="259045"/>
    <xdr:sp macro="" textlink="">
      <xdr:nvSpPr>
        <xdr:cNvPr id="483" name="土木費該当値テキスト"/>
        <xdr:cNvSpPr txBox="1"/>
      </xdr:nvSpPr>
      <xdr:spPr>
        <a:xfrm>
          <a:off x="10528300" y="16146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71692</xdr:rowOff>
    </xdr:from>
    <xdr:to>
      <xdr:col>50</xdr:col>
      <xdr:colOff>165100</xdr:colOff>
      <xdr:row>96</xdr:row>
      <xdr:rowOff>1842</xdr:rowOff>
    </xdr:to>
    <xdr:sp macro="" textlink="">
      <xdr:nvSpPr>
        <xdr:cNvPr id="484" name="楕円 483"/>
        <xdr:cNvSpPr/>
      </xdr:nvSpPr>
      <xdr:spPr>
        <a:xfrm>
          <a:off x="9588500" y="1635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164419</xdr:rowOff>
    </xdr:from>
    <xdr:ext cx="534377" cy="259045"/>
    <xdr:sp macro="" textlink="">
      <xdr:nvSpPr>
        <xdr:cNvPr id="485" name="テキスト ボックス 484"/>
        <xdr:cNvSpPr txBox="1"/>
      </xdr:nvSpPr>
      <xdr:spPr>
        <a:xfrm>
          <a:off x="9372111" y="16452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90551</xdr:rowOff>
    </xdr:from>
    <xdr:to>
      <xdr:col>46</xdr:col>
      <xdr:colOff>38100</xdr:colOff>
      <xdr:row>96</xdr:row>
      <xdr:rowOff>20701</xdr:rowOff>
    </xdr:to>
    <xdr:sp macro="" textlink="">
      <xdr:nvSpPr>
        <xdr:cNvPr id="486" name="楕円 485"/>
        <xdr:cNvSpPr/>
      </xdr:nvSpPr>
      <xdr:spPr>
        <a:xfrm>
          <a:off x="8699500" y="1637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11828</xdr:rowOff>
    </xdr:from>
    <xdr:ext cx="534377" cy="259045"/>
    <xdr:sp macro="" textlink="">
      <xdr:nvSpPr>
        <xdr:cNvPr id="487" name="テキスト ボックス 486"/>
        <xdr:cNvSpPr txBox="1"/>
      </xdr:nvSpPr>
      <xdr:spPr>
        <a:xfrm>
          <a:off x="8483111" y="16471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37567</xdr:rowOff>
    </xdr:from>
    <xdr:to>
      <xdr:col>41</xdr:col>
      <xdr:colOff>101600</xdr:colOff>
      <xdr:row>95</xdr:row>
      <xdr:rowOff>139167</xdr:rowOff>
    </xdr:to>
    <xdr:sp macro="" textlink="">
      <xdr:nvSpPr>
        <xdr:cNvPr id="488" name="楕円 487"/>
        <xdr:cNvSpPr/>
      </xdr:nvSpPr>
      <xdr:spPr>
        <a:xfrm>
          <a:off x="7810500" y="1632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130294</xdr:rowOff>
    </xdr:from>
    <xdr:ext cx="534377" cy="259045"/>
    <xdr:sp macro="" textlink="">
      <xdr:nvSpPr>
        <xdr:cNvPr id="489" name="テキスト ボックス 488"/>
        <xdr:cNvSpPr txBox="1"/>
      </xdr:nvSpPr>
      <xdr:spPr>
        <a:xfrm>
          <a:off x="7594111" y="1641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106350</xdr:rowOff>
    </xdr:from>
    <xdr:to>
      <xdr:col>36</xdr:col>
      <xdr:colOff>165100</xdr:colOff>
      <xdr:row>96</xdr:row>
      <xdr:rowOff>36500</xdr:rowOff>
    </xdr:to>
    <xdr:sp macro="" textlink="">
      <xdr:nvSpPr>
        <xdr:cNvPr id="490" name="楕円 489"/>
        <xdr:cNvSpPr/>
      </xdr:nvSpPr>
      <xdr:spPr>
        <a:xfrm>
          <a:off x="6921500" y="1639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27627</xdr:rowOff>
    </xdr:from>
    <xdr:ext cx="534377" cy="259045"/>
    <xdr:sp macro="" textlink="">
      <xdr:nvSpPr>
        <xdr:cNvPr id="491" name="テキスト ボックス 490"/>
        <xdr:cNvSpPr txBox="1"/>
      </xdr:nvSpPr>
      <xdr:spPr>
        <a:xfrm>
          <a:off x="6705111" y="1648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34544</xdr:rowOff>
    </xdr:from>
    <xdr:to>
      <xdr:col>85</xdr:col>
      <xdr:colOff>126364</xdr:colOff>
      <xdr:row>39</xdr:row>
      <xdr:rowOff>55758</xdr:rowOff>
    </xdr:to>
    <xdr:cxnSp macro="">
      <xdr:nvCxnSpPr>
        <xdr:cNvPr id="514" name="直線コネクタ 513"/>
        <xdr:cNvCxnSpPr/>
      </xdr:nvCxnSpPr>
      <xdr:spPr>
        <a:xfrm flipV="1">
          <a:off x="16317595" y="5349494"/>
          <a:ext cx="1269" cy="1392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59585</xdr:rowOff>
    </xdr:from>
    <xdr:ext cx="469744" cy="259045"/>
    <xdr:sp macro="" textlink="">
      <xdr:nvSpPr>
        <xdr:cNvPr id="515" name="消防費最小値テキスト"/>
        <xdr:cNvSpPr txBox="1"/>
      </xdr:nvSpPr>
      <xdr:spPr>
        <a:xfrm>
          <a:off x="16370300" y="674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55758</xdr:rowOff>
    </xdr:from>
    <xdr:to>
      <xdr:col>86</xdr:col>
      <xdr:colOff>25400</xdr:colOff>
      <xdr:row>39</xdr:row>
      <xdr:rowOff>55758</xdr:rowOff>
    </xdr:to>
    <xdr:cxnSp macro="">
      <xdr:nvCxnSpPr>
        <xdr:cNvPr id="516" name="直線コネクタ 515"/>
        <xdr:cNvCxnSpPr/>
      </xdr:nvCxnSpPr>
      <xdr:spPr>
        <a:xfrm>
          <a:off x="16230600" y="674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152671</xdr:rowOff>
    </xdr:from>
    <xdr:ext cx="534377" cy="259045"/>
    <xdr:sp macro="" textlink="">
      <xdr:nvSpPr>
        <xdr:cNvPr id="517" name="消防費最大値テキスト"/>
        <xdr:cNvSpPr txBox="1"/>
      </xdr:nvSpPr>
      <xdr:spPr>
        <a:xfrm>
          <a:off x="16370300" y="512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34544</xdr:rowOff>
    </xdr:from>
    <xdr:to>
      <xdr:col>86</xdr:col>
      <xdr:colOff>25400</xdr:colOff>
      <xdr:row>31</xdr:row>
      <xdr:rowOff>34544</xdr:rowOff>
    </xdr:to>
    <xdr:cxnSp macro="">
      <xdr:nvCxnSpPr>
        <xdr:cNvPr id="518" name="直線コネクタ 517"/>
        <xdr:cNvCxnSpPr/>
      </xdr:nvCxnSpPr>
      <xdr:spPr>
        <a:xfrm>
          <a:off x="16230600" y="5349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129825</xdr:rowOff>
    </xdr:from>
    <xdr:to>
      <xdr:col>85</xdr:col>
      <xdr:colOff>127000</xdr:colOff>
      <xdr:row>37</xdr:row>
      <xdr:rowOff>167726</xdr:rowOff>
    </xdr:to>
    <xdr:cxnSp macro="">
      <xdr:nvCxnSpPr>
        <xdr:cNvPr id="519" name="直線コネクタ 518"/>
        <xdr:cNvCxnSpPr/>
      </xdr:nvCxnSpPr>
      <xdr:spPr>
        <a:xfrm flipV="1">
          <a:off x="15481300" y="6473475"/>
          <a:ext cx="838200" cy="37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42648</xdr:rowOff>
    </xdr:from>
    <xdr:ext cx="534377" cy="259045"/>
    <xdr:sp macro="" textlink="">
      <xdr:nvSpPr>
        <xdr:cNvPr id="520" name="消防費平均値テキスト"/>
        <xdr:cNvSpPr txBox="1"/>
      </xdr:nvSpPr>
      <xdr:spPr>
        <a:xfrm>
          <a:off x="16370300" y="6043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19771</xdr:rowOff>
    </xdr:from>
    <xdr:to>
      <xdr:col>85</xdr:col>
      <xdr:colOff>177800</xdr:colOff>
      <xdr:row>36</xdr:row>
      <xdr:rowOff>121371</xdr:rowOff>
    </xdr:to>
    <xdr:sp macro="" textlink="">
      <xdr:nvSpPr>
        <xdr:cNvPr id="521" name="フローチャート: 判断 520"/>
        <xdr:cNvSpPr/>
      </xdr:nvSpPr>
      <xdr:spPr>
        <a:xfrm>
          <a:off x="162687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146375</xdr:rowOff>
    </xdr:from>
    <xdr:to>
      <xdr:col>81</xdr:col>
      <xdr:colOff>50800</xdr:colOff>
      <xdr:row>37</xdr:row>
      <xdr:rowOff>167726</xdr:rowOff>
    </xdr:to>
    <xdr:cxnSp macro="">
      <xdr:nvCxnSpPr>
        <xdr:cNvPr id="522" name="直線コネクタ 521"/>
        <xdr:cNvCxnSpPr/>
      </xdr:nvCxnSpPr>
      <xdr:spPr>
        <a:xfrm>
          <a:off x="14592300" y="6490025"/>
          <a:ext cx="889000" cy="21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31430</xdr:rowOff>
    </xdr:from>
    <xdr:to>
      <xdr:col>81</xdr:col>
      <xdr:colOff>101600</xdr:colOff>
      <xdr:row>36</xdr:row>
      <xdr:rowOff>133030</xdr:rowOff>
    </xdr:to>
    <xdr:sp macro="" textlink="">
      <xdr:nvSpPr>
        <xdr:cNvPr id="523" name="フローチャート: 判断 522"/>
        <xdr:cNvSpPr/>
      </xdr:nvSpPr>
      <xdr:spPr>
        <a:xfrm>
          <a:off x="154305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149557</xdr:rowOff>
    </xdr:from>
    <xdr:ext cx="534377" cy="259045"/>
    <xdr:sp macro="" textlink="">
      <xdr:nvSpPr>
        <xdr:cNvPr id="524" name="テキスト ボックス 523"/>
        <xdr:cNvSpPr txBox="1"/>
      </xdr:nvSpPr>
      <xdr:spPr>
        <a:xfrm>
          <a:off x="15214111" y="597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138328</xdr:rowOff>
    </xdr:from>
    <xdr:to>
      <xdr:col>76</xdr:col>
      <xdr:colOff>114300</xdr:colOff>
      <xdr:row>37</xdr:row>
      <xdr:rowOff>146375</xdr:rowOff>
    </xdr:to>
    <xdr:cxnSp macro="">
      <xdr:nvCxnSpPr>
        <xdr:cNvPr id="525" name="直線コネクタ 524"/>
        <xdr:cNvCxnSpPr/>
      </xdr:nvCxnSpPr>
      <xdr:spPr>
        <a:xfrm>
          <a:off x="13703300" y="6481978"/>
          <a:ext cx="889000" cy="8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47706</xdr:rowOff>
    </xdr:from>
    <xdr:to>
      <xdr:col>76</xdr:col>
      <xdr:colOff>165100</xdr:colOff>
      <xdr:row>36</xdr:row>
      <xdr:rowOff>149306</xdr:rowOff>
    </xdr:to>
    <xdr:sp macro="" textlink="">
      <xdr:nvSpPr>
        <xdr:cNvPr id="526" name="フローチャート: 判断 525"/>
        <xdr:cNvSpPr/>
      </xdr:nvSpPr>
      <xdr:spPr>
        <a:xfrm>
          <a:off x="14541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165833</xdr:rowOff>
    </xdr:from>
    <xdr:ext cx="534377" cy="259045"/>
    <xdr:sp macro="" textlink="">
      <xdr:nvSpPr>
        <xdr:cNvPr id="527" name="テキスト ボックス 526"/>
        <xdr:cNvSpPr txBox="1"/>
      </xdr:nvSpPr>
      <xdr:spPr>
        <a:xfrm>
          <a:off x="14325111" y="59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25400</xdr:rowOff>
    </xdr:from>
    <xdr:to>
      <xdr:col>71</xdr:col>
      <xdr:colOff>177800</xdr:colOff>
      <xdr:row>37</xdr:row>
      <xdr:rowOff>138328</xdr:rowOff>
    </xdr:to>
    <xdr:cxnSp macro="">
      <xdr:nvCxnSpPr>
        <xdr:cNvPr id="528" name="直線コネクタ 527"/>
        <xdr:cNvCxnSpPr/>
      </xdr:nvCxnSpPr>
      <xdr:spPr>
        <a:xfrm>
          <a:off x="12814300" y="6197600"/>
          <a:ext cx="889000" cy="284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147787</xdr:rowOff>
    </xdr:from>
    <xdr:to>
      <xdr:col>72</xdr:col>
      <xdr:colOff>38100</xdr:colOff>
      <xdr:row>36</xdr:row>
      <xdr:rowOff>77937</xdr:rowOff>
    </xdr:to>
    <xdr:sp macro="" textlink="">
      <xdr:nvSpPr>
        <xdr:cNvPr id="529" name="フローチャート: 判断 528"/>
        <xdr:cNvSpPr/>
      </xdr:nvSpPr>
      <xdr:spPr>
        <a:xfrm>
          <a:off x="13652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94464</xdr:rowOff>
    </xdr:from>
    <xdr:ext cx="534377" cy="259045"/>
    <xdr:sp macro="" textlink="">
      <xdr:nvSpPr>
        <xdr:cNvPr id="530" name="テキスト ボックス 529"/>
        <xdr:cNvSpPr txBox="1"/>
      </xdr:nvSpPr>
      <xdr:spPr>
        <a:xfrm>
          <a:off x="13436111" y="59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31" name="フローチャート: 判断 530"/>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21241</xdr:rowOff>
    </xdr:from>
    <xdr:ext cx="534377" cy="259045"/>
    <xdr:sp macro="" textlink="">
      <xdr:nvSpPr>
        <xdr:cNvPr id="532" name="テキスト ボックス 531"/>
        <xdr:cNvSpPr txBox="1"/>
      </xdr:nvSpPr>
      <xdr:spPr>
        <a:xfrm>
          <a:off x="12547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79025</xdr:rowOff>
    </xdr:from>
    <xdr:to>
      <xdr:col>85</xdr:col>
      <xdr:colOff>177800</xdr:colOff>
      <xdr:row>38</xdr:row>
      <xdr:rowOff>9175</xdr:rowOff>
    </xdr:to>
    <xdr:sp macro="" textlink="">
      <xdr:nvSpPr>
        <xdr:cNvPr id="538" name="楕円 537"/>
        <xdr:cNvSpPr/>
      </xdr:nvSpPr>
      <xdr:spPr>
        <a:xfrm>
          <a:off x="16268700" y="642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57452</xdr:rowOff>
    </xdr:from>
    <xdr:ext cx="534377" cy="259045"/>
    <xdr:sp macro="" textlink="">
      <xdr:nvSpPr>
        <xdr:cNvPr id="539" name="消防費該当値テキスト"/>
        <xdr:cNvSpPr txBox="1"/>
      </xdr:nvSpPr>
      <xdr:spPr>
        <a:xfrm>
          <a:off x="16370300" y="6401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116926</xdr:rowOff>
    </xdr:from>
    <xdr:to>
      <xdr:col>81</xdr:col>
      <xdr:colOff>101600</xdr:colOff>
      <xdr:row>38</xdr:row>
      <xdr:rowOff>47076</xdr:rowOff>
    </xdr:to>
    <xdr:sp macro="" textlink="">
      <xdr:nvSpPr>
        <xdr:cNvPr id="540" name="楕円 539"/>
        <xdr:cNvSpPr/>
      </xdr:nvSpPr>
      <xdr:spPr>
        <a:xfrm>
          <a:off x="15430500" y="646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38203</xdr:rowOff>
    </xdr:from>
    <xdr:ext cx="534377" cy="259045"/>
    <xdr:sp macro="" textlink="">
      <xdr:nvSpPr>
        <xdr:cNvPr id="541" name="テキスト ボックス 540"/>
        <xdr:cNvSpPr txBox="1"/>
      </xdr:nvSpPr>
      <xdr:spPr>
        <a:xfrm>
          <a:off x="15214111" y="6553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95575</xdr:rowOff>
    </xdr:from>
    <xdr:to>
      <xdr:col>76</xdr:col>
      <xdr:colOff>165100</xdr:colOff>
      <xdr:row>38</xdr:row>
      <xdr:rowOff>25726</xdr:rowOff>
    </xdr:to>
    <xdr:sp macro="" textlink="">
      <xdr:nvSpPr>
        <xdr:cNvPr id="542" name="楕円 541"/>
        <xdr:cNvSpPr/>
      </xdr:nvSpPr>
      <xdr:spPr>
        <a:xfrm>
          <a:off x="14541500" y="643922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16852</xdr:rowOff>
    </xdr:from>
    <xdr:ext cx="534377" cy="259045"/>
    <xdr:sp macro="" textlink="">
      <xdr:nvSpPr>
        <xdr:cNvPr id="543" name="テキスト ボックス 542"/>
        <xdr:cNvSpPr txBox="1"/>
      </xdr:nvSpPr>
      <xdr:spPr>
        <a:xfrm>
          <a:off x="14325111" y="653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87528</xdr:rowOff>
    </xdr:from>
    <xdr:to>
      <xdr:col>72</xdr:col>
      <xdr:colOff>38100</xdr:colOff>
      <xdr:row>38</xdr:row>
      <xdr:rowOff>17678</xdr:rowOff>
    </xdr:to>
    <xdr:sp macro="" textlink="">
      <xdr:nvSpPr>
        <xdr:cNvPr id="544" name="楕円 543"/>
        <xdr:cNvSpPr/>
      </xdr:nvSpPr>
      <xdr:spPr>
        <a:xfrm>
          <a:off x="13652500" y="643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8806</xdr:rowOff>
    </xdr:from>
    <xdr:ext cx="534377" cy="259045"/>
    <xdr:sp macro="" textlink="">
      <xdr:nvSpPr>
        <xdr:cNvPr id="545" name="テキスト ボックス 544"/>
        <xdr:cNvSpPr txBox="1"/>
      </xdr:nvSpPr>
      <xdr:spPr>
        <a:xfrm>
          <a:off x="13436111" y="652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146050</xdr:rowOff>
    </xdr:from>
    <xdr:to>
      <xdr:col>67</xdr:col>
      <xdr:colOff>101600</xdr:colOff>
      <xdr:row>36</xdr:row>
      <xdr:rowOff>76200</xdr:rowOff>
    </xdr:to>
    <xdr:sp macro="" textlink="">
      <xdr:nvSpPr>
        <xdr:cNvPr id="546" name="楕円 545"/>
        <xdr:cNvSpPr/>
      </xdr:nvSpPr>
      <xdr:spPr>
        <a:xfrm>
          <a:off x="12763500" y="614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92727</xdr:rowOff>
    </xdr:from>
    <xdr:ext cx="534377" cy="259045"/>
    <xdr:sp macro="" textlink="">
      <xdr:nvSpPr>
        <xdr:cNvPr id="547" name="テキスト ボックス 546"/>
        <xdr:cNvSpPr txBox="1"/>
      </xdr:nvSpPr>
      <xdr:spPr>
        <a:xfrm>
          <a:off x="12547111" y="592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134214</xdr:rowOff>
    </xdr:from>
    <xdr:to>
      <xdr:col>85</xdr:col>
      <xdr:colOff>126364</xdr:colOff>
      <xdr:row>58</xdr:row>
      <xdr:rowOff>99181</xdr:rowOff>
    </xdr:to>
    <xdr:cxnSp macro="">
      <xdr:nvCxnSpPr>
        <xdr:cNvPr id="572" name="直線コネクタ 571"/>
        <xdr:cNvCxnSpPr/>
      </xdr:nvCxnSpPr>
      <xdr:spPr>
        <a:xfrm flipV="1">
          <a:off x="16317595" y="8706714"/>
          <a:ext cx="1269" cy="1336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103008</xdr:rowOff>
    </xdr:from>
    <xdr:ext cx="534377" cy="259045"/>
    <xdr:sp macro="" textlink="">
      <xdr:nvSpPr>
        <xdr:cNvPr id="573" name="教育費最小値テキスト"/>
        <xdr:cNvSpPr txBox="1"/>
      </xdr:nvSpPr>
      <xdr:spPr>
        <a:xfrm>
          <a:off x="16370300" y="1004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99181</xdr:rowOff>
    </xdr:from>
    <xdr:to>
      <xdr:col>86</xdr:col>
      <xdr:colOff>25400</xdr:colOff>
      <xdr:row>58</xdr:row>
      <xdr:rowOff>99181</xdr:rowOff>
    </xdr:to>
    <xdr:cxnSp macro="">
      <xdr:nvCxnSpPr>
        <xdr:cNvPr id="574" name="直線コネクタ 573"/>
        <xdr:cNvCxnSpPr/>
      </xdr:nvCxnSpPr>
      <xdr:spPr>
        <a:xfrm>
          <a:off x="16230600" y="10043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80891</xdr:rowOff>
    </xdr:from>
    <xdr:ext cx="534377" cy="259045"/>
    <xdr:sp macro="" textlink="">
      <xdr:nvSpPr>
        <xdr:cNvPr id="575" name="教育費最大値テキスト"/>
        <xdr:cNvSpPr txBox="1"/>
      </xdr:nvSpPr>
      <xdr:spPr>
        <a:xfrm>
          <a:off x="16370300" y="848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134214</xdr:rowOff>
    </xdr:from>
    <xdr:to>
      <xdr:col>86</xdr:col>
      <xdr:colOff>25400</xdr:colOff>
      <xdr:row>50</xdr:row>
      <xdr:rowOff>134214</xdr:rowOff>
    </xdr:to>
    <xdr:cxnSp macro="">
      <xdr:nvCxnSpPr>
        <xdr:cNvPr id="576" name="直線コネクタ 575"/>
        <xdr:cNvCxnSpPr/>
      </xdr:nvCxnSpPr>
      <xdr:spPr>
        <a:xfrm>
          <a:off x="16230600" y="870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103524</xdr:rowOff>
    </xdr:from>
    <xdr:to>
      <xdr:col>85</xdr:col>
      <xdr:colOff>127000</xdr:colOff>
      <xdr:row>57</xdr:row>
      <xdr:rowOff>75292</xdr:rowOff>
    </xdr:to>
    <xdr:cxnSp macro="">
      <xdr:nvCxnSpPr>
        <xdr:cNvPr id="577" name="直線コネクタ 576"/>
        <xdr:cNvCxnSpPr/>
      </xdr:nvCxnSpPr>
      <xdr:spPr>
        <a:xfrm>
          <a:off x="15481300" y="9704724"/>
          <a:ext cx="838200" cy="14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100881</xdr:rowOff>
    </xdr:from>
    <xdr:ext cx="534377" cy="259045"/>
    <xdr:sp macro="" textlink="">
      <xdr:nvSpPr>
        <xdr:cNvPr id="578" name="教育費平均値テキスト"/>
        <xdr:cNvSpPr txBox="1"/>
      </xdr:nvSpPr>
      <xdr:spPr>
        <a:xfrm>
          <a:off x="16370300" y="9359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78004</xdr:rowOff>
    </xdr:from>
    <xdr:to>
      <xdr:col>85</xdr:col>
      <xdr:colOff>177800</xdr:colOff>
      <xdr:row>56</xdr:row>
      <xdr:rowOff>8154</xdr:rowOff>
    </xdr:to>
    <xdr:sp macro="" textlink="">
      <xdr:nvSpPr>
        <xdr:cNvPr id="579" name="フローチャート: 判断 578"/>
        <xdr:cNvSpPr/>
      </xdr:nvSpPr>
      <xdr:spPr>
        <a:xfrm>
          <a:off x="16268700" y="9507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103524</xdr:rowOff>
    </xdr:from>
    <xdr:to>
      <xdr:col>81</xdr:col>
      <xdr:colOff>50800</xdr:colOff>
      <xdr:row>56</xdr:row>
      <xdr:rowOff>141033</xdr:rowOff>
    </xdr:to>
    <xdr:cxnSp macro="">
      <xdr:nvCxnSpPr>
        <xdr:cNvPr id="580" name="直線コネクタ 579"/>
        <xdr:cNvCxnSpPr/>
      </xdr:nvCxnSpPr>
      <xdr:spPr>
        <a:xfrm flipV="1">
          <a:off x="14592300" y="9704724"/>
          <a:ext cx="889000" cy="37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51905</xdr:rowOff>
    </xdr:from>
    <xdr:to>
      <xdr:col>81</xdr:col>
      <xdr:colOff>101600</xdr:colOff>
      <xdr:row>55</xdr:row>
      <xdr:rowOff>153505</xdr:rowOff>
    </xdr:to>
    <xdr:sp macro="" textlink="">
      <xdr:nvSpPr>
        <xdr:cNvPr id="581" name="フローチャート: 判断 580"/>
        <xdr:cNvSpPr/>
      </xdr:nvSpPr>
      <xdr:spPr>
        <a:xfrm>
          <a:off x="15430500" y="948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170032</xdr:rowOff>
    </xdr:from>
    <xdr:ext cx="534377" cy="259045"/>
    <xdr:sp macro="" textlink="">
      <xdr:nvSpPr>
        <xdr:cNvPr id="582" name="テキスト ボックス 581"/>
        <xdr:cNvSpPr txBox="1"/>
      </xdr:nvSpPr>
      <xdr:spPr>
        <a:xfrm>
          <a:off x="15214111" y="925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77406</xdr:rowOff>
    </xdr:from>
    <xdr:to>
      <xdr:col>76</xdr:col>
      <xdr:colOff>114300</xdr:colOff>
      <xdr:row>56</xdr:row>
      <xdr:rowOff>141033</xdr:rowOff>
    </xdr:to>
    <xdr:cxnSp macro="">
      <xdr:nvCxnSpPr>
        <xdr:cNvPr id="583" name="直線コネクタ 582"/>
        <xdr:cNvCxnSpPr/>
      </xdr:nvCxnSpPr>
      <xdr:spPr>
        <a:xfrm>
          <a:off x="13703300" y="9678606"/>
          <a:ext cx="889000" cy="6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121704</xdr:rowOff>
    </xdr:from>
    <xdr:to>
      <xdr:col>76</xdr:col>
      <xdr:colOff>165100</xdr:colOff>
      <xdr:row>56</xdr:row>
      <xdr:rowOff>51854</xdr:rowOff>
    </xdr:to>
    <xdr:sp macro="" textlink="">
      <xdr:nvSpPr>
        <xdr:cNvPr id="584" name="フローチャート: 判断 583"/>
        <xdr:cNvSpPr/>
      </xdr:nvSpPr>
      <xdr:spPr>
        <a:xfrm>
          <a:off x="145415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68381</xdr:rowOff>
    </xdr:from>
    <xdr:ext cx="534377" cy="259045"/>
    <xdr:sp macro="" textlink="">
      <xdr:nvSpPr>
        <xdr:cNvPr id="585" name="テキスト ボックス 584"/>
        <xdr:cNvSpPr txBox="1"/>
      </xdr:nvSpPr>
      <xdr:spPr>
        <a:xfrm>
          <a:off x="14325111" y="932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29001</xdr:rowOff>
    </xdr:from>
    <xdr:to>
      <xdr:col>71</xdr:col>
      <xdr:colOff>177800</xdr:colOff>
      <xdr:row>56</xdr:row>
      <xdr:rowOff>77406</xdr:rowOff>
    </xdr:to>
    <xdr:cxnSp macro="">
      <xdr:nvCxnSpPr>
        <xdr:cNvPr id="586" name="直線コネクタ 585"/>
        <xdr:cNvCxnSpPr/>
      </xdr:nvCxnSpPr>
      <xdr:spPr>
        <a:xfrm>
          <a:off x="12814300" y="9630201"/>
          <a:ext cx="889000" cy="4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89433</xdr:rowOff>
    </xdr:from>
    <xdr:to>
      <xdr:col>72</xdr:col>
      <xdr:colOff>38100</xdr:colOff>
      <xdr:row>56</xdr:row>
      <xdr:rowOff>19583</xdr:rowOff>
    </xdr:to>
    <xdr:sp macro="" textlink="">
      <xdr:nvSpPr>
        <xdr:cNvPr id="587" name="フローチャート: 判断 586"/>
        <xdr:cNvSpPr/>
      </xdr:nvSpPr>
      <xdr:spPr>
        <a:xfrm>
          <a:off x="13652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36110</xdr:rowOff>
    </xdr:from>
    <xdr:ext cx="534377" cy="259045"/>
    <xdr:sp macro="" textlink="">
      <xdr:nvSpPr>
        <xdr:cNvPr id="588" name="テキスト ボックス 587"/>
        <xdr:cNvSpPr txBox="1"/>
      </xdr:nvSpPr>
      <xdr:spPr>
        <a:xfrm>
          <a:off x="13436111" y="929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3690</xdr:rowOff>
    </xdr:from>
    <xdr:to>
      <xdr:col>67</xdr:col>
      <xdr:colOff>101600</xdr:colOff>
      <xdr:row>56</xdr:row>
      <xdr:rowOff>105290</xdr:rowOff>
    </xdr:to>
    <xdr:sp macro="" textlink="">
      <xdr:nvSpPr>
        <xdr:cNvPr id="589" name="フローチャート: 判断 588"/>
        <xdr:cNvSpPr/>
      </xdr:nvSpPr>
      <xdr:spPr>
        <a:xfrm>
          <a:off x="12763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96417</xdr:rowOff>
    </xdr:from>
    <xdr:ext cx="534377" cy="259045"/>
    <xdr:sp macro="" textlink="">
      <xdr:nvSpPr>
        <xdr:cNvPr id="590" name="テキスト ボックス 589"/>
        <xdr:cNvSpPr txBox="1"/>
      </xdr:nvSpPr>
      <xdr:spPr>
        <a:xfrm>
          <a:off x="12547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24492</xdr:rowOff>
    </xdr:from>
    <xdr:to>
      <xdr:col>85</xdr:col>
      <xdr:colOff>177800</xdr:colOff>
      <xdr:row>57</xdr:row>
      <xdr:rowOff>126092</xdr:rowOff>
    </xdr:to>
    <xdr:sp macro="" textlink="">
      <xdr:nvSpPr>
        <xdr:cNvPr id="596" name="楕円 595"/>
        <xdr:cNvSpPr/>
      </xdr:nvSpPr>
      <xdr:spPr>
        <a:xfrm>
          <a:off x="16268700" y="979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2919</xdr:rowOff>
    </xdr:from>
    <xdr:ext cx="534377" cy="259045"/>
    <xdr:sp macro="" textlink="">
      <xdr:nvSpPr>
        <xdr:cNvPr id="597" name="教育費該当値テキスト"/>
        <xdr:cNvSpPr txBox="1"/>
      </xdr:nvSpPr>
      <xdr:spPr>
        <a:xfrm>
          <a:off x="16370300" y="9775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52724</xdr:rowOff>
    </xdr:from>
    <xdr:to>
      <xdr:col>81</xdr:col>
      <xdr:colOff>101600</xdr:colOff>
      <xdr:row>56</xdr:row>
      <xdr:rowOff>154324</xdr:rowOff>
    </xdr:to>
    <xdr:sp macro="" textlink="">
      <xdr:nvSpPr>
        <xdr:cNvPr id="598" name="楕円 597"/>
        <xdr:cNvSpPr/>
      </xdr:nvSpPr>
      <xdr:spPr>
        <a:xfrm>
          <a:off x="15430500" y="965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145451</xdr:rowOff>
    </xdr:from>
    <xdr:ext cx="534377" cy="259045"/>
    <xdr:sp macro="" textlink="">
      <xdr:nvSpPr>
        <xdr:cNvPr id="599" name="テキスト ボックス 598"/>
        <xdr:cNvSpPr txBox="1"/>
      </xdr:nvSpPr>
      <xdr:spPr>
        <a:xfrm>
          <a:off x="15214111" y="974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90233</xdr:rowOff>
    </xdr:from>
    <xdr:to>
      <xdr:col>76</xdr:col>
      <xdr:colOff>165100</xdr:colOff>
      <xdr:row>57</xdr:row>
      <xdr:rowOff>20383</xdr:rowOff>
    </xdr:to>
    <xdr:sp macro="" textlink="">
      <xdr:nvSpPr>
        <xdr:cNvPr id="600" name="楕円 599"/>
        <xdr:cNvSpPr/>
      </xdr:nvSpPr>
      <xdr:spPr>
        <a:xfrm>
          <a:off x="14541500" y="9691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11510</xdr:rowOff>
    </xdr:from>
    <xdr:ext cx="534377" cy="259045"/>
    <xdr:sp macro="" textlink="">
      <xdr:nvSpPr>
        <xdr:cNvPr id="601" name="テキスト ボックス 600"/>
        <xdr:cNvSpPr txBox="1"/>
      </xdr:nvSpPr>
      <xdr:spPr>
        <a:xfrm>
          <a:off x="14325111" y="9784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26606</xdr:rowOff>
    </xdr:from>
    <xdr:to>
      <xdr:col>72</xdr:col>
      <xdr:colOff>38100</xdr:colOff>
      <xdr:row>56</xdr:row>
      <xdr:rowOff>128206</xdr:rowOff>
    </xdr:to>
    <xdr:sp macro="" textlink="">
      <xdr:nvSpPr>
        <xdr:cNvPr id="602" name="楕円 601"/>
        <xdr:cNvSpPr/>
      </xdr:nvSpPr>
      <xdr:spPr>
        <a:xfrm>
          <a:off x="13652500" y="962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119333</xdr:rowOff>
    </xdr:from>
    <xdr:ext cx="534377" cy="259045"/>
    <xdr:sp macro="" textlink="">
      <xdr:nvSpPr>
        <xdr:cNvPr id="603" name="テキスト ボックス 602"/>
        <xdr:cNvSpPr txBox="1"/>
      </xdr:nvSpPr>
      <xdr:spPr>
        <a:xfrm>
          <a:off x="13436111" y="972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149651</xdr:rowOff>
    </xdr:from>
    <xdr:to>
      <xdr:col>67</xdr:col>
      <xdr:colOff>101600</xdr:colOff>
      <xdr:row>56</xdr:row>
      <xdr:rowOff>79801</xdr:rowOff>
    </xdr:to>
    <xdr:sp macro="" textlink="">
      <xdr:nvSpPr>
        <xdr:cNvPr id="604" name="楕円 603"/>
        <xdr:cNvSpPr/>
      </xdr:nvSpPr>
      <xdr:spPr>
        <a:xfrm>
          <a:off x="12763500" y="957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96328</xdr:rowOff>
    </xdr:from>
    <xdr:ext cx="534377" cy="259045"/>
    <xdr:sp macro="" textlink="">
      <xdr:nvSpPr>
        <xdr:cNvPr id="605" name="テキスト ボックス 604"/>
        <xdr:cNvSpPr txBox="1"/>
      </xdr:nvSpPr>
      <xdr:spPr>
        <a:xfrm>
          <a:off x="12547111" y="935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1" name="テキスト ボックス 62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3" name="テキスト ボックス 62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123927</xdr:rowOff>
    </xdr:from>
    <xdr:to>
      <xdr:col>85</xdr:col>
      <xdr:colOff>126364</xdr:colOff>
      <xdr:row>78</xdr:row>
      <xdr:rowOff>139700</xdr:rowOff>
    </xdr:to>
    <xdr:cxnSp macro="">
      <xdr:nvCxnSpPr>
        <xdr:cNvPr id="627" name="直線コネクタ 626"/>
        <xdr:cNvCxnSpPr/>
      </xdr:nvCxnSpPr>
      <xdr:spPr>
        <a:xfrm flipV="1">
          <a:off x="16317595" y="12125427"/>
          <a:ext cx="1269" cy="138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70604</xdr:rowOff>
    </xdr:from>
    <xdr:ext cx="599010" cy="259045"/>
    <xdr:sp macro="" textlink="">
      <xdr:nvSpPr>
        <xdr:cNvPr id="630" name="災害復旧費最大値テキスト"/>
        <xdr:cNvSpPr txBox="1"/>
      </xdr:nvSpPr>
      <xdr:spPr>
        <a:xfrm>
          <a:off x="16370300" y="1190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151,725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123927</xdr:rowOff>
    </xdr:from>
    <xdr:to>
      <xdr:col>86</xdr:col>
      <xdr:colOff>25400</xdr:colOff>
      <xdr:row>70</xdr:row>
      <xdr:rowOff>123927</xdr:rowOff>
    </xdr:to>
    <xdr:cxnSp macro="">
      <xdr:nvCxnSpPr>
        <xdr:cNvPr id="631" name="直線コネクタ 630"/>
        <xdr:cNvCxnSpPr/>
      </xdr:nvCxnSpPr>
      <xdr:spPr>
        <a:xfrm>
          <a:off x="16230600" y="12125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127081</xdr:rowOff>
    </xdr:from>
    <xdr:to>
      <xdr:col>85</xdr:col>
      <xdr:colOff>127000</xdr:colOff>
      <xdr:row>78</xdr:row>
      <xdr:rowOff>138557</xdr:rowOff>
    </xdr:to>
    <xdr:cxnSp macro="">
      <xdr:nvCxnSpPr>
        <xdr:cNvPr id="632" name="直線コネクタ 631"/>
        <xdr:cNvCxnSpPr/>
      </xdr:nvCxnSpPr>
      <xdr:spPr>
        <a:xfrm flipV="1">
          <a:off x="15481300" y="13500181"/>
          <a:ext cx="838200" cy="11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57937</xdr:rowOff>
    </xdr:from>
    <xdr:ext cx="469744" cy="259045"/>
    <xdr:sp macro="" textlink="">
      <xdr:nvSpPr>
        <xdr:cNvPr id="633" name="災害復旧費平均値テキスト"/>
        <xdr:cNvSpPr txBox="1"/>
      </xdr:nvSpPr>
      <xdr:spPr>
        <a:xfrm>
          <a:off x="16370300" y="13259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35060</xdr:rowOff>
    </xdr:from>
    <xdr:to>
      <xdr:col>85</xdr:col>
      <xdr:colOff>177800</xdr:colOff>
      <xdr:row>78</xdr:row>
      <xdr:rowOff>136660</xdr:rowOff>
    </xdr:to>
    <xdr:sp macro="" textlink="">
      <xdr:nvSpPr>
        <xdr:cNvPr id="634" name="フローチャート: 判断 633"/>
        <xdr:cNvSpPr/>
      </xdr:nvSpPr>
      <xdr:spPr>
        <a:xfrm>
          <a:off x="16268700" y="134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138557</xdr:rowOff>
    </xdr:from>
    <xdr:to>
      <xdr:col>81</xdr:col>
      <xdr:colOff>50800</xdr:colOff>
      <xdr:row>78</xdr:row>
      <xdr:rowOff>138823</xdr:rowOff>
    </xdr:to>
    <xdr:cxnSp macro="">
      <xdr:nvCxnSpPr>
        <xdr:cNvPr id="635" name="直線コネクタ 634"/>
        <xdr:cNvCxnSpPr/>
      </xdr:nvCxnSpPr>
      <xdr:spPr>
        <a:xfrm flipV="1">
          <a:off x="14592300" y="13511657"/>
          <a:ext cx="889000" cy="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55167</xdr:rowOff>
    </xdr:from>
    <xdr:to>
      <xdr:col>81</xdr:col>
      <xdr:colOff>101600</xdr:colOff>
      <xdr:row>78</xdr:row>
      <xdr:rowOff>156767</xdr:rowOff>
    </xdr:to>
    <xdr:sp macro="" textlink="">
      <xdr:nvSpPr>
        <xdr:cNvPr id="636" name="フローチャート: 判断 635"/>
        <xdr:cNvSpPr/>
      </xdr:nvSpPr>
      <xdr:spPr>
        <a:xfrm>
          <a:off x="15430500" y="1342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1844</xdr:rowOff>
    </xdr:from>
    <xdr:ext cx="469744" cy="259045"/>
    <xdr:sp macro="" textlink="">
      <xdr:nvSpPr>
        <xdr:cNvPr id="637" name="テキスト ボックス 636"/>
        <xdr:cNvSpPr txBox="1"/>
      </xdr:nvSpPr>
      <xdr:spPr>
        <a:xfrm>
          <a:off x="15246428" y="13203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138823</xdr:rowOff>
    </xdr:from>
    <xdr:to>
      <xdr:col>76</xdr:col>
      <xdr:colOff>114300</xdr:colOff>
      <xdr:row>78</xdr:row>
      <xdr:rowOff>139700</xdr:rowOff>
    </xdr:to>
    <xdr:cxnSp macro="">
      <xdr:nvCxnSpPr>
        <xdr:cNvPr id="638" name="直線コネクタ 637"/>
        <xdr:cNvCxnSpPr/>
      </xdr:nvCxnSpPr>
      <xdr:spPr>
        <a:xfrm flipV="1">
          <a:off x="13703300" y="13511923"/>
          <a:ext cx="889000" cy="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65821</xdr:rowOff>
    </xdr:from>
    <xdr:to>
      <xdr:col>76</xdr:col>
      <xdr:colOff>165100</xdr:colOff>
      <xdr:row>78</xdr:row>
      <xdr:rowOff>167421</xdr:rowOff>
    </xdr:to>
    <xdr:sp macro="" textlink="">
      <xdr:nvSpPr>
        <xdr:cNvPr id="639" name="フローチャート: 判断 638"/>
        <xdr:cNvSpPr/>
      </xdr:nvSpPr>
      <xdr:spPr>
        <a:xfrm>
          <a:off x="14541500" y="13438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12498</xdr:rowOff>
    </xdr:from>
    <xdr:ext cx="469744" cy="259045"/>
    <xdr:sp macro="" textlink="">
      <xdr:nvSpPr>
        <xdr:cNvPr id="640" name="テキスト ボックス 639"/>
        <xdr:cNvSpPr txBox="1"/>
      </xdr:nvSpPr>
      <xdr:spPr>
        <a:xfrm>
          <a:off x="14357428" y="13214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1" name="直線コネクタ 640"/>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32609</xdr:rowOff>
    </xdr:from>
    <xdr:to>
      <xdr:col>72</xdr:col>
      <xdr:colOff>38100</xdr:colOff>
      <xdr:row>78</xdr:row>
      <xdr:rowOff>134209</xdr:rowOff>
    </xdr:to>
    <xdr:sp macro="" textlink="">
      <xdr:nvSpPr>
        <xdr:cNvPr id="642" name="フローチャート: 判断 641"/>
        <xdr:cNvSpPr/>
      </xdr:nvSpPr>
      <xdr:spPr>
        <a:xfrm>
          <a:off x="13652500" y="13405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150736</xdr:rowOff>
    </xdr:from>
    <xdr:ext cx="469744" cy="259045"/>
    <xdr:sp macro="" textlink="">
      <xdr:nvSpPr>
        <xdr:cNvPr id="643" name="テキスト ボックス 642"/>
        <xdr:cNvSpPr txBox="1"/>
      </xdr:nvSpPr>
      <xdr:spPr>
        <a:xfrm>
          <a:off x="13468428" y="13180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53284</xdr:rowOff>
    </xdr:from>
    <xdr:to>
      <xdr:col>67</xdr:col>
      <xdr:colOff>101600</xdr:colOff>
      <xdr:row>78</xdr:row>
      <xdr:rowOff>154884</xdr:rowOff>
    </xdr:to>
    <xdr:sp macro="" textlink="">
      <xdr:nvSpPr>
        <xdr:cNvPr id="644" name="フローチャート: 判断 643"/>
        <xdr:cNvSpPr/>
      </xdr:nvSpPr>
      <xdr:spPr>
        <a:xfrm>
          <a:off x="12763500" y="13426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171411</xdr:rowOff>
    </xdr:from>
    <xdr:ext cx="469744" cy="259045"/>
    <xdr:sp macro="" textlink="">
      <xdr:nvSpPr>
        <xdr:cNvPr id="645" name="テキスト ボックス 644"/>
        <xdr:cNvSpPr txBox="1"/>
      </xdr:nvSpPr>
      <xdr:spPr>
        <a:xfrm>
          <a:off x="12579428" y="1320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76281</xdr:rowOff>
    </xdr:from>
    <xdr:to>
      <xdr:col>85</xdr:col>
      <xdr:colOff>177800</xdr:colOff>
      <xdr:row>79</xdr:row>
      <xdr:rowOff>6431</xdr:rowOff>
    </xdr:to>
    <xdr:sp macro="" textlink="">
      <xdr:nvSpPr>
        <xdr:cNvPr id="651" name="楕円 650"/>
        <xdr:cNvSpPr/>
      </xdr:nvSpPr>
      <xdr:spPr>
        <a:xfrm>
          <a:off x="16268700" y="1344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13487</xdr:rowOff>
    </xdr:from>
    <xdr:ext cx="469744" cy="259045"/>
    <xdr:sp macro="" textlink="">
      <xdr:nvSpPr>
        <xdr:cNvPr id="652" name="災害復旧費該当値テキスト"/>
        <xdr:cNvSpPr txBox="1"/>
      </xdr:nvSpPr>
      <xdr:spPr>
        <a:xfrm>
          <a:off x="16370300" y="1338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87757</xdr:rowOff>
    </xdr:from>
    <xdr:to>
      <xdr:col>81</xdr:col>
      <xdr:colOff>101600</xdr:colOff>
      <xdr:row>79</xdr:row>
      <xdr:rowOff>17907</xdr:rowOff>
    </xdr:to>
    <xdr:sp macro="" textlink="">
      <xdr:nvSpPr>
        <xdr:cNvPr id="653" name="楕円 652"/>
        <xdr:cNvSpPr/>
      </xdr:nvSpPr>
      <xdr:spPr>
        <a:xfrm>
          <a:off x="15430500" y="1346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9034</xdr:rowOff>
    </xdr:from>
    <xdr:ext cx="378565" cy="259045"/>
    <xdr:sp macro="" textlink="">
      <xdr:nvSpPr>
        <xdr:cNvPr id="654" name="テキスト ボックス 653"/>
        <xdr:cNvSpPr txBox="1"/>
      </xdr:nvSpPr>
      <xdr:spPr>
        <a:xfrm>
          <a:off x="15292017" y="13553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88023</xdr:rowOff>
    </xdr:from>
    <xdr:to>
      <xdr:col>76</xdr:col>
      <xdr:colOff>165100</xdr:colOff>
      <xdr:row>79</xdr:row>
      <xdr:rowOff>18173</xdr:rowOff>
    </xdr:to>
    <xdr:sp macro="" textlink="">
      <xdr:nvSpPr>
        <xdr:cNvPr id="655" name="楕円 654"/>
        <xdr:cNvSpPr/>
      </xdr:nvSpPr>
      <xdr:spPr>
        <a:xfrm>
          <a:off x="14541500" y="1346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9300</xdr:rowOff>
    </xdr:from>
    <xdr:ext cx="313932" cy="259045"/>
    <xdr:sp macro="" textlink="">
      <xdr:nvSpPr>
        <xdr:cNvPr id="656" name="テキスト ボックス 655"/>
        <xdr:cNvSpPr txBox="1"/>
      </xdr:nvSpPr>
      <xdr:spPr>
        <a:xfrm>
          <a:off x="14435333" y="135538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7" name="楕円 656"/>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8" name="テキスト ボックス 657"/>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9" name="楕円 658"/>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0" name="テキスト ボックス 659"/>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6" name="テキスト ボックス 67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8" name="テキスト ボックス 67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52794</xdr:rowOff>
    </xdr:from>
    <xdr:to>
      <xdr:col>85</xdr:col>
      <xdr:colOff>126364</xdr:colOff>
      <xdr:row>98</xdr:row>
      <xdr:rowOff>2515</xdr:rowOff>
    </xdr:to>
    <xdr:cxnSp macro="">
      <xdr:nvCxnSpPr>
        <xdr:cNvPr id="684" name="直線コネクタ 683"/>
        <xdr:cNvCxnSpPr/>
      </xdr:nvCxnSpPr>
      <xdr:spPr>
        <a:xfrm flipV="1">
          <a:off x="16317595" y="15483294"/>
          <a:ext cx="1269" cy="1321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6342</xdr:rowOff>
    </xdr:from>
    <xdr:ext cx="534377" cy="259045"/>
    <xdr:sp macro="" textlink="">
      <xdr:nvSpPr>
        <xdr:cNvPr id="685" name="公債費最小値テキスト"/>
        <xdr:cNvSpPr txBox="1"/>
      </xdr:nvSpPr>
      <xdr:spPr>
        <a:xfrm>
          <a:off x="16370300" y="1680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2515</xdr:rowOff>
    </xdr:from>
    <xdr:to>
      <xdr:col>86</xdr:col>
      <xdr:colOff>25400</xdr:colOff>
      <xdr:row>98</xdr:row>
      <xdr:rowOff>2515</xdr:rowOff>
    </xdr:to>
    <xdr:cxnSp macro="">
      <xdr:nvCxnSpPr>
        <xdr:cNvPr id="686" name="直線コネクタ 685"/>
        <xdr:cNvCxnSpPr/>
      </xdr:nvCxnSpPr>
      <xdr:spPr>
        <a:xfrm>
          <a:off x="16230600" y="1680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170921</xdr:rowOff>
    </xdr:from>
    <xdr:ext cx="599010" cy="259045"/>
    <xdr:sp macro="" textlink="">
      <xdr:nvSpPr>
        <xdr:cNvPr id="687" name="公債費最大値テキスト"/>
        <xdr:cNvSpPr txBox="1"/>
      </xdr:nvSpPr>
      <xdr:spPr>
        <a:xfrm>
          <a:off x="16370300" y="15258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120,843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52794</xdr:rowOff>
    </xdr:from>
    <xdr:to>
      <xdr:col>86</xdr:col>
      <xdr:colOff>25400</xdr:colOff>
      <xdr:row>90</xdr:row>
      <xdr:rowOff>52794</xdr:rowOff>
    </xdr:to>
    <xdr:cxnSp macro="">
      <xdr:nvCxnSpPr>
        <xdr:cNvPr id="688" name="直線コネクタ 687"/>
        <xdr:cNvCxnSpPr/>
      </xdr:nvCxnSpPr>
      <xdr:spPr>
        <a:xfrm>
          <a:off x="16230600" y="15483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138049</xdr:rowOff>
    </xdr:from>
    <xdr:to>
      <xdr:col>85</xdr:col>
      <xdr:colOff>127000</xdr:colOff>
      <xdr:row>95</xdr:row>
      <xdr:rowOff>146938</xdr:rowOff>
    </xdr:to>
    <xdr:cxnSp macro="">
      <xdr:nvCxnSpPr>
        <xdr:cNvPr id="689" name="直線コネクタ 688"/>
        <xdr:cNvCxnSpPr/>
      </xdr:nvCxnSpPr>
      <xdr:spPr>
        <a:xfrm flipV="1">
          <a:off x="15481300" y="16425799"/>
          <a:ext cx="838200" cy="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13707</xdr:rowOff>
    </xdr:from>
    <xdr:ext cx="534377" cy="259045"/>
    <xdr:sp macro="" textlink="">
      <xdr:nvSpPr>
        <xdr:cNvPr id="690" name="公債費平均値テキスト"/>
        <xdr:cNvSpPr txBox="1"/>
      </xdr:nvSpPr>
      <xdr:spPr>
        <a:xfrm>
          <a:off x="16370300" y="16130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162280</xdr:rowOff>
    </xdr:from>
    <xdr:to>
      <xdr:col>85</xdr:col>
      <xdr:colOff>177800</xdr:colOff>
      <xdr:row>95</xdr:row>
      <xdr:rowOff>92430</xdr:rowOff>
    </xdr:to>
    <xdr:sp macro="" textlink="">
      <xdr:nvSpPr>
        <xdr:cNvPr id="691" name="フローチャート: 判断 690"/>
        <xdr:cNvSpPr/>
      </xdr:nvSpPr>
      <xdr:spPr>
        <a:xfrm>
          <a:off x="162687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110795</xdr:rowOff>
    </xdr:from>
    <xdr:to>
      <xdr:col>81</xdr:col>
      <xdr:colOff>50800</xdr:colOff>
      <xdr:row>95</xdr:row>
      <xdr:rowOff>146938</xdr:rowOff>
    </xdr:to>
    <xdr:cxnSp macro="">
      <xdr:nvCxnSpPr>
        <xdr:cNvPr id="692" name="直線コネクタ 691"/>
        <xdr:cNvCxnSpPr/>
      </xdr:nvCxnSpPr>
      <xdr:spPr>
        <a:xfrm>
          <a:off x="14592300" y="16398545"/>
          <a:ext cx="889000" cy="36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149783</xdr:rowOff>
    </xdr:from>
    <xdr:to>
      <xdr:col>81</xdr:col>
      <xdr:colOff>101600</xdr:colOff>
      <xdr:row>95</xdr:row>
      <xdr:rowOff>79933</xdr:rowOff>
    </xdr:to>
    <xdr:sp macro="" textlink="">
      <xdr:nvSpPr>
        <xdr:cNvPr id="693" name="フローチャート: 判断 692"/>
        <xdr:cNvSpPr/>
      </xdr:nvSpPr>
      <xdr:spPr>
        <a:xfrm>
          <a:off x="15430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96460</xdr:rowOff>
    </xdr:from>
    <xdr:ext cx="534377" cy="259045"/>
    <xdr:sp macro="" textlink="">
      <xdr:nvSpPr>
        <xdr:cNvPr id="694" name="テキスト ボックス 693"/>
        <xdr:cNvSpPr txBox="1"/>
      </xdr:nvSpPr>
      <xdr:spPr>
        <a:xfrm>
          <a:off x="15214111" y="160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110795</xdr:rowOff>
    </xdr:from>
    <xdr:to>
      <xdr:col>76</xdr:col>
      <xdr:colOff>114300</xdr:colOff>
      <xdr:row>95</xdr:row>
      <xdr:rowOff>158229</xdr:rowOff>
    </xdr:to>
    <xdr:cxnSp macro="">
      <xdr:nvCxnSpPr>
        <xdr:cNvPr id="695" name="直線コネクタ 694"/>
        <xdr:cNvCxnSpPr/>
      </xdr:nvCxnSpPr>
      <xdr:spPr>
        <a:xfrm flipV="1">
          <a:off x="13703300" y="16398545"/>
          <a:ext cx="889000" cy="47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147434</xdr:rowOff>
    </xdr:from>
    <xdr:to>
      <xdr:col>76</xdr:col>
      <xdr:colOff>165100</xdr:colOff>
      <xdr:row>95</xdr:row>
      <xdr:rowOff>77584</xdr:rowOff>
    </xdr:to>
    <xdr:sp macro="" textlink="">
      <xdr:nvSpPr>
        <xdr:cNvPr id="696" name="フローチャート: 判断 695"/>
        <xdr:cNvSpPr/>
      </xdr:nvSpPr>
      <xdr:spPr>
        <a:xfrm>
          <a:off x="14541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94111</xdr:rowOff>
    </xdr:from>
    <xdr:ext cx="534377" cy="259045"/>
    <xdr:sp macro="" textlink="">
      <xdr:nvSpPr>
        <xdr:cNvPr id="697" name="テキスト ボックス 696"/>
        <xdr:cNvSpPr txBox="1"/>
      </xdr:nvSpPr>
      <xdr:spPr>
        <a:xfrm>
          <a:off x="14325111" y="1603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157518</xdr:rowOff>
    </xdr:from>
    <xdr:to>
      <xdr:col>71</xdr:col>
      <xdr:colOff>177800</xdr:colOff>
      <xdr:row>95</xdr:row>
      <xdr:rowOff>158229</xdr:rowOff>
    </xdr:to>
    <xdr:cxnSp macro="">
      <xdr:nvCxnSpPr>
        <xdr:cNvPr id="698" name="直線コネクタ 697"/>
        <xdr:cNvCxnSpPr/>
      </xdr:nvCxnSpPr>
      <xdr:spPr>
        <a:xfrm>
          <a:off x="12814300" y="16445268"/>
          <a:ext cx="889000" cy="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14351</xdr:rowOff>
    </xdr:from>
    <xdr:to>
      <xdr:col>72</xdr:col>
      <xdr:colOff>38100</xdr:colOff>
      <xdr:row>95</xdr:row>
      <xdr:rowOff>115951</xdr:rowOff>
    </xdr:to>
    <xdr:sp macro="" textlink="">
      <xdr:nvSpPr>
        <xdr:cNvPr id="699" name="フローチャート: 判断 698"/>
        <xdr:cNvSpPr/>
      </xdr:nvSpPr>
      <xdr:spPr>
        <a:xfrm>
          <a:off x="13652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132478</xdr:rowOff>
    </xdr:from>
    <xdr:ext cx="534377" cy="259045"/>
    <xdr:sp macro="" textlink="">
      <xdr:nvSpPr>
        <xdr:cNvPr id="700" name="テキスト ボックス 699"/>
        <xdr:cNvSpPr txBox="1"/>
      </xdr:nvSpPr>
      <xdr:spPr>
        <a:xfrm>
          <a:off x="13436111" y="1607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107810</xdr:rowOff>
    </xdr:from>
    <xdr:to>
      <xdr:col>67</xdr:col>
      <xdr:colOff>101600</xdr:colOff>
      <xdr:row>96</xdr:row>
      <xdr:rowOff>37960</xdr:rowOff>
    </xdr:to>
    <xdr:sp macro="" textlink="">
      <xdr:nvSpPr>
        <xdr:cNvPr id="701" name="フローチャート: 判断 700"/>
        <xdr:cNvSpPr/>
      </xdr:nvSpPr>
      <xdr:spPr>
        <a:xfrm>
          <a:off x="12763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29087</xdr:rowOff>
    </xdr:from>
    <xdr:ext cx="534377" cy="259045"/>
    <xdr:sp macro="" textlink="">
      <xdr:nvSpPr>
        <xdr:cNvPr id="702" name="テキスト ボックス 701"/>
        <xdr:cNvSpPr txBox="1"/>
      </xdr:nvSpPr>
      <xdr:spPr>
        <a:xfrm>
          <a:off x="12547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87249</xdr:rowOff>
    </xdr:from>
    <xdr:to>
      <xdr:col>85</xdr:col>
      <xdr:colOff>177800</xdr:colOff>
      <xdr:row>96</xdr:row>
      <xdr:rowOff>17399</xdr:rowOff>
    </xdr:to>
    <xdr:sp macro="" textlink="">
      <xdr:nvSpPr>
        <xdr:cNvPr id="708" name="楕円 707"/>
        <xdr:cNvSpPr/>
      </xdr:nvSpPr>
      <xdr:spPr>
        <a:xfrm>
          <a:off x="16268700" y="1637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65676</xdr:rowOff>
    </xdr:from>
    <xdr:ext cx="534377" cy="259045"/>
    <xdr:sp macro="" textlink="">
      <xdr:nvSpPr>
        <xdr:cNvPr id="709" name="公債費該当値テキスト"/>
        <xdr:cNvSpPr txBox="1"/>
      </xdr:nvSpPr>
      <xdr:spPr>
        <a:xfrm>
          <a:off x="16370300" y="1635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96138</xdr:rowOff>
    </xdr:from>
    <xdr:to>
      <xdr:col>81</xdr:col>
      <xdr:colOff>101600</xdr:colOff>
      <xdr:row>96</xdr:row>
      <xdr:rowOff>26288</xdr:rowOff>
    </xdr:to>
    <xdr:sp macro="" textlink="">
      <xdr:nvSpPr>
        <xdr:cNvPr id="710" name="楕円 709"/>
        <xdr:cNvSpPr/>
      </xdr:nvSpPr>
      <xdr:spPr>
        <a:xfrm>
          <a:off x="15430500" y="1638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17415</xdr:rowOff>
    </xdr:from>
    <xdr:ext cx="534377" cy="259045"/>
    <xdr:sp macro="" textlink="">
      <xdr:nvSpPr>
        <xdr:cNvPr id="711" name="テキスト ボックス 710"/>
        <xdr:cNvSpPr txBox="1"/>
      </xdr:nvSpPr>
      <xdr:spPr>
        <a:xfrm>
          <a:off x="15214111" y="16476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59995</xdr:rowOff>
    </xdr:from>
    <xdr:to>
      <xdr:col>76</xdr:col>
      <xdr:colOff>165100</xdr:colOff>
      <xdr:row>95</xdr:row>
      <xdr:rowOff>161595</xdr:rowOff>
    </xdr:to>
    <xdr:sp macro="" textlink="">
      <xdr:nvSpPr>
        <xdr:cNvPr id="712" name="楕円 711"/>
        <xdr:cNvSpPr/>
      </xdr:nvSpPr>
      <xdr:spPr>
        <a:xfrm>
          <a:off x="14541500" y="1634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152722</xdr:rowOff>
    </xdr:from>
    <xdr:ext cx="534377" cy="259045"/>
    <xdr:sp macro="" textlink="">
      <xdr:nvSpPr>
        <xdr:cNvPr id="713" name="テキスト ボックス 712"/>
        <xdr:cNvSpPr txBox="1"/>
      </xdr:nvSpPr>
      <xdr:spPr>
        <a:xfrm>
          <a:off x="14325111" y="1644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107429</xdr:rowOff>
    </xdr:from>
    <xdr:to>
      <xdr:col>72</xdr:col>
      <xdr:colOff>38100</xdr:colOff>
      <xdr:row>96</xdr:row>
      <xdr:rowOff>37579</xdr:rowOff>
    </xdr:to>
    <xdr:sp macro="" textlink="">
      <xdr:nvSpPr>
        <xdr:cNvPr id="714" name="楕円 713"/>
        <xdr:cNvSpPr/>
      </xdr:nvSpPr>
      <xdr:spPr>
        <a:xfrm>
          <a:off x="13652500" y="1639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28706</xdr:rowOff>
    </xdr:from>
    <xdr:ext cx="534377" cy="259045"/>
    <xdr:sp macro="" textlink="">
      <xdr:nvSpPr>
        <xdr:cNvPr id="715" name="テキスト ボックス 714"/>
        <xdr:cNvSpPr txBox="1"/>
      </xdr:nvSpPr>
      <xdr:spPr>
        <a:xfrm>
          <a:off x="13436111" y="1648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106718</xdr:rowOff>
    </xdr:from>
    <xdr:to>
      <xdr:col>67</xdr:col>
      <xdr:colOff>101600</xdr:colOff>
      <xdr:row>96</xdr:row>
      <xdr:rowOff>36868</xdr:rowOff>
    </xdr:to>
    <xdr:sp macro="" textlink="">
      <xdr:nvSpPr>
        <xdr:cNvPr id="716" name="楕円 715"/>
        <xdr:cNvSpPr/>
      </xdr:nvSpPr>
      <xdr:spPr>
        <a:xfrm>
          <a:off x="12763500" y="1639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53395</xdr:rowOff>
    </xdr:from>
    <xdr:ext cx="534377" cy="259045"/>
    <xdr:sp macro="" textlink="">
      <xdr:nvSpPr>
        <xdr:cNvPr id="717" name="テキスト ボックス 716"/>
        <xdr:cNvSpPr txBox="1"/>
      </xdr:nvSpPr>
      <xdr:spPr>
        <a:xfrm>
          <a:off x="12547111" y="1616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98552</xdr:rowOff>
    </xdr:from>
    <xdr:to>
      <xdr:col>116</xdr:col>
      <xdr:colOff>62864</xdr:colOff>
      <xdr:row>38</xdr:row>
      <xdr:rowOff>139700</xdr:rowOff>
    </xdr:to>
    <xdr:cxnSp macro="">
      <xdr:nvCxnSpPr>
        <xdr:cNvPr id="739" name="直線コネクタ 738"/>
        <xdr:cNvCxnSpPr/>
      </xdr:nvCxnSpPr>
      <xdr:spPr>
        <a:xfrm flipV="1">
          <a:off x="22159595" y="5242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246</xdr:rowOff>
    </xdr:from>
    <xdr:ext cx="249299" cy="259045"/>
    <xdr:sp macro="" textlink="">
      <xdr:nvSpPr>
        <xdr:cNvPr id="740" name="諸支出金最小値テキスト"/>
        <xdr:cNvSpPr txBox="1"/>
      </xdr:nvSpPr>
      <xdr:spPr>
        <a:xfrm>
          <a:off x="22212300" y="66867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45229</xdr:rowOff>
    </xdr:from>
    <xdr:ext cx="469744" cy="259045"/>
    <xdr:sp macro="" textlink="">
      <xdr:nvSpPr>
        <xdr:cNvPr id="742" name="諸支出金最大値テキスト"/>
        <xdr:cNvSpPr txBox="1"/>
      </xdr:nvSpPr>
      <xdr:spPr>
        <a:xfrm>
          <a:off x="22212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98552</xdr:rowOff>
    </xdr:from>
    <xdr:to>
      <xdr:col>116</xdr:col>
      <xdr:colOff>152400</xdr:colOff>
      <xdr:row>30</xdr:row>
      <xdr:rowOff>98552</xdr:rowOff>
    </xdr:to>
    <xdr:cxnSp macro="">
      <xdr:nvCxnSpPr>
        <xdr:cNvPr id="743" name="直線コネクタ 742"/>
        <xdr:cNvCxnSpPr/>
      </xdr:nvCxnSpPr>
      <xdr:spPr>
        <a:xfrm>
          <a:off x="22072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89145</xdr:rowOff>
    </xdr:from>
    <xdr:ext cx="313932" cy="259045"/>
    <xdr:sp macro="" textlink="">
      <xdr:nvSpPr>
        <xdr:cNvPr id="745" name="諸支出金平均値テキスト"/>
        <xdr:cNvSpPr txBox="1"/>
      </xdr:nvSpPr>
      <xdr:spPr>
        <a:xfrm>
          <a:off x="22212300" y="64327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66269</xdr:rowOff>
    </xdr:from>
    <xdr:to>
      <xdr:col>116</xdr:col>
      <xdr:colOff>114300</xdr:colOff>
      <xdr:row>38</xdr:row>
      <xdr:rowOff>167869</xdr:rowOff>
    </xdr:to>
    <xdr:sp macro="" textlink="">
      <xdr:nvSpPr>
        <xdr:cNvPr id="746" name="フローチャート: 判断 745"/>
        <xdr:cNvSpPr/>
      </xdr:nvSpPr>
      <xdr:spPr>
        <a:xfrm>
          <a:off x="22110700" y="658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42952</xdr:rowOff>
    </xdr:from>
    <xdr:to>
      <xdr:col>112</xdr:col>
      <xdr:colOff>38100</xdr:colOff>
      <xdr:row>38</xdr:row>
      <xdr:rowOff>144552</xdr:rowOff>
    </xdr:to>
    <xdr:sp macro="" textlink="">
      <xdr:nvSpPr>
        <xdr:cNvPr id="748" name="フローチャート: 判断 747"/>
        <xdr:cNvSpPr/>
      </xdr:nvSpPr>
      <xdr:spPr>
        <a:xfrm>
          <a:off x="21272500" y="655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161078</xdr:rowOff>
    </xdr:from>
    <xdr:ext cx="378565" cy="259045"/>
    <xdr:sp macro="" textlink="">
      <xdr:nvSpPr>
        <xdr:cNvPr id="749" name="テキスト ボックス 748"/>
        <xdr:cNvSpPr txBox="1"/>
      </xdr:nvSpPr>
      <xdr:spPr>
        <a:xfrm>
          <a:off x="21134017" y="63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43866</xdr:rowOff>
    </xdr:from>
    <xdr:to>
      <xdr:col>107</xdr:col>
      <xdr:colOff>101600</xdr:colOff>
      <xdr:row>38</xdr:row>
      <xdr:rowOff>145466</xdr:rowOff>
    </xdr:to>
    <xdr:sp macro="" textlink="">
      <xdr:nvSpPr>
        <xdr:cNvPr id="751" name="フローチャート: 判断 750"/>
        <xdr:cNvSpPr/>
      </xdr:nvSpPr>
      <xdr:spPr>
        <a:xfrm>
          <a:off x="20383500" y="655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161993</xdr:rowOff>
    </xdr:from>
    <xdr:ext cx="378565" cy="259045"/>
    <xdr:sp macro="" textlink="">
      <xdr:nvSpPr>
        <xdr:cNvPr id="752" name="テキスト ボックス 751"/>
        <xdr:cNvSpPr txBox="1"/>
      </xdr:nvSpPr>
      <xdr:spPr>
        <a:xfrm>
          <a:off x="20245017" y="6334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64668</xdr:rowOff>
    </xdr:from>
    <xdr:to>
      <xdr:col>102</xdr:col>
      <xdr:colOff>165100</xdr:colOff>
      <xdr:row>38</xdr:row>
      <xdr:rowOff>166268</xdr:rowOff>
    </xdr:to>
    <xdr:sp macro="" textlink="">
      <xdr:nvSpPr>
        <xdr:cNvPr id="754" name="フローチャート: 判断 753"/>
        <xdr:cNvSpPr/>
      </xdr:nvSpPr>
      <xdr:spPr>
        <a:xfrm>
          <a:off x="19494500" y="65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11346</xdr:rowOff>
    </xdr:from>
    <xdr:ext cx="378565" cy="259045"/>
    <xdr:sp macro="" textlink="">
      <xdr:nvSpPr>
        <xdr:cNvPr id="755" name="テキスト ボックス 754"/>
        <xdr:cNvSpPr txBox="1"/>
      </xdr:nvSpPr>
      <xdr:spPr>
        <a:xfrm>
          <a:off x="19356017" y="6354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55982</xdr:rowOff>
    </xdr:from>
    <xdr:to>
      <xdr:col>98</xdr:col>
      <xdr:colOff>38100</xdr:colOff>
      <xdr:row>38</xdr:row>
      <xdr:rowOff>157582</xdr:rowOff>
    </xdr:to>
    <xdr:sp macro="" textlink="">
      <xdr:nvSpPr>
        <xdr:cNvPr id="756" name="フローチャート: 判断 755"/>
        <xdr:cNvSpPr/>
      </xdr:nvSpPr>
      <xdr:spPr>
        <a:xfrm>
          <a:off x="18605500" y="657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2658</xdr:rowOff>
    </xdr:from>
    <xdr:ext cx="378565" cy="259045"/>
    <xdr:sp macro="" textlink="">
      <xdr:nvSpPr>
        <xdr:cNvPr id="757" name="テキスト ボックス 756"/>
        <xdr:cNvSpPr txBox="1"/>
      </xdr:nvSpPr>
      <xdr:spPr>
        <a:xfrm>
          <a:off x="18467017" y="6346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44696</xdr:rowOff>
    </xdr:from>
    <xdr:ext cx="249299" cy="259045"/>
    <xdr:sp macro="" textlink="">
      <xdr:nvSpPr>
        <xdr:cNvPr id="764" name="諸支出金該当値テキスト"/>
        <xdr:cNvSpPr txBox="1"/>
      </xdr:nvSpPr>
      <xdr:spPr>
        <a:xfrm>
          <a:off x="22212300" y="65597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目的別歳出では、労働費、商工費、土木費が類似団体内平均値を上回ったが、それ以外の費用では類似団体平均値を下回る結果となった。</a:t>
          </a:r>
        </a:p>
        <a:p>
          <a:r>
            <a:rPr kumimoji="1" lang="ja-JP" altLang="en-US" sz="1300">
              <a:latin typeface="ＭＳ Ｐゴシック" panose="020B0600070205080204" pitchFamily="50" charset="-128"/>
              <a:ea typeface="ＭＳ Ｐゴシック" panose="020B0600070205080204" pitchFamily="50" charset="-128"/>
            </a:rPr>
            <a:t>前年度対比では、衛生費、土木費、消防費、災害復旧費、公債費の各費用において住民一人当たりのコストが増加した。</a:t>
          </a:r>
        </a:p>
        <a:p>
          <a:r>
            <a:rPr kumimoji="1" lang="ja-JP" altLang="en-US" sz="1300">
              <a:latin typeface="ＭＳ Ｐゴシック" panose="020B0600070205080204" pitchFamily="50" charset="-128"/>
              <a:ea typeface="ＭＳ Ｐゴシック" panose="020B0600070205080204" pitchFamily="50" charset="-128"/>
            </a:rPr>
            <a:t>主な内容としては、衛生費で新配水池建設に係る水道事業会計への出資金の増加　、土木費で三郷文化公園体育館大規模改修費用、新総合体育館建設に係る用地購入費による増加が挙げられる。</a:t>
          </a:r>
        </a:p>
        <a:p>
          <a:r>
            <a:rPr kumimoji="1" lang="ja-JP" altLang="en-US" sz="1300">
              <a:latin typeface="ＭＳ Ｐゴシック" panose="020B0600070205080204" pitchFamily="50" charset="-128"/>
              <a:ea typeface="ＭＳ Ｐゴシック" panose="020B0600070205080204" pitchFamily="50" charset="-128"/>
            </a:rPr>
            <a:t>衛生費、土木費、公債費については、新ごみ処理施設の建設や新総合体育館の建設が本格化し、令和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年度決算までは歳出の増加が懸念されるため、事業の選択と集中の徹底により経費の抑制に努めていく必要がある。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長野県安曇野市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財政調整基金については、決算剰余金を中心に積み立てるとともに、最低水準の取り崩しに努めている。平成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年度は景気回復の進捗による市税の増収（前年度比</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7081</a:t>
          </a:r>
          <a:r>
            <a:rPr kumimoji="1" lang="ja-JP" altLang="en-US" sz="1400">
              <a:latin typeface="ＭＳ ゴシック" pitchFamily="49" charset="-128"/>
              <a:ea typeface="ＭＳ ゴシック" pitchFamily="49" charset="-128"/>
            </a:rPr>
            <a:t>万</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千円）などにより、残高が回復した。実質収支比率は、一般的に適正範囲と言われている</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に近い数値で推移している。</a:t>
          </a:r>
        </a:p>
        <a:p>
          <a:r>
            <a:rPr kumimoji="1" lang="ja-JP" altLang="en-US" sz="1400">
              <a:latin typeface="ＭＳ ゴシック" pitchFamily="49" charset="-128"/>
              <a:ea typeface="ＭＳ ゴシック" pitchFamily="49" charset="-128"/>
            </a:rPr>
            <a:t>　健全財政の堅持、収支バランスの適正化に注視した行財政運営が引き続き必要と考える。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長野県安曇野市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全会計が黒字決算であった。なお、黒字額については、一般会計</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　</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1,597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万</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千円、国民健康保険特別会計</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9,275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万</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千円、介護保険特別会計</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1,240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万</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千円、後期高齢者医療特別会計</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2,537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万</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千円、水道事業会計</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4,333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万</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千円、下水道事業会計</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4,341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万</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千円、観光宿泊施設特別会計</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千円、産業団地造成事業特別会計</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万</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千円となり、</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H17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年度の安曇野市発足以来、全会計が黒字決算を維持している状況となっている。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39808437</v>
      </c>
      <c r="BO4" s="461"/>
      <c r="BP4" s="461"/>
      <c r="BQ4" s="461"/>
      <c r="BR4" s="461"/>
      <c r="BS4" s="461"/>
      <c r="BT4" s="461"/>
      <c r="BU4" s="462"/>
      <c r="BV4" s="460">
        <v>40312815</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2.8</v>
      </c>
      <c r="CU4" s="642"/>
      <c r="CV4" s="642"/>
      <c r="CW4" s="642"/>
      <c r="CX4" s="642"/>
      <c r="CY4" s="642"/>
      <c r="CZ4" s="642"/>
      <c r="DA4" s="643"/>
      <c r="DB4" s="641">
        <v>2.6</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39037637</v>
      </c>
      <c r="BO5" s="466"/>
      <c r="BP5" s="466"/>
      <c r="BQ5" s="466"/>
      <c r="BR5" s="466"/>
      <c r="BS5" s="466"/>
      <c r="BT5" s="466"/>
      <c r="BU5" s="467"/>
      <c r="BV5" s="465">
        <v>39604992</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85.8</v>
      </c>
      <c r="CU5" s="436"/>
      <c r="CV5" s="436"/>
      <c r="CW5" s="436"/>
      <c r="CX5" s="436"/>
      <c r="CY5" s="436"/>
      <c r="CZ5" s="436"/>
      <c r="DA5" s="437"/>
      <c r="DB5" s="435">
        <v>85.8</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770800</v>
      </c>
      <c r="BO6" s="466"/>
      <c r="BP6" s="466"/>
      <c r="BQ6" s="466"/>
      <c r="BR6" s="466"/>
      <c r="BS6" s="466"/>
      <c r="BT6" s="466"/>
      <c r="BU6" s="467"/>
      <c r="BV6" s="465">
        <v>707823</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90.9</v>
      </c>
      <c r="CU6" s="616"/>
      <c r="CV6" s="616"/>
      <c r="CW6" s="616"/>
      <c r="CX6" s="616"/>
      <c r="CY6" s="616"/>
      <c r="CZ6" s="616"/>
      <c r="DA6" s="617"/>
      <c r="DB6" s="615">
        <v>91.2</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105</v>
      </c>
      <c r="AV7" s="523"/>
      <c r="AW7" s="523"/>
      <c r="AX7" s="523"/>
      <c r="AY7" s="445" t="s">
        <v>106</v>
      </c>
      <c r="AZ7" s="446"/>
      <c r="BA7" s="446"/>
      <c r="BB7" s="446"/>
      <c r="BC7" s="446"/>
      <c r="BD7" s="446"/>
      <c r="BE7" s="446"/>
      <c r="BF7" s="446"/>
      <c r="BG7" s="446"/>
      <c r="BH7" s="446"/>
      <c r="BI7" s="446"/>
      <c r="BJ7" s="446"/>
      <c r="BK7" s="446"/>
      <c r="BL7" s="446"/>
      <c r="BM7" s="447"/>
      <c r="BN7" s="465">
        <v>54828</v>
      </c>
      <c r="BO7" s="466"/>
      <c r="BP7" s="466"/>
      <c r="BQ7" s="466"/>
      <c r="BR7" s="466"/>
      <c r="BS7" s="466"/>
      <c r="BT7" s="466"/>
      <c r="BU7" s="467"/>
      <c r="BV7" s="465">
        <v>35288</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25627377</v>
      </c>
      <c r="CU7" s="466"/>
      <c r="CV7" s="466"/>
      <c r="CW7" s="466"/>
      <c r="CX7" s="466"/>
      <c r="CY7" s="466"/>
      <c r="CZ7" s="466"/>
      <c r="DA7" s="467"/>
      <c r="DB7" s="465">
        <v>25639818</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109</v>
      </c>
      <c r="AV8" s="523"/>
      <c r="AW8" s="523"/>
      <c r="AX8" s="523"/>
      <c r="AY8" s="445" t="s">
        <v>110</v>
      </c>
      <c r="AZ8" s="446"/>
      <c r="BA8" s="446"/>
      <c r="BB8" s="446"/>
      <c r="BC8" s="446"/>
      <c r="BD8" s="446"/>
      <c r="BE8" s="446"/>
      <c r="BF8" s="446"/>
      <c r="BG8" s="446"/>
      <c r="BH8" s="446"/>
      <c r="BI8" s="446"/>
      <c r="BJ8" s="446"/>
      <c r="BK8" s="446"/>
      <c r="BL8" s="446"/>
      <c r="BM8" s="447"/>
      <c r="BN8" s="465">
        <v>715972</v>
      </c>
      <c r="BO8" s="466"/>
      <c r="BP8" s="466"/>
      <c r="BQ8" s="466"/>
      <c r="BR8" s="466"/>
      <c r="BS8" s="466"/>
      <c r="BT8" s="466"/>
      <c r="BU8" s="467"/>
      <c r="BV8" s="465">
        <v>672535</v>
      </c>
      <c r="BW8" s="466"/>
      <c r="BX8" s="466"/>
      <c r="BY8" s="466"/>
      <c r="BZ8" s="466"/>
      <c r="CA8" s="466"/>
      <c r="CB8" s="466"/>
      <c r="CC8" s="467"/>
      <c r="CD8" s="474" t="s">
        <v>111</v>
      </c>
      <c r="CE8" s="475"/>
      <c r="CF8" s="475"/>
      <c r="CG8" s="475"/>
      <c r="CH8" s="475"/>
      <c r="CI8" s="475"/>
      <c r="CJ8" s="475"/>
      <c r="CK8" s="475"/>
      <c r="CL8" s="475"/>
      <c r="CM8" s="475"/>
      <c r="CN8" s="475"/>
      <c r="CO8" s="475"/>
      <c r="CP8" s="475"/>
      <c r="CQ8" s="475"/>
      <c r="CR8" s="475"/>
      <c r="CS8" s="476"/>
      <c r="CT8" s="578">
        <v>0.56000000000000005</v>
      </c>
      <c r="CU8" s="579"/>
      <c r="CV8" s="579"/>
      <c r="CW8" s="579"/>
      <c r="CX8" s="579"/>
      <c r="CY8" s="579"/>
      <c r="CZ8" s="579"/>
      <c r="DA8" s="580"/>
      <c r="DB8" s="578">
        <v>0.56000000000000005</v>
      </c>
      <c r="DC8" s="579"/>
      <c r="DD8" s="579"/>
      <c r="DE8" s="579"/>
      <c r="DF8" s="579"/>
      <c r="DG8" s="579"/>
      <c r="DH8" s="579"/>
      <c r="DI8" s="580"/>
      <c r="DJ8" s="185"/>
      <c r="DK8" s="185"/>
      <c r="DL8" s="185"/>
      <c r="DM8" s="185"/>
      <c r="DN8" s="185"/>
      <c r="DO8" s="185"/>
    </row>
    <row r="9" spans="1:119" ht="18.75" customHeight="1" thickBot="1" x14ac:dyDescent="0.2">
      <c r="A9" s="186"/>
      <c r="B9" s="604" t="s">
        <v>112</v>
      </c>
      <c r="C9" s="605"/>
      <c r="D9" s="605"/>
      <c r="E9" s="605"/>
      <c r="F9" s="605"/>
      <c r="G9" s="605"/>
      <c r="H9" s="605"/>
      <c r="I9" s="605"/>
      <c r="J9" s="605"/>
      <c r="K9" s="528"/>
      <c r="L9" s="606" t="s">
        <v>113</v>
      </c>
      <c r="M9" s="607"/>
      <c r="N9" s="607"/>
      <c r="O9" s="607"/>
      <c r="P9" s="607"/>
      <c r="Q9" s="608"/>
      <c r="R9" s="609">
        <v>95282</v>
      </c>
      <c r="S9" s="610"/>
      <c r="T9" s="610"/>
      <c r="U9" s="610"/>
      <c r="V9" s="611"/>
      <c r="W9" s="544" t="s">
        <v>114</v>
      </c>
      <c r="X9" s="545"/>
      <c r="Y9" s="545"/>
      <c r="Z9" s="545"/>
      <c r="AA9" s="545"/>
      <c r="AB9" s="545"/>
      <c r="AC9" s="545"/>
      <c r="AD9" s="545"/>
      <c r="AE9" s="545"/>
      <c r="AF9" s="545"/>
      <c r="AG9" s="545"/>
      <c r="AH9" s="545"/>
      <c r="AI9" s="545"/>
      <c r="AJ9" s="545"/>
      <c r="AK9" s="545"/>
      <c r="AL9" s="612"/>
      <c r="AM9" s="534" t="s">
        <v>115</v>
      </c>
      <c r="AN9" s="439"/>
      <c r="AO9" s="439"/>
      <c r="AP9" s="439"/>
      <c r="AQ9" s="439"/>
      <c r="AR9" s="439"/>
      <c r="AS9" s="439"/>
      <c r="AT9" s="440"/>
      <c r="AU9" s="522" t="s">
        <v>116</v>
      </c>
      <c r="AV9" s="523"/>
      <c r="AW9" s="523"/>
      <c r="AX9" s="523"/>
      <c r="AY9" s="445" t="s">
        <v>117</v>
      </c>
      <c r="AZ9" s="446"/>
      <c r="BA9" s="446"/>
      <c r="BB9" s="446"/>
      <c r="BC9" s="446"/>
      <c r="BD9" s="446"/>
      <c r="BE9" s="446"/>
      <c r="BF9" s="446"/>
      <c r="BG9" s="446"/>
      <c r="BH9" s="446"/>
      <c r="BI9" s="446"/>
      <c r="BJ9" s="446"/>
      <c r="BK9" s="446"/>
      <c r="BL9" s="446"/>
      <c r="BM9" s="447"/>
      <c r="BN9" s="465">
        <v>43437</v>
      </c>
      <c r="BO9" s="466"/>
      <c r="BP9" s="466"/>
      <c r="BQ9" s="466"/>
      <c r="BR9" s="466"/>
      <c r="BS9" s="466"/>
      <c r="BT9" s="466"/>
      <c r="BU9" s="467"/>
      <c r="BV9" s="465">
        <v>36992</v>
      </c>
      <c r="BW9" s="466"/>
      <c r="BX9" s="466"/>
      <c r="BY9" s="466"/>
      <c r="BZ9" s="466"/>
      <c r="CA9" s="466"/>
      <c r="CB9" s="466"/>
      <c r="CC9" s="467"/>
      <c r="CD9" s="474" t="s">
        <v>118</v>
      </c>
      <c r="CE9" s="475"/>
      <c r="CF9" s="475"/>
      <c r="CG9" s="475"/>
      <c r="CH9" s="475"/>
      <c r="CI9" s="475"/>
      <c r="CJ9" s="475"/>
      <c r="CK9" s="475"/>
      <c r="CL9" s="475"/>
      <c r="CM9" s="475"/>
      <c r="CN9" s="475"/>
      <c r="CO9" s="475"/>
      <c r="CP9" s="475"/>
      <c r="CQ9" s="475"/>
      <c r="CR9" s="475"/>
      <c r="CS9" s="476"/>
      <c r="CT9" s="435">
        <v>16.2</v>
      </c>
      <c r="CU9" s="436"/>
      <c r="CV9" s="436"/>
      <c r="CW9" s="436"/>
      <c r="CX9" s="436"/>
      <c r="CY9" s="436"/>
      <c r="CZ9" s="436"/>
      <c r="DA9" s="437"/>
      <c r="DB9" s="435">
        <v>16.2</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119</v>
      </c>
      <c r="M10" s="439"/>
      <c r="N10" s="439"/>
      <c r="O10" s="439"/>
      <c r="P10" s="439"/>
      <c r="Q10" s="440"/>
      <c r="R10" s="441">
        <v>96479</v>
      </c>
      <c r="S10" s="442"/>
      <c r="T10" s="442"/>
      <c r="U10" s="442"/>
      <c r="V10" s="444"/>
      <c r="W10" s="613"/>
      <c r="X10" s="427"/>
      <c r="Y10" s="427"/>
      <c r="Z10" s="427"/>
      <c r="AA10" s="427"/>
      <c r="AB10" s="427"/>
      <c r="AC10" s="427"/>
      <c r="AD10" s="427"/>
      <c r="AE10" s="427"/>
      <c r="AF10" s="427"/>
      <c r="AG10" s="427"/>
      <c r="AH10" s="427"/>
      <c r="AI10" s="427"/>
      <c r="AJ10" s="427"/>
      <c r="AK10" s="427"/>
      <c r="AL10" s="614"/>
      <c r="AM10" s="534" t="s">
        <v>120</v>
      </c>
      <c r="AN10" s="439"/>
      <c r="AO10" s="439"/>
      <c r="AP10" s="439"/>
      <c r="AQ10" s="439"/>
      <c r="AR10" s="439"/>
      <c r="AS10" s="439"/>
      <c r="AT10" s="440"/>
      <c r="AU10" s="522" t="s">
        <v>121</v>
      </c>
      <c r="AV10" s="523"/>
      <c r="AW10" s="523"/>
      <c r="AX10" s="523"/>
      <c r="AY10" s="445" t="s">
        <v>122</v>
      </c>
      <c r="AZ10" s="446"/>
      <c r="BA10" s="446"/>
      <c r="BB10" s="446"/>
      <c r="BC10" s="446"/>
      <c r="BD10" s="446"/>
      <c r="BE10" s="446"/>
      <c r="BF10" s="446"/>
      <c r="BG10" s="446"/>
      <c r="BH10" s="446"/>
      <c r="BI10" s="446"/>
      <c r="BJ10" s="446"/>
      <c r="BK10" s="446"/>
      <c r="BL10" s="446"/>
      <c r="BM10" s="447"/>
      <c r="BN10" s="465">
        <v>355519</v>
      </c>
      <c r="BO10" s="466"/>
      <c r="BP10" s="466"/>
      <c r="BQ10" s="466"/>
      <c r="BR10" s="466"/>
      <c r="BS10" s="466"/>
      <c r="BT10" s="466"/>
      <c r="BU10" s="467"/>
      <c r="BV10" s="465">
        <v>334826</v>
      </c>
      <c r="BW10" s="466"/>
      <c r="BX10" s="466"/>
      <c r="BY10" s="466"/>
      <c r="BZ10" s="466"/>
      <c r="CA10" s="466"/>
      <c r="CB10" s="466"/>
      <c r="CC10" s="467"/>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124</v>
      </c>
      <c r="M11" s="512"/>
      <c r="N11" s="512"/>
      <c r="O11" s="512"/>
      <c r="P11" s="512"/>
      <c r="Q11" s="513"/>
      <c r="R11" s="601" t="s">
        <v>125</v>
      </c>
      <c r="S11" s="602"/>
      <c r="T11" s="602"/>
      <c r="U11" s="602"/>
      <c r="V11" s="603"/>
      <c r="W11" s="613"/>
      <c r="X11" s="427"/>
      <c r="Y11" s="427"/>
      <c r="Z11" s="427"/>
      <c r="AA11" s="427"/>
      <c r="AB11" s="427"/>
      <c r="AC11" s="427"/>
      <c r="AD11" s="427"/>
      <c r="AE11" s="427"/>
      <c r="AF11" s="427"/>
      <c r="AG11" s="427"/>
      <c r="AH11" s="427"/>
      <c r="AI11" s="427"/>
      <c r="AJ11" s="427"/>
      <c r="AK11" s="427"/>
      <c r="AL11" s="614"/>
      <c r="AM11" s="534" t="s">
        <v>126</v>
      </c>
      <c r="AN11" s="439"/>
      <c r="AO11" s="439"/>
      <c r="AP11" s="439"/>
      <c r="AQ11" s="439"/>
      <c r="AR11" s="439"/>
      <c r="AS11" s="439"/>
      <c r="AT11" s="440"/>
      <c r="AU11" s="522" t="s">
        <v>94</v>
      </c>
      <c r="AV11" s="523"/>
      <c r="AW11" s="523"/>
      <c r="AX11" s="523"/>
      <c r="AY11" s="445" t="s">
        <v>127</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128</v>
      </c>
      <c r="CE11" s="475"/>
      <c r="CF11" s="475"/>
      <c r="CG11" s="475"/>
      <c r="CH11" s="475"/>
      <c r="CI11" s="475"/>
      <c r="CJ11" s="475"/>
      <c r="CK11" s="475"/>
      <c r="CL11" s="475"/>
      <c r="CM11" s="475"/>
      <c r="CN11" s="475"/>
      <c r="CO11" s="475"/>
      <c r="CP11" s="475"/>
      <c r="CQ11" s="475"/>
      <c r="CR11" s="475"/>
      <c r="CS11" s="476"/>
      <c r="CT11" s="578" t="s">
        <v>129</v>
      </c>
      <c r="CU11" s="579"/>
      <c r="CV11" s="579"/>
      <c r="CW11" s="579"/>
      <c r="CX11" s="579"/>
      <c r="CY11" s="579"/>
      <c r="CZ11" s="579"/>
      <c r="DA11" s="580"/>
      <c r="DB11" s="578" t="s">
        <v>130</v>
      </c>
      <c r="DC11" s="579"/>
      <c r="DD11" s="579"/>
      <c r="DE11" s="579"/>
      <c r="DF11" s="579"/>
      <c r="DG11" s="579"/>
      <c r="DH11" s="579"/>
      <c r="DI11" s="580"/>
      <c r="DJ11" s="185"/>
      <c r="DK11" s="185"/>
      <c r="DL11" s="185"/>
      <c r="DM11" s="185"/>
      <c r="DN11" s="185"/>
      <c r="DO11" s="185"/>
    </row>
    <row r="12" spans="1:119" ht="18.75" customHeight="1" x14ac:dyDescent="0.15">
      <c r="A12" s="186"/>
      <c r="B12" s="581" t="s">
        <v>131</v>
      </c>
      <c r="C12" s="582"/>
      <c r="D12" s="582"/>
      <c r="E12" s="582"/>
      <c r="F12" s="582"/>
      <c r="G12" s="582"/>
      <c r="H12" s="582"/>
      <c r="I12" s="582"/>
      <c r="J12" s="582"/>
      <c r="K12" s="583"/>
      <c r="L12" s="590" t="s">
        <v>132</v>
      </c>
      <c r="M12" s="591"/>
      <c r="N12" s="591"/>
      <c r="O12" s="591"/>
      <c r="P12" s="591"/>
      <c r="Q12" s="592"/>
      <c r="R12" s="593">
        <v>97800</v>
      </c>
      <c r="S12" s="594"/>
      <c r="T12" s="594"/>
      <c r="U12" s="594"/>
      <c r="V12" s="595"/>
      <c r="W12" s="596" t="s">
        <v>1</v>
      </c>
      <c r="X12" s="523"/>
      <c r="Y12" s="523"/>
      <c r="Z12" s="523"/>
      <c r="AA12" s="523"/>
      <c r="AB12" s="597"/>
      <c r="AC12" s="522" t="s">
        <v>133</v>
      </c>
      <c r="AD12" s="523"/>
      <c r="AE12" s="523"/>
      <c r="AF12" s="523"/>
      <c r="AG12" s="597"/>
      <c r="AH12" s="522" t="s">
        <v>134</v>
      </c>
      <c r="AI12" s="523"/>
      <c r="AJ12" s="523"/>
      <c r="AK12" s="523"/>
      <c r="AL12" s="598"/>
      <c r="AM12" s="534" t="s">
        <v>135</v>
      </c>
      <c r="AN12" s="439"/>
      <c r="AO12" s="439"/>
      <c r="AP12" s="439"/>
      <c r="AQ12" s="439"/>
      <c r="AR12" s="439"/>
      <c r="AS12" s="439"/>
      <c r="AT12" s="440"/>
      <c r="AU12" s="522" t="s">
        <v>94</v>
      </c>
      <c r="AV12" s="523"/>
      <c r="AW12" s="523"/>
      <c r="AX12" s="523"/>
      <c r="AY12" s="445" t="s">
        <v>136</v>
      </c>
      <c r="AZ12" s="446"/>
      <c r="BA12" s="446"/>
      <c r="BB12" s="446"/>
      <c r="BC12" s="446"/>
      <c r="BD12" s="446"/>
      <c r="BE12" s="446"/>
      <c r="BF12" s="446"/>
      <c r="BG12" s="446"/>
      <c r="BH12" s="446"/>
      <c r="BI12" s="446"/>
      <c r="BJ12" s="446"/>
      <c r="BK12" s="446"/>
      <c r="BL12" s="446"/>
      <c r="BM12" s="447"/>
      <c r="BN12" s="465">
        <v>282055</v>
      </c>
      <c r="BO12" s="466"/>
      <c r="BP12" s="466"/>
      <c r="BQ12" s="466"/>
      <c r="BR12" s="466"/>
      <c r="BS12" s="466"/>
      <c r="BT12" s="466"/>
      <c r="BU12" s="467"/>
      <c r="BV12" s="465">
        <v>0</v>
      </c>
      <c r="BW12" s="466"/>
      <c r="BX12" s="466"/>
      <c r="BY12" s="466"/>
      <c r="BZ12" s="466"/>
      <c r="CA12" s="466"/>
      <c r="CB12" s="466"/>
      <c r="CC12" s="467"/>
      <c r="CD12" s="474" t="s">
        <v>137</v>
      </c>
      <c r="CE12" s="475"/>
      <c r="CF12" s="475"/>
      <c r="CG12" s="475"/>
      <c r="CH12" s="475"/>
      <c r="CI12" s="475"/>
      <c r="CJ12" s="475"/>
      <c r="CK12" s="475"/>
      <c r="CL12" s="475"/>
      <c r="CM12" s="475"/>
      <c r="CN12" s="475"/>
      <c r="CO12" s="475"/>
      <c r="CP12" s="475"/>
      <c r="CQ12" s="475"/>
      <c r="CR12" s="475"/>
      <c r="CS12" s="476"/>
      <c r="CT12" s="578" t="s">
        <v>130</v>
      </c>
      <c r="CU12" s="579"/>
      <c r="CV12" s="579"/>
      <c r="CW12" s="579"/>
      <c r="CX12" s="579"/>
      <c r="CY12" s="579"/>
      <c r="CZ12" s="579"/>
      <c r="DA12" s="580"/>
      <c r="DB12" s="578" t="s">
        <v>130</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138</v>
      </c>
      <c r="N13" s="566"/>
      <c r="O13" s="566"/>
      <c r="P13" s="566"/>
      <c r="Q13" s="567"/>
      <c r="R13" s="568">
        <v>96515</v>
      </c>
      <c r="S13" s="569"/>
      <c r="T13" s="569"/>
      <c r="U13" s="569"/>
      <c r="V13" s="570"/>
      <c r="W13" s="556" t="s">
        <v>139</v>
      </c>
      <c r="X13" s="478"/>
      <c r="Y13" s="478"/>
      <c r="Z13" s="478"/>
      <c r="AA13" s="478"/>
      <c r="AB13" s="479"/>
      <c r="AC13" s="441">
        <v>4239</v>
      </c>
      <c r="AD13" s="442"/>
      <c r="AE13" s="442"/>
      <c r="AF13" s="442"/>
      <c r="AG13" s="443"/>
      <c r="AH13" s="441">
        <v>4281</v>
      </c>
      <c r="AI13" s="442"/>
      <c r="AJ13" s="442"/>
      <c r="AK13" s="442"/>
      <c r="AL13" s="444"/>
      <c r="AM13" s="534" t="s">
        <v>140</v>
      </c>
      <c r="AN13" s="439"/>
      <c r="AO13" s="439"/>
      <c r="AP13" s="439"/>
      <c r="AQ13" s="439"/>
      <c r="AR13" s="439"/>
      <c r="AS13" s="439"/>
      <c r="AT13" s="440"/>
      <c r="AU13" s="522" t="s">
        <v>141</v>
      </c>
      <c r="AV13" s="523"/>
      <c r="AW13" s="523"/>
      <c r="AX13" s="523"/>
      <c r="AY13" s="445" t="s">
        <v>142</v>
      </c>
      <c r="AZ13" s="446"/>
      <c r="BA13" s="446"/>
      <c r="BB13" s="446"/>
      <c r="BC13" s="446"/>
      <c r="BD13" s="446"/>
      <c r="BE13" s="446"/>
      <c r="BF13" s="446"/>
      <c r="BG13" s="446"/>
      <c r="BH13" s="446"/>
      <c r="BI13" s="446"/>
      <c r="BJ13" s="446"/>
      <c r="BK13" s="446"/>
      <c r="BL13" s="446"/>
      <c r="BM13" s="447"/>
      <c r="BN13" s="465">
        <v>116901</v>
      </c>
      <c r="BO13" s="466"/>
      <c r="BP13" s="466"/>
      <c r="BQ13" s="466"/>
      <c r="BR13" s="466"/>
      <c r="BS13" s="466"/>
      <c r="BT13" s="466"/>
      <c r="BU13" s="467"/>
      <c r="BV13" s="465">
        <v>371818</v>
      </c>
      <c r="BW13" s="466"/>
      <c r="BX13" s="466"/>
      <c r="BY13" s="466"/>
      <c r="BZ13" s="466"/>
      <c r="CA13" s="466"/>
      <c r="CB13" s="466"/>
      <c r="CC13" s="467"/>
      <c r="CD13" s="474" t="s">
        <v>143</v>
      </c>
      <c r="CE13" s="475"/>
      <c r="CF13" s="475"/>
      <c r="CG13" s="475"/>
      <c r="CH13" s="475"/>
      <c r="CI13" s="475"/>
      <c r="CJ13" s="475"/>
      <c r="CK13" s="475"/>
      <c r="CL13" s="475"/>
      <c r="CM13" s="475"/>
      <c r="CN13" s="475"/>
      <c r="CO13" s="475"/>
      <c r="CP13" s="475"/>
      <c r="CQ13" s="475"/>
      <c r="CR13" s="475"/>
      <c r="CS13" s="476"/>
      <c r="CT13" s="435">
        <v>9.3000000000000007</v>
      </c>
      <c r="CU13" s="436"/>
      <c r="CV13" s="436"/>
      <c r="CW13" s="436"/>
      <c r="CX13" s="436"/>
      <c r="CY13" s="436"/>
      <c r="CZ13" s="436"/>
      <c r="DA13" s="437"/>
      <c r="DB13" s="435">
        <v>9.4</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144</v>
      </c>
      <c r="M14" s="599"/>
      <c r="N14" s="599"/>
      <c r="O14" s="599"/>
      <c r="P14" s="599"/>
      <c r="Q14" s="600"/>
      <c r="R14" s="568">
        <v>98056</v>
      </c>
      <c r="S14" s="569"/>
      <c r="T14" s="569"/>
      <c r="U14" s="569"/>
      <c r="V14" s="570"/>
      <c r="W14" s="571"/>
      <c r="X14" s="481"/>
      <c r="Y14" s="481"/>
      <c r="Z14" s="481"/>
      <c r="AA14" s="481"/>
      <c r="AB14" s="482"/>
      <c r="AC14" s="561">
        <v>9</v>
      </c>
      <c r="AD14" s="562"/>
      <c r="AE14" s="562"/>
      <c r="AF14" s="562"/>
      <c r="AG14" s="563"/>
      <c r="AH14" s="561">
        <v>9.1999999999999993</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145</v>
      </c>
      <c r="CE14" s="472"/>
      <c r="CF14" s="472"/>
      <c r="CG14" s="472"/>
      <c r="CH14" s="472"/>
      <c r="CI14" s="472"/>
      <c r="CJ14" s="472"/>
      <c r="CK14" s="472"/>
      <c r="CL14" s="472"/>
      <c r="CM14" s="472"/>
      <c r="CN14" s="472"/>
      <c r="CO14" s="472"/>
      <c r="CP14" s="472"/>
      <c r="CQ14" s="472"/>
      <c r="CR14" s="472"/>
      <c r="CS14" s="473"/>
      <c r="CT14" s="572">
        <v>12.8</v>
      </c>
      <c r="CU14" s="573"/>
      <c r="CV14" s="573"/>
      <c r="CW14" s="573"/>
      <c r="CX14" s="573"/>
      <c r="CY14" s="573"/>
      <c r="CZ14" s="573"/>
      <c r="DA14" s="574"/>
      <c r="DB14" s="572">
        <v>18.2</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138</v>
      </c>
      <c r="N15" s="566"/>
      <c r="O15" s="566"/>
      <c r="P15" s="566"/>
      <c r="Q15" s="567"/>
      <c r="R15" s="568">
        <v>96813</v>
      </c>
      <c r="S15" s="569"/>
      <c r="T15" s="569"/>
      <c r="U15" s="569"/>
      <c r="V15" s="570"/>
      <c r="W15" s="556" t="s">
        <v>146</v>
      </c>
      <c r="X15" s="478"/>
      <c r="Y15" s="478"/>
      <c r="Z15" s="478"/>
      <c r="AA15" s="478"/>
      <c r="AB15" s="479"/>
      <c r="AC15" s="441">
        <v>13529</v>
      </c>
      <c r="AD15" s="442"/>
      <c r="AE15" s="442"/>
      <c r="AF15" s="442"/>
      <c r="AG15" s="443"/>
      <c r="AH15" s="441">
        <v>13713</v>
      </c>
      <c r="AI15" s="442"/>
      <c r="AJ15" s="442"/>
      <c r="AK15" s="442"/>
      <c r="AL15" s="444"/>
      <c r="AM15" s="534"/>
      <c r="AN15" s="439"/>
      <c r="AO15" s="439"/>
      <c r="AP15" s="439"/>
      <c r="AQ15" s="439"/>
      <c r="AR15" s="439"/>
      <c r="AS15" s="439"/>
      <c r="AT15" s="440"/>
      <c r="AU15" s="522"/>
      <c r="AV15" s="523"/>
      <c r="AW15" s="523"/>
      <c r="AX15" s="523"/>
      <c r="AY15" s="457" t="s">
        <v>147</v>
      </c>
      <c r="AZ15" s="458"/>
      <c r="BA15" s="458"/>
      <c r="BB15" s="458"/>
      <c r="BC15" s="458"/>
      <c r="BD15" s="458"/>
      <c r="BE15" s="458"/>
      <c r="BF15" s="458"/>
      <c r="BG15" s="458"/>
      <c r="BH15" s="458"/>
      <c r="BI15" s="458"/>
      <c r="BJ15" s="458"/>
      <c r="BK15" s="458"/>
      <c r="BL15" s="458"/>
      <c r="BM15" s="459"/>
      <c r="BN15" s="460">
        <v>11283069</v>
      </c>
      <c r="BO15" s="461"/>
      <c r="BP15" s="461"/>
      <c r="BQ15" s="461"/>
      <c r="BR15" s="461"/>
      <c r="BS15" s="461"/>
      <c r="BT15" s="461"/>
      <c r="BU15" s="462"/>
      <c r="BV15" s="460">
        <v>11286719</v>
      </c>
      <c r="BW15" s="461"/>
      <c r="BX15" s="461"/>
      <c r="BY15" s="461"/>
      <c r="BZ15" s="461"/>
      <c r="CA15" s="461"/>
      <c r="CB15" s="461"/>
      <c r="CC15" s="462"/>
      <c r="CD15" s="575" t="s">
        <v>148</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149</v>
      </c>
      <c r="M16" s="559"/>
      <c r="N16" s="559"/>
      <c r="O16" s="559"/>
      <c r="P16" s="559"/>
      <c r="Q16" s="560"/>
      <c r="R16" s="553" t="s">
        <v>150</v>
      </c>
      <c r="S16" s="554"/>
      <c r="T16" s="554"/>
      <c r="U16" s="554"/>
      <c r="V16" s="555"/>
      <c r="W16" s="571"/>
      <c r="X16" s="481"/>
      <c r="Y16" s="481"/>
      <c r="Z16" s="481"/>
      <c r="AA16" s="481"/>
      <c r="AB16" s="482"/>
      <c r="AC16" s="561">
        <v>28.6</v>
      </c>
      <c r="AD16" s="562"/>
      <c r="AE16" s="562"/>
      <c r="AF16" s="562"/>
      <c r="AG16" s="563"/>
      <c r="AH16" s="561">
        <v>29.4</v>
      </c>
      <c r="AI16" s="562"/>
      <c r="AJ16" s="562"/>
      <c r="AK16" s="562"/>
      <c r="AL16" s="564"/>
      <c r="AM16" s="534"/>
      <c r="AN16" s="439"/>
      <c r="AO16" s="439"/>
      <c r="AP16" s="439"/>
      <c r="AQ16" s="439"/>
      <c r="AR16" s="439"/>
      <c r="AS16" s="439"/>
      <c r="AT16" s="440"/>
      <c r="AU16" s="522"/>
      <c r="AV16" s="523"/>
      <c r="AW16" s="523"/>
      <c r="AX16" s="523"/>
      <c r="AY16" s="445" t="s">
        <v>151</v>
      </c>
      <c r="AZ16" s="446"/>
      <c r="BA16" s="446"/>
      <c r="BB16" s="446"/>
      <c r="BC16" s="446"/>
      <c r="BD16" s="446"/>
      <c r="BE16" s="446"/>
      <c r="BF16" s="446"/>
      <c r="BG16" s="446"/>
      <c r="BH16" s="446"/>
      <c r="BI16" s="446"/>
      <c r="BJ16" s="446"/>
      <c r="BK16" s="446"/>
      <c r="BL16" s="446"/>
      <c r="BM16" s="447"/>
      <c r="BN16" s="465">
        <v>20430301</v>
      </c>
      <c r="BO16" s="466"/>
      <c r="BP16" s="466"/>
      <c r="BQ16" s="466"/>
      <c r="BR16" s="466"/>
      <c r="BS16" s="466"/>
      <c r="BT16" s="466"/>
      <c r="BU16" s="467"/>
      <c r="BV16" s="465">
        <v>20296367</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152</v>
      </c>
      <c r="N17" s="551"/>
      <c r="O17" s="551"/>
      <c r="P17" s="551"/>
      <c r="Q17" s="552"/>
      <c r="R17" s="553" t="s">
        <v>150</v>
      </c>
      <c r="S17" s="554"/>
      <c r="T17" s="554"/>
      <c r="U17" s="554"/>
      <c r="V17" s="555"/>
      <c r="W17" s="556" t="s">
        <v>153</v>
      </c>
      <c r="X17" s="478"/>
      <c r="Y17" s="478"/>
      <c r="Z17" s="478"/>
      <c r="AA17" s="478"/>
      <c r="AB17" s="479"/>
      <c r="AC17" s="441">
        <v>29560</v>
      </c>
      <c r="AD17" s="442"/>
      <c r="AE17" s="442"/>
      <c r="AF17" s="442"/>
      <c r="AG17" s="443"/>
      <c r="AH17" s="441">
        <v>28647</v>
      </c>
      <c r="AI17" s="442"/>
      <c r="AJ17" s="442"/>
      <c r="AK17" s="442"/>
      <c r="AL17" s="444"/>
      <c r="AM17" s="534"/>
      <c r="AN17" s="439"/>
      <c r="AO17" s="439"/>
      <c r="AP17" s="439"/>
      <c r="AQ17" s="439"/>
      <c r="AR17" s="439"/>
      <c r="AS17" s="439"/>
      <c r="AT17" s="440"/>
      <c r="AU17" s="522"/>
      <c r="AV17" s="523"/>
      <c r="AW17" s="523"/>
      <c r="AX17" s="523"/>
      <c r="AY17" s="445" t="s">
        <v>154</v>
      </c>
      <c r="AZ17" s="446"/>
      <c r="BA17" s="446"/>
      <c r="BB17" s="446"/>
      <c r="BC17" s="446"/>
      <c r="BD17" s="446"/>
      <c r="BE17" s="446"/>
      <c r="BF17" s="446"/>
      <c r="BG17" s="446"/>
      <c r="BH17" s="446"/>
      <c r="BI17" s="446"/>
      <c r="BJ17" s="446"/>
      <c r="BK17" s="446"/>
      <c r="BL17" s="446"/>
      <c r="BM17" s="447"/>
      <c r="BN17" s="465">
        <v>14304241</v>
      </c>
      <c r="BO17" s="466"/>
      <c r="BP17" s="466"/>
      <c r="BQ17" s="466"/>
      <c r="BR17" s="466"/>
      <c r="BS17" s="466"/>
      <c r="BT17" s="466"/>
      <c r="BU17" s="467"/>
      <c r="BV17" s="465">
        <v>14319956</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155</v>
      </c>
      <c r="C18" s="528"/>
      <c r="D18" s="528"/>
      <c r="E18" s="529"/>
      <c r="F18" s="529"/>
      <c r="G18" s="529"/>
      <c r="H18" s="529"/>
      <c r="I18" s="529"/>
      <c r="J18" s="529"/>
      <c r="K18" s="529"/>
      <c r="L18" s="530">
        <v>331.78</v>
      </c>
      <c r="M18" s="530"/>
      <c r="N18" s="530"/>
      <c r="O18" s="530"/>
      <c r="P18" s="530"/>
      <c r="Q18" s="530"/>
      <c r="R18" s="531"/>
      <c r="S18" s="531"/>
      <c r="T18" s="531"/>
      <c r="U18" s="531"/>
      <c r="V18" s="532"/>
      <c r="W18" s="546"/>
      <c r="X18" s="547"/>
      <c r="Y18" s="547"/>
      <c r="Z18" s="547"/>
      <c r="AA18" s="547"/>
      <c r="AB18" s="557"/>
      <c r="AC18" s="429">
        <v>62.5</v>
      </c>
      <c r="AD18" s="430"/>
      <c r="AE18" s="430"/>
      <c r="AF18" s="430"/>
      <c r="AG18" s="533"/>
      <c r="AH18" s="429">
        <v>61.4</v>
      </c>
      <c r="AI18" s="430"/>
      <c r="AJ18" s="430"/>
      <c r="AK18" s="430"/>
      <c r="AL18" s="431"/>
      <c r="AM18" s="534"/>
      <c r="AN18" s="439"/>
      <c r="AO18" s="439"/>
      <c r="AP18" s="439"/>
      <c r="AQ18" s="439"/>
      <c r="AR18" s="439"/>
      <c r="AS18" s="439"/>
      <c r="AT18" s="440"/>
      <c r="AU18" s="522"/>
      <c r="AV18" s="523"/>
      <c r="AW18" s="523"/>
      <c r="AX18" s="523"/>
      <c r="AY18" s="445" t="s">
        <v>156</v>
      </c>
      <c r="AZ18" s="446"/>
      <c r="BA18" s="446"/>
      <c r="BB18" s="446"/>
      <c r="BC18" s="446"/>
      <c r="BD18" s="446"/>
      <c r="BE18" s="446"/>
      <c r="BF18" s="446"/>
      <c r="BG18" s="446"/>
      <c r="BH18" s="446"/>
      <c r="BI18" s="446"/>
      <c r="BJ18" s="446"/>
      <c r="BK18" s="446"/>
      <c r="BL18" s="446"/>
      <c r="BM18" s="447"/>
      <c r="BN18" s="465">
        <v>22545208</v>
      </c>
      <c r="BO18" s="466"/>
      <c r="BP18" s="466"/>
      <c r="BQ18" s="466"/>
      <c r="BR18" s="466"/>
      <c r="BS18" s="466"/>
      <c r="BT18" s="466"/>
      <c r="BU18" s="467"/>
      <c r="BV18" s="465">
        <v>22380402</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157</v>
      </c>
      <c r="C19" s="528"/>
      <c r="D19" s="528"/>
      <c r="E19" s="529"/>
      <c r="F19" s="529"/>
      <c r="G19" s="529"/>
      <c r="H19" s="529"/>
      <c r="I19" s="529"/>
      <c r="J19" s="529"/>
      <c r="K19" s="529"/>
      <c r="L19" s="535">
        <v>287</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158</v>
      </c>
      <c r="AZ19" s="446"/>
      <c r="BA19" s="446"/>
      <c r="BB19" s="446"/>
      <c r="BC19" s="446"/>
      <c r="BD19" s="446"/>
      <c r="BE19" s="446"/>
      <c r="BF19" s="446"/>
      <c r="BG19" s="446"/>
      <c r="BH19" s="446"/>
      <c r="BI19" s="446"/>
      <c r="BJ19" s="446"/>
      <c r="BK19" s="446"/>
      <c r="BL19" s="446"/>
      <c r="BM19" s="447"/>
      <c r="BN19" s="465">
        <v>28053410</v>
      </c>
      <c r="BO19" s="466"/>
      <c r="BP19" s="466"/>
      <c r="BQ19" s="466"/>
      <c r="BR19" s="466"/>
      <c r="BS19" s="466"/>
      <c r="BT19" s="466"/>
      <c r="BU19" s="467"/>
      <c r="BV19" s="465">
        <v>27696481</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159</v>
      </c>
      <c r="C20" s="528"/>
      <c r="D20" s="528"/>
      <c r="E20" s="529"/>
      <c r="F20" s="529"/>
      <c r="G20" s="529"/>
      <c r="H20" s="529"/>
      <c r="I20" s="529"/>
      <c r="J20" s="529"/>
      <c r="K20" s="529"/>
      <c r="L20" s="535">
        <v>34732</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160</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161</v>
      </c>
      <c r="C22" s="495"/>
      <c r="D22" s="496"/>
      <c r="E22" s="503" t="s">
        <v>1</v>
      </c>
      <c r="F22" s="478"/>
      <c r="G22" s="478"/>
      <c r="H22" s="478"/>
      <c r="I22" s="478"/>
      <c r="J22" s="478"/>
      <c r="K22" s="479"/>
      <c r="L22" s="503" t="s">
        <v>162</v>
      </c>
      <c r="M22" s="478"/>
      <c r="N22" s="478"/>
      <c r="O22" s="478"/>
      <c r="P22" s="479"/>
      <c r="Q22" s="488" t="s">
        <v>163</v>
      </c>
      <c r="R22" s="489"/>
      <c r="S22" s="489"/>
      <c r="T22" s="489"/>
      <c r="U22" s="489"/>
      <c r="V22" s="504"/>
      <c r="W22" s="506" t="s">
        <v>164</v>
      </c>
      <c r="X22" s="495"/>
      <c r="Y22" s="496"/>
      <c r="Z22" s="503" t="s">
        <v>1</v>
      </c>
      <c r="AA22" s="478"/>
      <c r="AB22" s="478"/>
      <c r="AC22" s="478"/>
      <c r="AD22" s="478"/>
      <c r="AE22" s="478"/>
      <c r="AF22" s="478"/>
      <c r="AG22" s="479"/>
      <c r="AH22" s="477" t="s">
        <v>165</v>
      </c>
      <c r="AI22" s="478"/>
      <c r="AJ22" s="478"/>
      <c r="AK22" s="478"/>
      <c r="AL22" s="479"/>
      <c r="AM22" s="477" t="s">
        <v>166</v>
      </c>
      <c r="AN22" s="483"/>
      <c r="AO22" s="483"/>
      <c r="AP22" s="483"/>
      <c r="AQ22" s="483"/>
      <c r="AR22" s="484"/>
      <c r="AS22" s="488" t="s">
        <v>163</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167</v>
      </c>
      <c r="AZ23" s="458"/>
      <c r="BA23" s="458"/>
      <c r="BB23" s="458"/>
      <c r="BC23" s="458"/>
      <c r="BD23" s="458"/>
      <c r="BE23" s="458"/>
      <c r="BF23" s="458"/>
      <c r="BG23" s="458"/>
      <c r="BH23" s="458"/>
      <c r="BI23" s="458"/>
      <c r="BJ23" s="458"/>
      <c r="BK23" s="458"/>
      <c r="BL23" s="458"/>
      <c r="BM23" s="459"/>
      <c r="BN23" s="465">
        <v>40741296</v>
      </c>
      <c r="BO23" s="466"/>
      <c r="BP23" s="466"/>
      <c r="BQ23" s="466"/>
      <c r="BR23" s="466"/>
      <c r="BS23" s="466"/>
      <c r="BT23" s="466"/>
      <c r="BU23" s="467"/>
      <c r="BV23" s="465">
        <v>41382730</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168</v>
      </c>
      <c r="F24" s="439"/>
      <c r="G24" s="439"/>
      <c r="H24" s="439"/>
      <c r="I24" s="439"/>
      <c r="J24" s="439"/>
      <c r="K24" s="440"/>
      <c r="L24" s="441">
        <v>1</v>
      </c>
      <c r="M24" s="442"/>
      <c r="N24" s="442"/>
      <c r="O24" s="442"/>
      <c r="P24" s="443"/>
      <c r="Q24" s="441">
        <v>9280</v>
      </c>
      <c r="R24" s="442"/>
      <c r="S24" s="442"/>
      <c r="T24" s="442"/>
      <c r="U24" s="442"/>
      <c r="V24" s="443"/>
      <c r="W24" s="507"/>
      <c r="X24" s="498"/>
      <c r="Y24" s="499"/>
      <c r="Z24" s="438" t="s">
        <v>169</v>
      </c>
      <c r="AA24" s="439"/>
      <c r="AB24" s="439"/>
      <c r="AC24" s="439"/>
      <c r="AD24" s="439"/>
      <c r="AE24" s="439"/>
      <c r="AF24" s="439"/>
      <c r="AG24" s="440"/>
      <c r="AH24" s="441">
        <v>655</v>
      </c>
      <c r="AI24" s="442"/>
      <c r="AJ24" s="442"/>
      <c r="AK24" s="442"/>
      <c r="AL24" s="443"/>
      <c r="AM24" s="441">
        <v>2020020</v>
      </c>
      <c r="AN24" s="442"/>
      <c r="AO24" s="442"/>
      <c r="AP24" s="442"/>
      <c r="AQ24" s="442"/>
      <c r="AR24" s="443"/>
      <c r="AS24" s="441">
        <v>3084</v>
      </c>
      <c r="AT24" s="442"/>
      <c r="AU24" s="442"/>
      <c r="AV24" s="442"/>
      <c r="AW24" s="442"/>
      <c r="AX24" s="444"/>
      <c r="AY24" s="432" t="s">
        <v>170</v>
      </c>
      <c r="AZ24" s="433"/>
      <c r="BA24" s="433"/>
      <c r="BB24" s="433"/>
      <c r="BC24" s="433"/>
      <c r="BD24" s="433"/>
      <c r="BE24" s="433"/>
      <c r="BF24" s="433"/>
      <c r="BG24" s="433"/>
      <c r="BH24" s="433"/>
      <c r="BI24" s="433"/>
      <c r="BJ24" s="433"/>
      <c r="BK24" s="433"/>
      <c r="BL24" s="433"/>
      <c r="BM24" s="434"/>
      <c r="BN24" s="465">
        <v>16666975</v>
      </c>
      <c r="BO24" s="466"/>
      <c r="BP24" s="466"/>
      <c r="BQ24" s="466"/>
      <c r="BR24" s="466"/>
      <c r="BS24" s="466"/>
      <c r="BT24" s="466"/>
      <c r="BU24" s="467"/>
      <c r="BV24" s="465">
        <v>16497559</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171</v>
      </c>
      <c r="F25" s="439"/>
      <c r="G25" s="439"/>
      <c r="H25" s="439"/>
      <c r="I25" s="439"/>
      <c r="J25" s="439"/>
      <c r="K25" s="440"/>
      <c r="L25" s="441">
        <v>1</v>
      </c>
      <c r="M25" s="442"/>
      <c r="N25" s="442"/>
      <c r="O25" s="442"/>
      <c r="P25" s="443"/>
      <c r="Q25" s="441">
        <v>7680</v>
      </c>
      <c r="R25" s="442"/>
      <c r="S25" s="442"/>
      <c r="T25" s="442"/>
      <c r="U25" s="442"/>
      <c r="V25" s="443"/>
      <c r="W25" s="507"/>
      <c r="X25" s="498"/>
      <c r="Y25" s="499"/>
      <c r="Z25" s="438" t="s">
        <v>172</v>
      </c>
      <c r="AA25" s="439"/>
      <c r="AB25" s="439"/>
      <c r="AC25" s="439"/>
      <c r="AD25" s="439"/>
      <c r="AE25" s="439"/>
      <c r="AF25" s="439"/>
      <c r="AG25" s="440"/>
      <c r="AH25" s="441" t="s">
        <v>130</v>
      </c>
      <c r="AI25" s="442"/>
      <c r="AJ25" s="442"/>
      <c r="AK25" s="442"/>
      <c r="AL25" s="443"/>
      <c r="AM25" s="441" t="s">
        <v>173</v>
      </c>
      <c r="AN25" s="442"/>
      <c r="AO25" s="442"/>
      <c r="AP25" s="442"/>
      <c r="AQ25" s="442"/>
      <c r="AR25" s="443"/>
      <c r="AS25" s="441" t="s">
        <v>130</v>
      </c>
      <c r="AT25" s="442"/>
      <c r="AU25" s="442"/>
      <c r="AV25" s="442"/>
      <c r="AW25" s="442"/>
      <c r="AX25" s="444"/>
      <c r="AY25" s="457" t="s">
        <v>174</v>
      </c>
      <c r="AZ25" s="458"/>
      <c r="BA25" s="458"/>
      <c r="BB25" s="458"/>
      <c r="BC25" s="458"/>
      <c r="BD25" s="458"/>
      <c r="BE25" s="458"/>
      <c r="BF25" s="458"/>
      <c r="BG25" s="458"/>
      <c r="BH25" s="458"/>
      <c r="BI25" s="458"/>
      <c r="BJ25" s="458"/>
      <c r="BK25" s="458"/>
      <c r="BL25" s="458"/>
      <c r="BM25" s="459"/>
      <c r="BN25" s="460">
        <v>5562128</v>
      </c>
      <c r="BO25" s="461"/>
      <c r="BP25" s="461"/>
      <c r="BQ25" s="461"/>
      <c r="BR25" s="461"/>
      <c r="BS25" s="461"/>
      <c r="BT25" s="461"/>
      <c r="BU25" s="462"/>
      <c r="BV25" s="460">
        <v>5727641</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175</v>
      </c>
      <c r="F26" s="439"/>
      <c r="G26" s="439"/>
      <c r="H26" s="439"/>
      <c r="I26" s="439"/>
      <c r="J26" s="439"/>
      <c r="K26" s="440"/>
      <c r="L26" s="441">
        <v>1</v>
      </c>
      <c r="M26" s="442"/>
      <c r="N26" s="442"/>
      <c r="O26" s="442"/>
      <c r="P26" s="443"/>
      <c r="Q26" s="441">
        <v>6540</v>
      </c>
      <c r="R26" s="442"/>
      <c r="S26" s="442"/>
      <c r="T26" s="442"/>
      <c r="U26" s="442"/>
      <c r="V26" s="443"/>
      <c r="W26" s="507"/>
      <c r="X26" s="498"/>
      <c r="Y26" s="499"/>
      <c r="Z26" s="438" t="s">
        <v>176</v>
      </c>
      <c r="AA26" s="520"/>
      <c r="AB26" s="520"/>
      <c r="AC26" s="520"/>
      <c r="AD26" s="520"/>
      <c r="AE26" s="520"/>
      <c r="AF26" s="520"/>
      <c r="AG26" s="521"/>
      <c r="AH26" s="441" t="s">
        <v>130</v>
      </c>
      <c r="AI26" s="442"/>
      <c r="AJ26" s="442"/>
      <c r="AK26" s="442"/>
      <c r="AL26" s="443"/>
      <c r="AM26" s="441" t="s">
        <v>130</v>
      </c>
      <c r="AN26" s="442"/>
      <c r="AO26" s="442"/>
      <c r="AP26" s="442"/>
      <c r="AQ26" s="442"/>
      <c r="AR26" s="443"/>
      <c r="AS26" s="441" t="s">
        <v>173</v>
      </c>
      <c r="AT26" s="442"/>
      <c r="AU26" s="442"/>
      <c r="AV26" s="442"/>
      <c r="AW26" s="442"/>
      <c r="AX26" s="444"/>
      <c r="AY26" s="474" t="s">
        <v>177</v>
      </c>
      <c r="AZ26" s="475"/>
      <c r="BA26" s="475"/>
      <c r="BB26" s="475"/>
      <c r="BC26" s="475"/>
      <c r="BD26" s="475"/>
      <c r="BE26" s="475"/>
      <c r="BF26" s="475"/>
      <c r="BG26" s="475"/>
      <c r="BH26" s="475"/>
      <c r="BI26" s="475"/>
      <c r="BJ26" s="475"/>
      <c r="BK26" s="475"/>
      <c r="BL26" s="475"/>
      <c r="BM26" s="476"/>
      <c r="BN26" s="465" t="s">
        <v>173</v>
      </c>
      <c r="BO26" s="466"/>
      <c r="BP26" s="466"/>
      <c r="BQ26" s="466"/>
      <c r="BR26" s="466"/>
      <c r="BS26" s="466"/>
      <c r="BT26" s="466"/>
      <c r="BU26" s="467"/>
      <c r="BV26" s="465" t="s">
        <v>130</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178</v>
      </c>
      <c r="F27" s="439"/>
      <c r="G27" s="439"/>
      <c r="H27" s="439"/>
      <c r="I27" s="439"/>
      <c r="J27" s="439"/>
      <c r="K27" s="440"/>
      <c r="L27" s="441">
        <v>1</v>
      </c>
      <c r="M27" s="442"/>
      <c r="N27" s="442"/>
      <c r="O27" s="442"/>
      <c r="P27" s="443"/>
      <c r="Q27" s="441">
        <v>4590</v>
      </c>
      <c r="R27" s="442"/>
      <c r="S27" s="442"/>
      <c r="T27" s="442"/>
      <c r="U27" s="442"/>
      <c r="V27" s="443"/>
      <c r="W27" s="507"/>
      <c r="X27" s="498"/>
      <c r="Y27" s="499"/>
      <c r="Z27" s="438" t="s">
        <v>179</v>
      </c>
      <c r="AA27" s="439"/>
      <c r="AB27" s="439"/>
      <c r="AC27" s="439"/>
      <c r="AD27" s="439"/>
      <c r="AE27" s="439"/>
      <c r="AF27" s="439"/>
      <c r="AG27" s="440"/>
      <c r="AH27" s="441">
        <v>4</v>
      </c>
      <c r="AI27" s="442"/>
      <c r="AJ27" s="442"/>
      <c r="AK27" s="442"/>
      <c r="AL27" s="443"/>
      <c r="AM27" s="441">
        <v>11620</v>
      </c>
      <c r="AN27" s="442"/>
      <c r="AO27" s="442"/>
      <c r="AP27" s="442"/>
      <c r="AQ27" s="442"/>
      <c r="AR27" s="443"/>
      <c r="AS27" s="441">
        <v>2905</v>
      </c>
      <c r="AT27" s="442"/>
      <c r="AU27" s="442"/>
      <c r="AV27" s="442"/>
      <c r="AW27" s="442"/>
      <c r="AX27" s="444"/>
      <c r="AY27" s="471" t="s">
        <v>180</v>
      </c>
      <c r="AZ27" s="472"/>
      <c r="BA27" s="472"/>
      <c r="BB27" s="472"/>
      <c r="BC27" s="472"/>
      <c r="BD27" s="472"/>
      <c r="BE27" s="472"/>
      <c r="BF27" s="472"/>
      <c r="BG27" s="472"/>
      <c r="BH27" s="472"/>
      <c r="BI27" s="472"/>
      <c r="BJ27" s="472"/>
      <c r="BK27" s="472"/>
      <c r="BL27" s="472"/>
      <c r="BM27" s="473"/>
      <c r="BN27" s="468">
        <v>251529</v>
      </c>
      <c r="BO27" s="469"/>
      <c r="BP27" s="469"/>
      <c r="BQ27" s="469"/>
      <c r="BR27" s="469"/>
      <c r="BS27" s="469"/>
      <c r="BT27" s="469"/>
      <c r="BU27" s="470"/>
      <c r="BV27" s="468">
        <v>250963</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181</v>
      </c>
      <c r="F28" s="439"/>
      <c r="G28" s="439"/>
      <c r="H28" s="439"/>
      <c r="I28" s="439"/>
      <c r="J28" s="439"/>
      <c r="K28" s="440"/>
      <c r="L28" s="441">
        <v>1</v>
      </c>
      <c r="M28" s="442"/>
      <c r="N28" s="442"/>
      <c r="O28" s="442"/>
      <c r="P28" s="443"/>
      <c r="Q28" s="441">
        <v>3830</v>
      </c>
      <c r="R28" s="442"/>
      <c r="S28" s="442"/>
      <c r="T28" s="442"/>
      <c r="U28" s="442"/>
      <c r="V28" s="443"/>
      <c r="W28" s="507"/>
      <c r="X28" s="498"/>
      <c r="Y28" s="499"/>
      <c r="Z28" s="438" t="s">
        <v>182</v>
      </c>
      <c r="AA28" s="439"/>
      <c r="AB28" s="439"/>
      <c r="AC28" s="439"/>
      <c r="AD28" s="439"/>
      <c r="AE28" s="439"/>
      <c r="AF28" s="439"/>
      <c r="AG28" s="440"/>
      <c r="AH28" s="441" t="s">
        <v>173</v>
      </c>
      <c r="AI28" s="442"/>
      <c r="AJ28" s="442"/>
      <c r="AK28" s="442"/>
      <c r="AL28" s="443"/>
      <c r="AM28" s="441" t="s">
        <v>130</v>
      </c>
      <c r="AN28" s="442"/>
      <c r="AO28" s="442"/>
      <c r="AP28" s="442"/>
      <c r="AQ28" s="442"/>
      <c r="AR28" s="443"/>
      <c r="AS28" s="441" t="s">
        <v>130</v>
      </c>
      <c r="AT28" s="442"/>
      <c r="AU28" s="442"/>
      <c r="AV28" s="442"/>
      <c r="AW28" s="442"/>
      <c r="AX28" s="444"/>
      <c r="AY28" s="448" t="s">
        <v>183</v>
      </c>
      <c r="AZ28" s="449"/>
      <c r="BA28" s="449"/>
      <c r="BB28" s="450"/>
      <c r="BC28" s="457" t="s">
        <v>48</v>
      </c>
      <c r="BD28" s="458"/>
      <c r="BE28" s="458"/>
      <c r="BF28" s="458"/>
      <c r="BG28" s="458"/>
      <c r="BH28" s="458"/>
      <c r="BI28" s="458"/>
      <c r="BJ28" s="458"/>
      <c r="BK28" s="458"/>
      <c r="BL28" s="458"/>
      <c r="BM28" s="459"/>
      <c r="BN28" s="460">
        <v>5357148</v>
      </c>
      <c r="BO28" s="461"/>
      <c r="BP28" s="461"/>
      <c r="BQ28" s="461"/>
      <c r="BR28" s="461"/>
      <c r="BS28" s="461"/>
      <c r="BT28" s="461"/>
      <c r="BU28" s="462"/>
      <c r="BV28" s="460">
        <v>5283684</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184</v>
      </c>
      <c r="F29" s="439"/>
      <c r="G29" s="439"/>
      <c r="H29" s="439"/>
      <c r="I29" s="439"/>
      <c r="J29" s="439"/>
      <c r="K29" s="440"/>
      <c r="L29" s="441">
        <v>20</v>
      </c>
      <c r="M29" s="442"/>
      <c r="N29" s="442"/>
      <c r="O29" s="442"/>
      <c r="P29" s="443"/>
      <c r="Q29" s="441">
        <v>3600</v>
      </c>
      <c r="R29" s="442"/>
      <c r="S29" s="442"/>
      <c r="T29" s="442"/>
      <c r="U29" s="442"/>
      <c r="V29" s="443"/>
      <c r="W29" s="508"/>
      <c r="X29" s="509"/>
      <c r="Y29" s="510"/>
      <c r="Z29" s="438" t="s">
        <v>185</v>
      </c>
      <c r="AA29" s="439"/>
      <c r="AB29" s="439"/>
      <c r="AC29" s="439"/>
      <c r="AD29" s="439"/>
      <c r="AE29" s="439"/>
      <c r="AF29" s="439"/>
      <c r="AG29" s="440"/>
      <c r="AH29" s="441">
        <v>659</v>
      </c>
      <c r="AI29" s="442"/>
      <c r="AJ29" s="442"/>
      <c r="AK29" s="442"/>
      <c r="AL29" s="443"/>
      <c r="AM29" s="441">
        <v>2031640</v>
      </c>
      <c r="AN29" s="442"/>
      <c r="AO29" s="442"/>
      <c r="AP29" s="442"/>
      <c r="AQ29" s="442"/>
      <c r="AR29" s="443"/>
      <c r="AS29" s="441">
        <v>3083</v>
      </c>
      <c r="AT29" s="442"/>
      <c r="AU29" s="442"/>
      <c r="AV29" s="442"/>
      <c r="AW29" s="442"/>
      <c r="AX29" s="444"/>
      <c r="AY29" s="451"/>
      <c r="AZ29" s="452"/>
      <c r="BA29" s="452"/>
      <c r="BB29" s="453"/>
      <c r="BC29" s="445" t="s">
        <v>186</v>
      </c>
      <c r="BD29" s="446"/>
      <c r="BE29" s="446"/>
      <c r="BF29" s="446"/>
      <c r="BG29" s="446"/>
      <c r="BH29" s="446"/>
      <c r="BI29" s="446"/>
      <c r="BJ29" s="446"/>
      <c r="BK29" s="446"/>
      <c r="BL29" s="446"/>
      <c r="BM29" s="447"/>
      <c r="BN29" s="465">
        <v>1513168</v>
      </c>
      <c r="BO29" s="466"/>
      <c r="BP29" s="466"/>
      <c r="BQ29" s="466"/>
      <c r="BR29" s="466"/>
      <c r="BS29" s="466"/>
      <c r="BT29" s="466"/>
      <c r="BU29" s="467"/>
      <c r="BV29" s="465">
        <v>1508856</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187</v>
      </c>
      <c r="X30" s="518"/>
      <c r="Y30" s="518"/>
      <c r="Z30" s="518"/>
      <c r="AA30" s="518"/>
      <c r="AB30" s="518"/>
      <c r="AC30" s="518"/>
      <c r="AD30" s="518"/>
      <c r="AE30" s="518"/>
      <c r="AF30" s="518"/>
      <c r="AG30" s="519"/>
      <c r="AH30" s="429">
        <v>96.8</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8556872</v>
      </c>
      <c r="BO30" s="469"/>
      <c r="BP30" s="469"/>
      <c r="BQ30" s="469"/>
      <c r="BR30" s="469"/>
      <c r="BS30" s="469"/>
      <c r="BT30" s="469"/>
      <c r="BU30" s="470"/>
      <c r="BV30" s="468">
        <v>7914258</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194</v>
      </c>
      <c r="D33" s="428"/>
      <c r="E33" s="427" t="s">
        <v>195</v>
      </c>
      <c r="F33" s="427"/>
      <c r="G33" s="427"/>
      <c r="H33" s="427"/>
      <c r="I33" s="427"/>
      <c r="J33" s="427"/>
      <c r="K33" s="427"/>
      <c r="L33" s="427"/>
      <c r="M33" s="427"/>
      <c r="N33" s="427"/>
      <c r="O33" s="427"/>
      <c r="P33" s="427"/>
      <c r="Q33" s="427"/>
      <c r="R33" s="427"/>
      <c r="S33" s="427"/>
      <c r="T33" s="215"/>
      <c r="U33" s="428" t="s">
        <v>194</v>
      </c>
      <c r="V33" s="428"/>
      <c r="W33" s="427" t="s">
        <v>195</v>
      </c>
      <c r="X33" s="427"/>
      <c r="Y33" s="427"/>
      <c r="Z33" s="427"/>
      <c r="AA33" s="427"/>
      <c r="AB33" s="427"/>
      <c r="AC33" s="427"/>
      <c r="AD33" s="427"/>
      <c r="AE33" s="427"/>
      <c r="AF33" s="427"/>
      <c r="AG33" s="427"/>
      <c r="AH33" s="427"/>
      <c r="AI33" s="427"/>
      <c r="AJ33" s="427"/>
      <c r="AK33" s="427"/>
      <c r="AL33" s="215"/>
      <c r="AM33" s="428" t="s">
        <v>196</v>
      </c>
      <c r="AN33" s="428"/>
      <c r="AO33" s="427" t="s">
        <v>197</v>
      </c>
      <c r="AP33" s="427"/>
      <c r="AQ33" s="427"/>
      <c r="AR33" s="427"/>
      <c r="AS33" s="427"/>
      <c r="AT33" s="427"/>
      <c r="AU33" s="427"/>
      <c r="AV33" s="427"/>
      <c r="AW33" s="427"/>
      <c r="AX33" s="427"/>
      <c r="AY33" s="427"/>
      <c r="AZ33" s="427"/>
      <c r="BA33" s="427"/>
      <c r="BB33" s="427"/>
      <c r="BC33" s="427"/>
      <c r="BD33" s="216"/>
      <c r="BE33" s="427" t="s">
        <v>198</v>
      </c>
      <c r="BF33" s="427"/>
      <c r="BG33" s="427" t="s">
        <v>199</v>
      </c>
      <c r="BH33" s="427"/>
      <c r="BI33" s="427"/>
      <c r="BJ33" s="427"/>
      <c r="BK33" s="427"/>
      <c r="BL33" s="427"/>
      <c r="BM33" s="427"/>
      <c r="BN33" s="427"/>
      <c r="BO33" s="427"/>
      <c r="BP33" s="427"/>
      <c r="BQ33" s="427"/>
      <c r="BR33" s="427"/>
      <c r="BS33" s="427"/>
      <c r="BT33" s="427"/>
      <c r="BU33" s="427"/>
      <c r="BV33" s="216"/>
      <c r="BW33" s="428" t="s">
        <v>198</v>
      </c>
      <c r="BX33" s="428"/>
      <c r="BY33" s="427" t="s">
        <v>200</v>
      </c>
      <c r="BZ33" s="427"/>
      <c r="CA33" s="427"/>
      <c r="CB33" s="427"/>
      <c r="CC33" s="427"/>
      <c r="CD33" s="427"/>
      <c r="CE33" s="427"/>
      <c r="CF33" s="427"/>
      <c r="CG33" s="427"/>
      <c r="CH33" s="427"/>
      <c r="CI33" s="427"/>
      <c r="CJ33" s="427"/>
      <c r="CK33" s="427"/>
      <c r="CL33" s="427"/>
      <c r="CM33" s="427"/>
      <c r="CN33" s="215"/>
      <c r="CO33" s="428" t="s">
        <v>201</v>
      </c>
      <c r="CP33" s="428"/>
      <c r="CQ33" s="427" t="s">
        <v>202</v>
      </c>
      <c r="CR33" s="427"/>
      <c r="CS33" s="427"/>
      <c r="CT33" s="427"/>
      <c r="CU33" s="427"/>
      <c r="CV33" s="427"/>
      <c r="CW33" s="427"/>
      <c r="CX33" s="427"/>
      <c r="CY33" s="427"/>
      <c r="CZ33" s="427"/>
      <c r="DA33" s="427"/>
      <c r="DB33" s="427"/>
      <c r="DC33" s="427"/>
      <c r="DD33" s="427"/>
      <c r="DE33" s="427"/>
      <c r="DF33" s="215"/>
      <c r="DG33" s="426" t="s">
        <v>203</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5</v>
      </c>
      <c r="AN34" s="424"/>
      <c r="AO34" s="423" t="str">
        <f>IF('各会計、関係団体の財政状況及び健全化判断比率'!B31="","",'各会計、関係団体の財政状況及び健全化判断比率'!B31)</f>
        <v>水道事業会計</v>
      </c>
      <c r="AP34" s="423"/>
      <c r="AQ34" s="423"/>
      <c r="AR34" s="423"/>
      <c r="AS34" s="423"/>
      <c r="AT34" s="423"/>
      <c r="AU34" s="423"/>
      <c r="AV34" s="423"/>
      <c r="AW34" s="423"/>
      <c r="AX34" s="423"/>
      <c r="AY34" s="423"/>
      <c r="AZ34" s="423"/>
      <c r="BA34" s="423"/>
      <c r="BB34" s="423"/>
      <c r="BC34" s="423"/>
      <c r="BD34" s="213"/>
      <c r="BE34" s="424">
        <f>IF(BG34="","",MAX(C34:D43,U34:V43,AM34:AN43)+1)</f>
        <v>7</v>
      </c>
      <c r="BF34" s="424"/>
      <c r="BG34" s="423" t="str">
        <f>IF('各会計、関係団体の財政状況及び健全化判断比率'!B33="","",'各会計、関係団体の財政状況及び健全化判断比率'!B33)</f>
        <v>観光宿泊施設特別会計</v>
      </c>
      <c r="BH34" s="423"/>
      <c r="BI34" s="423"/>
      <c r="BJ34" s="423"/>
      <c r="BK34" s="423"/>
      <c r="BL34" s="423"/>
      <c r="BM34" s="423"/>
      <c r="BN34" s="423"/>
      <c r="BO34" s="423"/>
      <c r="BP34" s="423"/>
      <c r="BQ34" s="423"/>
      <c r="BR34" s="423"/>
      <c r="BS34" s="423"/>
      <c r="BT34" s="423"/>
      <c r="BU34" s="423"/>
      <c r="BV34" s="213"/>
      <c r="BW34" s="424">
        <f>IF(BY34="","",MAX(C34:D43,U34:V43,AM34:AN43,BE34:BF43)+1)</f>
        <v>9</v>
      </c>
      <c r="BX34" s="424"/>
      <c r="BY34" s="423" t="str">
        <f>IF('各会計、関係団体の財政状況及び健全化判断比率'!B68="","",'各会計、関係団体の財政状況及び健全化判断比率'!B68)</f>
        <v>松本広域連合（一般会計）</v>
      </c>
      <c r="BZ34" s="423"/>
      <c r="CA34" s="423"/>
      <c r="CB34" s="423"/>
      <c r="CC34" s="423"/>
      <c r="CD34" s="423"/>
      <c r="CE34" s="423"/>
      <c r="CF34" s="423"/>
      <c r="CG34" s="423"/>
      <c r="CH34" s="423"/>
      <c r="CI34" s="423"/>
      <c r="CJ34" s="423"/>
      <c r="CK34" s="423"/>
      <c r="CL34" s="423"/>
      <c r="CM34" s="423"/>
      <c r="CN34" s="213"/>
      <c r="CO34" s="424">
        <f>IF(CQ34="","",MAX(C34:D43,U34:V43,AM34:AN43,BE34:BF43,BW34:BX43)+1)</f>
        <v>19</v>
      </c>
      <c r="CP34" s="424"/>
      <c r="CQ34" s="423" t="str">
        <f>IF('各会計、関係団体の財政状況及び健全化判断比率'!BS7="","",'各会計、関係団体の財政状況及び健全化判断比率'!BS7)</f>
        <v>社団法人豊科開発公社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f t="shared" ref="AM35:AM43" si="0">IF(AO35="","",AM34+1)</f>
        <v>6</v>
      </c>
      <c r="AN35" s="424"/>
      <c r="AO35" s="423" t="str">
        <f>IF('各会計、関係団体の財政状況及び健全化判断比率'!B32="","",'各会計、関係団体の財政状況及び健全化判断比率'!B32)</f>
        <v>下水道事業会計</v>
      </c>
      <c r="AP35" s="423"/>
      <c r="AQ35" s="423"/>
      <c r="AR35" s="423"/>
      <c r="AS35" s="423"/>
      <c r="AT35" s="423"/>
      <c r="AU35" s="423"/>
      <c r="AV35" s="423"/>
      <c r="AW35" s="423"/>
      <c r="AX35" s="423"/>
      <c r="AY35" s="423"/>
      <c r="AZ35" s="423"/>
      <c r="BA35" s="423"/>
      <c r="BB35" s="423"/>
      <c r="BC35" s="423"/>
      <c r="BD35" s="213"/>
      <c r="BE35" s="424">
        <f t="shared" ref="BE35:BE43" si="1">IF(BG35="","",BE34+1)</f>
        <v>8</v>
      </c>
      <c r="BF35" s="424"/>
      <c r="BG35" s="423" t="str">
        <f>IF('各会計、関係団体の財政状況及び健全化判断比率'!B34="","",'各会計、関係団体の財政状況及び健全化判断比率'!B34)</f>
        <v>産業団地造成事業特別会計</v>
      </c>
      <c r="BH35" s="423"/>
      <c r="BI35" s="423"/>
      <c r="BJ35" s="423"/>
      <c r="BK35" s="423"/>
      <c r="BL35" s="423"/>
      <c r="BM35" s="423"/>
      <c r="BN35" s="423"/>
      <c r="BO35" s="423"/>
      <c r="BP35" s="423"/>
      <c r="BQ35" s="423"/>
      <c r="BR35" s="423"/>
      <c r="BS35" s="423"/>
      <c r="BT35" s="423"/>
      <c r="BU35" s="423"/>
      <c r="BV35" s="213"/>
      <c r="BW35" s="424">
        <f t="shared" ref="BW35:BW43" si="2">IF(BY35="","",BW34+1)</f>
        <v>10</v>
      </c>
      <c r="BX35" s="424"/>
      <c r="BY35" s="423" t="str">
        <f>IF('各会計、関係団体の財政状況及び健全化判断比率'!B70="","",'各会計、関係団体の財政状況及び健全化判断比率'!B70)</f>
        <v>穂高広域施設組合</v>
      </c>
      <c r="BZ35" s="423"/>
      <c r="CA35" s="423"/>
      <c r="CB35" s="423"/>
      <c r="CC35" s="423"/>
      <c r="CD35" s="423"/>
      <c r="CE35" s="423"/>
      <c r="CF35" s="423"/>
      <c r="CG35" s="423"/>
      <c r="CH35" s="423"/>
      <c r="CI35" s="423"/>
      <c r="CJ35" s="423"/>
      <c r="CK35" s="423"/>
      <c r="CL35" s="423"/>
      <c r="CM35" s="423"/>
      <c r="CN35" s="213"/>
      <c r="CO35" s="424">
        <f t="shared" ref="CO35:CO43" si="3">IF(CQ35="","",CO34+1)</f>
        <v>20</v>
      </c>
      <c r="CP35" s="424"/>
      <c r="CQ35" s="423" t="str">
        <f>IF('各会計、関係団体の財政状況及び健全化判断比率'!BS8="","",'各会計、関係団体の財政状況及び健全化判断比率'!BS8)</f>
        <v>ほりでーゆー四季の郷</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11</v>
      </c>
      <c r="BX36" s="424"/>
      <c r="BY36" s="423" t="str">
        <f>IF('各会計、関係団体の財政状況及び健全化判断比率'!B71="","",'各会計、関係団体の財政状況及び健全化判断比率'!B71)</f>
        <v>安曇野松筑広域環境施設組合</v>
      </c>
      <c r="BZ36" s="423"/>
      <c r="CA36" s="423"/>
      <c r="CB36" s="423"/>
      <c r="CC36" s="423"/>
      <c r="CD36" s="423"/>
      <c r="CE36" s="423"/>
      <c r="CF36" s="423"/>
      <c r="CG36" s="423"/>
      <c r="CH36" s="423"/>
      <c r="CI36" s="423"/>
      <c r="CJ36" s="423"/>
      <c r="CK36" s="423"/>
      <c r="CL36" s="423"/>
      <c r="CM36" s="423"/>
      <c r="CN36" s="213"/>
      <c r="CO36" s="424">
        <f t="shared" si="3"/>
        <v>21</v>
      </c>
      <c r="CP36" s="424"/>
      <c r="CQ36" s="423" t="str">
        <f>IF('各会計、関係団体の財政状況及び健全化判断比率'!BS9="","",'各会計、関係団体の財政状況及び健全化判断比率'!BS9)</f>
        <v>穂高温泉供給株式会社</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12</v>
      </c>
      <c r="BX37" s="424"/>
      <c r="BY37" s="423" t="str">
        <f>IF('各会計、関係団体の財政状況及び健全化判断比率'!B72="","",'各会計、関係団体の財政状況及び健全化判断比率'!B72)</f>
        <v>松塩安筑老人福祉施設組合</v>
      </c>
      <c r="BZ37" s="423"/>
      <c r="CA37" s="423"/>
      <c r="CB37" s="423"/>
      <c r="CC37" s="423"/>
      <c r="CD37" s="423"/>
      <c r="CE37" s="423"/>
      <c r="CF37" s="423"/>
      <c r="CG37" s="423"/>
      <c r="CH37" s="423"/>
      <c r="CI37" s="423"/>
      <c r="CJ37" s="423"/>
      <c r="CK37" s="423"/>
      <c r="CL37" s="423"/>
      <c r="CM37" s="423"/>
      <c r="CN37" s="213"/>
      <c r="CO37" s="424">
        <f t="shared" si="3"/>
        <v>22</v>
      </c>
      <c r="CP37" s="424"/>
      <c r="CQ37" s="423" t="str">
        <f>IF('各会計、関係団体の財政状況及び健全化判断比率'!BS10="","",'各会計、関係団体の財政状況及び健全化判断比率'!BS10)</f>
        <v>ファインビュー室山</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13</v>
      </c>
      <c r="BX38" s="424"/>
      <c r="BY38" s="423" t="str">
        <f>IF('各会計、関係団体の財政状況及び健全化判断比率'!B73="","",'各会計、関係団体の財政状況及び健全化判断比率'!B73)</f>
        <v>安曇野・松本行政事務組合</v>
      </c>
      <c r="BZ38" s="423"/>
      <c r="CA38" s="423"/>
      <c r="CB38" s="423"/>
      <c r="CC38" s="423"/>
      <c r="CD38" s="423"/>
      <c r="CE38" s="423"/>
      <c r="CF38" s="423"/>
      <c r="CG38" s="423"/>
      <c r="CH38" s="423"/>
      <c r="CI38" s="423"/>
      <c r="CJ38" s="423"/>
      <c r="CK38" s="423"/>
      <c r="CL38" s="423"/>
      <c r="CM38" s="423"/>
      <c r="CN38" s="213"/>
      <c r="CO38" s="424">
        <f t="shared" si="3"/>
        <v>23</v>
      </c>
      <c r="CP38" s="424"/>
      <c r="CQ38" s="423" t="str">
        <f>IF('各会計、関係団体の財政状況及び健全化判断比率'!BS11="","",'各会計、関係団体の財政状況及び健全化判断比率'!BS11)</f>
        <v>三郷農業振興公社</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14</v>
      </c>
      <c r="BX39" s="424"/>
      <c r="BY39" s="423" t="str">
        <f>IF('各会計、関係団体の財政状況及び健全化判断比率'!B74="","",'各会計、関係団体の財政状況及び健全化判断比率'!B74)</f>
        <v>長野県後期高齢者医療広域連合(一般会計）</v>
      </c>
      <c r="BZ39" s="423"/>
      <c r="CA39" s="423"/>
      <c r="CB39" s="423"/>
      <c r="CC39" s="423"/>
      <c r="CD39" s="423"/>
      <c r="CE39" s="423"/>
      <c r="CF39" s="423"/>
      <c r="CG39" s="423"/>
      <c r="CH39" s="423"/>
      <c r="CI39" s="423"/>
      <c r="CJ39" s="423"/>
      <c r="CK39" s="423"/>
      <c r="CL39" s="423"/>
      <c r="CM39" s="423"/>
      <c r="CN39" s="213"/>
      <c r="CO39" s="424">
        <f t="shared" si="3"/>
        <v>24</v>
      </c>
      <c r="CP39" s="424"/>
      <c r="CQ39" s="423" t="str">
        <f>IF('各会計、関係団体の財政状況及び健全化判断比率'!BS12="","",'各会計、関係団体の財政状況及び健全化判断比率'!BS12)</f>
        <v>安曇野市土地開発公社</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15</v>
      </c>
      <c r="BX40" s="424"/>
      <c r="BY40" s="423" t="str">
        <f>IF('各会計、関係団体の財政状況及び健全化判断比率'!B75="","",'各会計、関係団体の財政状況及び健全化判断比率'!B75)</f>
        <v>長野県後期高齢者医療広域連合(後期高齢者医療事業会計）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16</v>
      </c>
      <c r="BX41" s="424"/>
      <c r="BY41" s="423" t="str">
        <f>IF('各会計、関係団体の財政状況及び健全化判断比率'!B76="","",'各会計、関係団体の財政状況及び健全化判断比率'!B76)</f>
        <v>長野県市町村総合事務組合（一般会計）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17</v>
      </c>
      <c r="BX42" s="424"/>
      <c r="BY42" s="423" t="str">
        <f>IF('各会計、関係団体の財政状況及び健全化判断比率'!B77="","",'各会計、関係団体の財政状況及び健全化判断比率'!B77)</f>
        <v>長野県市町村総合事務組合（非常勤職員公務災害補償特別会計）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f t="shared" si="2"/>
        <v>18</v>
      </c>
      <c r="BX43" s="424"/>
      <c r="BY43" s="423" t="str">
        <f>IF('各会計、関係団体の財政状況及び健全化判断比率'!B78="","",'各会計、関係団体の財政状況及び健全化判断比率'!B78)</f>
        <v>長野県市町村自治振興組合</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208</v>
      </c>
    </row>
    <row r="50" spans="5:5" x14ac:dyDescent="0.15">
      <c r="E50" s="187" t="s">
        <v>209</v>
      </c>
    </row>
    <row r="51" spans="5:5" x14ac:dyDescent="0.15">
      <c r="E51" s="187" t="s">
        <v>210</v>
      </c>
    </row>
    <row r="52" spans="5:5" x14ac:dyDescent="0.15">
      <c r="E52" s="187" t="s">
        <v>211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hz2H6RTDjijUcJS/CWhRWC4pnGLact1MU/xDc0lp4mfHQ8waARMo+rSZXtohjRfzwa6sS5uIm28BmHF58WN6NQ==" saltValue="FVHb8DpXq2aJzO2AAMKzr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44" t="s">
        <v>561</v>
      </c>
      <c r="D34" s="1244"/>
      <c r="E34" s="1245"/>
      <c r="F34" s="32">
        <v>12.55</v>
      </c>
      <c r="G34" s="33">
        <v>12.63</v>
      </c>
      <c r="H34" s="33">
        <v>12.51</v>
      </c>
      <c r="I34" s="33">
        <v>12.24</v>
      </c>
      <c r="J34" s="34">
        <v>11.48</v>
      </c>
      <c r="K34" s="22"/>
      <c r="L34" s="22"/>
      <c r="M34" s="22"/>
      <c r="N34" s="22"/>
      <c r="O34" s="22"/>
      <c r="P34" s="22"/>
    </row>
    <row r="35" spans="1:16" ht="39" customHeight="1" x14ac:dyDescent="0.15">
      <c r="A35" s="22"/>
      <c r="B35" s="35"/>
      <c r="C35" s="1238" t="s">
        <v>562</v>
      </c>
      <c r="D35" s="1239"/>
      <c r="E35" s="1240"/>
      <c r="F35" s="36" t="s">
        <v>512</v>
      </c>
      <c r="G35" s="37" t="s">
        <v>512</v>
      </c>
      <c r="H35" s="37">
        <v>2.76</v>
      </c>
      <c r="I35" s="37">
        <v>2.4500000000000002</v>
      </c>
      <c r="J35" s="38">
        <v>3.29</v>
      </c>
      <c r="K35" s="22"/>
      <c r="L35" s="22"/>
      <c r="M35" s="22"/>
      <c r="N35" s="22"/>
      <c r="O35" s="22"/>
      <c r="P35" s="22"/>
    </row>
    <row r="36" spans="1:16" ht="39" customHeight="1" x14ac:dyDescent="0.15">
      <c r="A36" s="22"/>
      <c r="B36" s="35"/>
      <c r="C36" s="1238" t="s">
        <v>563</v>
      </c>
      <c r="D36" s="1239"/>
      <c r="E36" s="1240"/>
      <c r="F36" s="36">
        <v>3.05</v>
      </c>
      <c r="G36" s="37">
        <v>2.56</v>
      </c>
      <c r="H36" s="37">
        <v>2.44</v>
      </c>
      <c r="I36" s="37">
        <v>2.62</v>
      </c>
      <c r="J36" s="38">
        <v>2.79</v>
      </c>
      <c r="K36" s="22"/>
      <c r="L36" s="22"/>
      <c r="M36" s="22"/>
      <c r="N36" s="22"/>
      <c r="O36" s="22"/>
      <c r="P36" s="22"/>
    </row>
    <row r="37" spans="1:16" ht="39" customHeight="1" x14ac:dyDescent="0.15">
      <c r="A37" s="22"/>
      <c r="B37" s="35"/>
      <c r="C37" s="1238" t="s">
        <v>564</v>
      </c>
      <c r="D37" s="1239"/>
      <c r="E37" s="1240"/>
      <c r="F37" s="36">
        <v>0.21</v>
      </c>
      <c r="G37" s="37">
        <v>0.15</v>
      </c>
      <c r="H37" s="37">
        <v>0.54</v>
      </c>
      <c r="I37" s="37">
        <v>0.57999999999999996</v>
      </c>
      <c r="J37" s="38">
        <v>0.82</v>
      </c>
      <c r="K37" s="22"/>
      <c r="L37" s="22"/>
      <c r="M37" s="22"/>
      <c r="N37" s="22"/>
      <c r="O37" s="22"/>
      <c r="P37" s="22"/>
    </row>
    <row r="38" spans="1:16" ht="39" customHeight="1" x14ac:dyDescent="0.15">
      <c r="A38" s="22"/>
      <c r="B38" s="35"/>
      <c r="C38" s="1238" t="s">
        <v>565</v>
      </c>
      <c r="D38" s="1239"/>
      <c r="E38" s="1240"/>
      <c r="F38" s="36">
        <v>1.58</v>
      </c>
      <c r="G38" s="37">
        <v>1.49</v>
      </c>
      <c r="H38" s="37">
        <v>1.83</v>
      </c>
      <c r="I38" s="37">
        <v>1.1399999999999999</v>
      </c>
      <c r="J38" s="38">
        <v>0.36</v>
      </c>
      <c r="K38" s="22"/>
      <c r="L38" s="22"/>
      <c r="M38" s="22"/>
      <c r="N38" s="22"/>
      <c r="O38" s="22"/>
      <c r="P38" s="22"/>
    </row>
    <row r="39" spans="1:16" ht="39" customHeight="1" x14ac:dyDescent="0.15">
      <c r="A39" s="22"/>
      <c r="B39" s="35"/>
      <c r="C39" s="1238" t="s">
        <v>566</v>
      </c>
      <c r="D39" s="1239"/>
      <c r="E39" s="1240"/>
      <c r="F39" s="36">
        <v>7.0000000000000007E-2</v>
      </c>
      <c r="G39" s="37">
        <v>0.06</v>
      </c>
      <c r="H39" s="37">
        <v>7.0000000000000007E-2</v>
      </c>
      <c r="I39" s="37">
        <v>0.08</v>
      </c>
      <c r="J39" s="38">
        <v>0.09</v>
      </c>
      <c r="K39" s="22"/>
      <c r="L39" s="22"/>
      <c r="M39" s="22"/>
      <c r="N39" s="22"/>
      <c r="O39" s="22"/>
      <c r="P39" s="22"/>
    </row>
    <row r="40" spans="1:16" ht="39" customHeight="1" x14ac:dyDescent="0.15">
      <c r="A40" s="22"/>
      <c r="B40" s="35"/>
      <c r="C40" s="1238" t="s">
        <v>567</v>
      </c>
      <c r="D40" s="1239"/>
      <c r="E40" s="1240"/>
      <c r="F40" s="36">
        <v>0</v>
      </c>
      <c r="G40" s="37">
        <v>0</v>
      </c>
      <c r="H40" s="37">
        <v>0</v>
      </c>
      <c r="I40" s="37">
        <v>0</v>
      </c>
      <c r="J40" s="38">
        <v>0</v>
      </c>
      <c r="K40" s="22"/>
      <c r="L40" s="22"/>
      <c r="M40" s="22"/>
      <c r="N40" s="22"/>
      <c r="O40" s="22"/>
      <c r="P40" s="22"/>
    </row>
    <row r="41" spans="1:16" ht="39" customHeight="1" x14ac:dyDescent="0.15">
      <c r="A41" s="22"/>
      <c r="B41" s="35"/>
      <c r="C41" s="1238" t="s">
        <v>568</v>
      </c>
      <c r="D41" s="1239"/>
      <c r="E41" s="1240"/>
      <c r="F41" s="36">
        <v>0</v>
      </c>
      <c r="G41" s="37">
        <v>0</v>
      </c>
      <c r="H41" s="37">
        <v>0</v>
      </c>
      <c r="I41" s="37">
        <v>0</v>
      </c>
      <c r="J41" s="38">
        <v>0</v>
      </c>
      <c r="K41" s="22"/>
      <c r="L41" s="22"/>
      <c r="M41" s="22"/>
      <c r="N41" s="22"/>
      <c r="O41" s="22"/>
      <c r="P41" s="22"/>
    </row>
    <row r="42" spans="1:16" ht="39" customHeight="1" x14ac:dyDescent="0.15">
      <c r="A42" s="22"/>
      <c r="B42" s="39"/>
      <c r="C42" s="1238" t="s">
        <v>569</v>
      </c>
      <c r="D42" s="1239"/>
      <c r="E42" s="1240"/>
      <c r="F42" s="36" t="s">
        <v>512</v>
      </c>
      <c r="G42" s="37" t="s">
        <v>512</v>
      </c>
      <c r="H42" s="37" t="s">
        <v>512</v>
      </c>
      <c r="I42" s="37" t="s">
        <v>512</v>
      </c>
      <c r="J42" s="38" t="s">
        <v>512</v>
      </c>
      <c r="K42" s="22"/>
      <c r="L42" s="22"/>
      <c r="M42" s="22"/>
      <c r="N42" s="22"/>
      <c r="O42" s="22"/>
      <c r="P42" s="22"/>
    </row>
    <row r="43" spans="1:16" ht="39" customHeight="1" thickBot="1" x14ac:dyDescent="0.2">
      <c r="A43" s="22"/>
      <c r="B43" s="40"/>
      <c r="C43" s="1241" t="s">
        <v>570</v>
      </c>
      <c r="D43" s="1242"/>
      <c r="E43" s="1243"/>
      <c r="F43" s="41">
        <v>0.15</v>
      </c>
      <c r="G43" s="42">
        <v>1.23</v>
      </c>
      <c r="H43" s="42" t="s">
        <v>512</v>
      </c>
      <c r="I43" s="42" t="s">
        <v>512</v>
      </c>
      <c r="J43" s="43" t="s">
        <v>512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N+vGMnU3gcfDXFeRr03dV4jg2k+o0M2hit3ZLFktLjtmqM/T5YRANf/F355KmALkVrf1rIqY0WcUK/L2c39UEQ==" saltValue="cscrDDgMlcokoFvzvQ6A6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4446</v>
      </c>
      <c r="L45" s="60">
        <v>4436</v>
      </c>
      <c r="M45" s="60">
        <v>4784</v>
      </c>
      <c r="N45" s="60">
        <v>4503</v>
      </c>
      <c r="O45" s="61">
        <v>4560</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512</v>
      </c>
      <c r="L46" s="64" t="s">
        <v>512</v>
      </c>
      <c r="M46" s="64" t="s">
        <v>512</v>
      </c>
      <c r="N46" s="64" t="s">
        <v>512</v>
      </c>
      <c r="O46" s="65" t="s">
        <v>512</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512</v>
      </c>
      <c r="L47" s="64" t="s">
        <v>512</v>
      </c>
      <c r="M47" s="64" t="s">
        <v>512</v>
      </c>
      <c r="N47" s="64" t="s">
        <v>512</v>
      </c>
      <c r="O47" s="65" t="s">
        <v>512</v>
      </c>
      <c r="P47" s="48"/>
      <c r="Q47" s="48"/>
      <c r="R47" s="48"/>
      <c r="S47" s="48"/>
      <c r="T47" s="48"/>
      <c r="U47" s="48"/>
    </row>
    <row r="48" spans="1:21" ht="30.75" customHeight="1" x14ac:dyDescent="0.15">
      <c r="A48" s="48"/>
      <c r="B48" s="1266"/>
      <c r="C48" s="1267"/>
      <c r="D48" s="62"/>
      <c r="E48" s="1248" t="s">
        <v>15</v>
      </c>
      <c r="F48" s="1248"/>
      <c r="G48" s="1248"/>
      <c r="H48" s="1248"/>
      <c r="I48" s="1248"/>
      <c r="J48" s="1249"/>
      <c r="K48" s="63">
        <v>2071</v>
      </c>
      <c r="L48" s="64">
        <v>2331</v>
      </c>
      <c r="M48" s="64">
        <v>2110</v>
      </c>
      <c r="N48" s="64">
        <v>2154</v>
      </c>
      <c r="O48" s="65">
        <v>2141</v>
      </c>
      <c r="P48" s="48"/>
      <c r="Q48" s="48"/>
      <c r="R48" s="48"/>
      <c r="S48" s="48"/>
      <c r="T48" s="48"/>
      <c r="U48" s="48"/>
    </row>
    <row r="49" spans="1:21" ht="30.75" customHeight="1" x14ac:dyDescent="0.15">
      <c r="A49" s="48"/>
      <c r="B49" s="1266"/>
      <c r="C49" s="1267"/>
      <c r="D49" s="62"/>
      <c r="E49" s="1248" t="s">
        <v>16</v>
      </c>
      <c r="F49" s="1248"/>
      <c r="G49" s="1248"/>
      <c r="H49" s="1248"/>
      <c r="I49" s="1248"/>
      <c r="J49" s="1249"/>
      <c r="K49" s="63">
        <v>163</v>
      </c>
      <c r="L49" s="64">
        <v>164</v>
      </c>
      <c r="M49" s="64">
        <v>125</v>
      </c>
      <c r="N49" s="64">
        <v>125</v>
      </c>
      <c r="O49" s="65">
        <v>91</v>
      </c>
      <c r="P49" s="48"/>
      <c r="Q49" s="48"/>
      <c r="R49" s="48"/>
      <c r="S49" s="48"/>
      <c r="T49" s="48"/>
      <c r="U49" s="48"/>
    </row>
    <row r="50" spans="1:21" ht="30.75" customHeight="1" x14ac:dyDescent="0.15">
      <c r="A50" s="48"/>
      <c r="B50" s="1266"/>
      <c r="C50" s="1267"/>
      <c r="D50" s="62"/>
      <c r="E50" s="1248" t="s">
        <v>17</v>
      </c>
      <c r="F50" s="1248"/>
      <c r="G50" s="1248"/>
      <c r="H50" s="1248"/>
      <c r="I50" s="1248"/>
      <c r="J50" s="1249"/>
      <c r="K50" s="63">
        <v>219</v>
      </c>
      <c r="L50" s="64">
        <v>195</v>
      </c>
      <c r="M50" s="64">
        <v>184</v>
      </c>
      <c r="N50" s="64">
        <v>131</v>
      </c>
      <c r="O50" s="65">
        <v>101</v>
      </c>
      <c r="P50" s="48"/>
      <c r="Q50" s="48"/>
      <c r="R50" s="48"/>
      <c r="S50" s="48"/>
      <c r="T50" s="48"/>
      <c r="U50" s="48"/>
    </row>
    <row r="51" spans="1:21" ht="30.75" customHeight="1" x14ac:dyDescent="0.15">
      <c r="A51" s="48"/>
      <c r="B51" s="1268"/>
      <c r="C51" s="1269"/>
      <c r="D51" s="66"/>
      <c r="E51" s="1248" t="s">
        <v>18</v>
      </c>
      <c r="F51" s="1248"/>
      <c r="G51" s="1248"/>
      <c r="H51" s="1248"/>
      <c r="I51" s="1248"/>
      <c r="J51" s="1249"/>
      <c r="K51" s="63">
        <v>2</v>
      </c>
      <c r="L51" s="64">
        <v>1</v>
      </c>
      <c r="M51" s="64">
        <v>0</v>
      </c>
      <c r="N51" s="64" t="s">
        <v>512</v>
      </c>
      <c r="O51" s="65" t="s">
        <v>512</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4928</v>
      </c>
      <c r="L52" s="64">
        <v>4970</v>
      </c>
      <c r="M52" s="64">
        <v>5255</v>
      </c>
      <c r="N52" s="64">
        <v>5105</v>
      </c>
      <c r="O52" s="65">
        <v>4822</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1973</v>
      </c>
      <c r="L53" s="69">
        <v>2157</v>
      </c>
      <c r="M53" s="69">
        <v>1948</v>
      </c>
      <c r="N53" s="69">
        <v>1808</v>
      </c>
      <c r="O53" s="70">
        <v>2071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571</v>
      </c>
      <c r="L56" s="80" t="s">
        <v>572</v>
      </c>
      <c r="M56" s="80" t="s">
        <v>573</v>
      </c>
      <c r="N56" s="80" t="s">
        <v>574</v>
      </c>
      <c r="O56" s="81" t="s">
        <v>575</v>
      </c>
      <c r="P56" s="48"/>
      <c r="Q56" s="48"/>
      <c r="R56" s="48"/>
      <c r="S56" s="48"/>
      <c r="T56" s="48"/>
      <c r="U56" s="48"/>
    </row>
    <row r="57" spans="1:21" ht="31.5" customHeight="1" x14ac:dyDescent="0.15">
      <c r="B57" s="1254" t="s">
        <v>25</v>
      </c>
      <c r="C57" s="1255"/>
      <c r="D57" s="1258" t="s">
        <v>26</v>
      </c>
      <c r="E57" s="1259"/>
      <c r="F57" s="1259"/>
      <c r="G57" s="1259"/>
      <c r="H57" s="1259"/>
      <c r="I57" s="1259"/>
      <c r="J57" s="1260"/>
      <c r="K57" s="82" t="s">
        <v>576</v>
      </c>
      <c r="L57" s="83" t="s">
        <v>577</v>
      </c>
      <c r="M57" s="83" t="s">
        <v>577</v>
      </c>
      <c r="N57" s="83" t="s">
        <v>577</v>
      </c>
      <c r="O57" s="84" t="s">
        <v>577</v>
      </c>
    </row>
    <row r="58" spans="1:21" ht="31.5" customHeight="1" thickBot="1" x14ac:dyDescent="0.2">
      <c r="B58" s="1256"/>
      <c r="C58" s="1257"/>
      <c r="D58" s="1261" t="s">
        <v>27</v>
      </c>
      <c r="E58" s="1262"/>
      <c r="F58" s="1262"/>
      <c r="G58" s="1262"/>
      <c r="H58" s="1262"/>
      <c r="I58" s="1262"/>
      <c r="J58" s="1263"/>
      <c r="K58" s="85" t="s">
        <v>577</v>
      </c>
      <c r="L58" s="86" t="s">
        <v>577</v>
      </c>
      <c r="M58" s="86" t="s">
        <v>577</v>
      </c>
      <c r="N58" s="86" t="s">
        <v>577</v>
      </c>
      <c r="O58" s="87" t="s">
        <v>577</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lnW4luvUWBdvySlTQMBplB5E0td9UqmYXb1w74/oRVFHZFW5vpXAP5K5F8wuZ+0N13fsB0V8QJMdZnh+gb3yg==" saltValue="LNEcqaL3lUXr39yHVoOR/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554</v>
      </c>
      <c r="J40" s="99" t="s">
        <v>555</v>
      </c>
      <c r="K40" s="99" t="s">
        <v>556</v>
      </c>
      <c r="L40" s="99" t="s">
        <v>557</v>
      </c>
      <c r="M40" s="100" t="s">
        <v>558</v>
      </c>
    </row>
    <row r="41" spans="2:13" ht="27.75" customHeight="1" x14ac:dyDescent="0.15">
      <c r="B41" s="1284" t="s">
        <v>30</v>
      </c>
      <c r="C41" s="1285"/>
      <c r="D41" s="101"/>
      <c r="E41" s="1286" t="s">
        <v>31</v>
      </c>
      <c r="F41" s="1286"/>
      <c r="G41" s="1286"/>
      <c r="H41" s="1287"/>
      <c r="I41" s="102">
        <v>41666</v>
      </c>
      <c r="J41" s="103">
        <v>42081</v>
      </c>
      <c r="K41" s="103">
        <v>41757</v>
      </c>
      <c r="L41" s="103">
        <v>41383</v>
      </c>
      <c r="M41" s="104">
        <v>40741</v>
      </c>
    </row>
    <row r="42" spans="2:13" ht="27.75" customHeight="1" x14ac:dyDescent="0.15">
      <c r="B42" s="1274"/>
      <c r="C42" s="1275"/>
      <c r="D42" s="105"/>
      <c r="E42" s="1278" t="s">
        <v>32</v>
      </c>
      <c r="F42" s="1278"/>
      <c r="G42" s="1278"/>
      <c r="H42" s="1279"/>
      <c r="I42" s="106">
        <v>1009</v>
      </c>
      <c r="J42" s="107">
        <v>757</v>
      </c>
      <c r="K42" s="107">
        <v>551</v>
      </c>
      <c r="L42" s="107">
        <v>554</v>
      </c>
      <c r="M42" s="108">
        <v>419</v>
      </c>
    </row>
    <row r="43" spans="2:13" ht="27.75" customHeight="1" x14ac:dyDescent="0.15">
      <c r="B43" s="1274"/>
      <c r="C43" s="1275"/>
      <c r="D43" s="105"/>
      <c r="E43" s="1278" t="s">
        <v>33</v>
      </c>
      <c r="F43" s="1278"/>
      <c r="G43" s="1278"/>
      <c r="H43" s="1279"/>
      <c r="I43" s="106">
        <v>26511</v>
      </c>
      <c r="J43" s="107">
        <v>27127</v>
      </c>
      <c r="K43" s="107">
        <v>25454</v>
      </c>
      <c r="L43" s="107">
        <v>24241</v>
      </c>
      <c r="M43" s="108">
        <v>22912</v>
      </c>
    </row>
    <row r="44" spans="2:13" ht="27.75" customHeight="1" x14ac:dyDescent="0.15">
      <c r="B44" s="1274"/>
      <c r="C44" s="1275"/>
      <c r="D44" s="105"/>
      <c r="E44" s="1278" t="s">
        <v>34</v>
      </c>
      <c r="F44" s="1278"/>
      <c r="G44" s="1278"/>
      <c r="H44" s="1279"/>
      <c r="I44" s="106">
        <v>680</v>
      </c>
      <c r="J44" s="107">
        <v>513</v>
      </c>
      <c r="K44" s="107">
        <v>411</v>
      </c>
      <c r="L44" s="107">
        <v>311</v>
      </c>
      <c r="M44" s="108">
        <v>270</v>
      </c>
    </row>
    <row r="45" spans="2:13" ht="27.75" customHeight="1" x14ac:dyDescent="0.15">
      <c r="B45" s="1274"/>
      <c r="C45" s="1275"/>
      <c r="D45" s="105"/>
      <c r="E45" s="1278" t="s">
        <v>35</v>
      </c>
      <c r="F45" s="1278"/>
      <c r="G45" s="1278"/>
      <c r="H45" s="1279"/>
      <c r="I45" s="106">
        <v>6988</v>
      </c>
      <c r="J45" s="107">
        <v>6763</v>
      </c>
      <c r="K45" s="107">
        <v>6724</v>
      </c>
      <c r="L45" s="107">
        <v>6513</v>
      </c>
      <c r="M45" s="108">
        <v>6490</v>
      </c>
    </row>
    <row r="46" spans="2:13" ht="27.75" customHeight="1" x14ac:dyDescent="0.15">
      <c r="B46" s="1274"/>
      <c r="C46" s="1275"/>
      <c r="D46" s="109"/>
      <c r="E46" s="1278" t="s">
        <v>36</v>
      </c>
      <c r="F46" s="1278"/>
      <c r="G46" s="1278"/>
      <c r="H46" s="1279"/>
      <c r="I46" s="106" t="s">
        <v>512</v>
      </c>
      <c r="J46" s="107" t="s">
        <v>512</v>
      </c>
      <c r="K46" s="107" t="s">
        <v>512</v>
      </c>
      <c r="L46" s="107" t="s">
        <v>512</v>
      </c>
      <c r="M46" s="108" t="s">
        <v>512</v>
      </c>
    </row>
    <row r="47" spans="2:13" ht="27.75" customHeight="1" x14ac:dyDescent="0.15">
      <c r="B47" s="1274"/>
      <c r="C47" s="1275"/>
      <c r="D47" s="110"/>
      <c r="E47" s="1288" t="s">
        <v>37</v>
      </c>
      <c r="F47" s="1289"/>
      <c r="G47" s="1289"/>
      <c r="H47" s="1290"/>
      <c r="I47" s="106" t="s">
        <v>512</v>
      </c>
      <c r="J47" s="107" t="s">
        <v>512</v>
      </c>
      <c r="K47" s="107" t="s">
        <v>512</v>
      </c>
      <c r="L47" s="107" t="s">
        <v>512</v>
      </c>
      <c r="M47" s="108" t="s">
        <v>512</v>
      </c>
    </row>
    <row r="48" spans="2:13" ht="27.75" customHeight="1" x14ac:dyDescent="0.15">
      <c r="B48" s="1274"/>
      <c r="C48" s="1275"/>
      <c r="D48" s="105"/>
      <c r="E48" s="1278" t="s">
        <v>38</v>
      </c>
      <c r="F48" s="1278"/>
      <c r="G48" s="1278"/>
      <c r="H48" s="1279"/>
      <c r="I48" s="106" t="s">
        <v>512</v>
      </c>
      <c r="J48" s="107" t="s">
        <v>512</v>
      </c>
      <c r="K48" s="107" t="s">
        <v>512</v>
      </c>
      <c r="L48" s="107" t="s">
        <v>512</v>
      </c>
      <c r="M48" s="108" t="s">
        <v>512</v>
      </c>
    </row>
    <row r="49" spans="2:13" ht="27.75" customHeight="1" x14ac:dyDescent="0.15">
      <c r="B49" s="1276"/>
      <c r="C49" s="1277"/>
      <c r="D49" s="105"/>
      <c r="E49" s="1278" t="s">
        <v>39</v>
      </c>
      <c r="F49" s="1278"/>
      <c r="G49" s="1278"/>
      <c r="H49" s="1279"/>
      <c r="I49" s="106" t="s">
        <v>512</v>
      </c>
      <c r="J49" s="107" t="s">
        <v>512</v>
      </c>
      <c r="K49" s="107" t="s">
        <v>512</v>
      </c>
      <c r="L49" s="107" t="s">
        <v>512</v>
      </c>
      <c r="M49" s="108" t="s">
        <v>512</v>
      </c>
    </row>
    <row r="50" spans="2:13" ht="27.75" customHeight="1" x14ac:dyDescent="0.15">
      <c r="B50" s="1272" t="s">
        <v>40</v>
      </c>
      <c r="C50" s="1273"/>
      <c r="D50" s="111"/>
      <c r="E50" s="1278" t="s">
        <v>41</v>
      </c>
      <c r="F50" s="1278"/>
      <c r="G50" s="1278"/>
      <c r="H50" s="1279"/>
      <c r="I50" s="106">
        <v>13656</v>
      </c>
      <c r="J50" s="107">
        <v>13964</v>
      </c>
      <c r="K50" s="107">
        <v>13166</v>
      </c>
      <c r="L50" s="107">
        <v>13658</v>
      </c>
      <c r="M50" s="108">
        <v>14073</v>
      </c>
    </row>
    <row r="51" spans="2:13" ht="27.75" customHeight="1" x14ac:dyDescent="0.15">
      <c r="B51" s="1274"/>
      <c r="C51" s="1275"/>
      <c r="D51" s="105"/>
      <c r="E51" s="1278" t="s">
        <v>42</v>
      </c>
      <c r="F51" s="1278"/>
      <c r="G51" s="1278"/>
      <c r="H51" s="1279"/>
      <c r="I51" s="106">
        <v>216</v>
      </c>
      <c r="J51" s="107">
        <v>187</v>
      </c>
      <c r="K51" s="107">
        <v>157</v>
      </c>
      <c r="L51" s="107">
        <v>166</v>
      </c>
      <c r="M51" s="108">
        <v>167</v>
      </c>
    </row>
    <row r="52" spans="2:13" ht="27.75" customHeight="1" x14ac:dyDescent="0.15">
      <c r="B52" s="1276"/>
      <c r="C52" s="1277"/>
      <c r="D52" s="105"/>
      <c r="E52" s="1278" t="s">
        <v>43</v>
      </c>
      <c r="F52" s="1278"/>
      <c r="G52" s="1278"/>
      <c r="H52" s="1279"/>
      <c r="I52" s="106">
        <v>58850</v>
      </c>
      <c r="J52" s="107">
        <v>58263</v>
      </c>
      <c r="K52" s="107">
        <v>56945</v>
      </c>
      <c r="L52" s="107">
        <v>55436</v>
      </c>
      <c r="M52" s="108">
        <v>53906</v>
      </c>
    </row>
    <row r="53" spans="2:13" ht="27.75" customHeight="1" thickBot="1" x14ac:dyDescent="0.2">
      <c r="B53" s="1280" t="s">
        <v>44</v>
      </c>
      <c r="C53" s="1281"/>
      <c r="D53" s="112"/>
      <c r="E53" s="1282" t="s">
        <v>45</v>
      </c>
      <c r="F53" s="1282"/>
      <c r="G53" s="1282"/>
      <c r="H53" s="1283"/>
      <c r="I53" s="113">
        <v>4132</v>
      </c>
      <c r="J53" s="114">
        <v>4827</v>
      </c>
      <c r="K53" s="114">
        <v>4629</v>
      </c>
      <c r="L53" s="114">
        <v>3742</v>
      </c>
      <c r="M53" s="115">
        <v>2685</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lWjPEC0nmpYvAzNmA7n0K39ICz8eRJAzFdhQwtBczXrGWmR3vibOjKGg65lb3j52HJabkUU7MhbRnsJ1S+pj9w==" saltValue="TavmhoBEgcZfZnyNOoSkz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556</v>
      </c>
      <c r="G54" s="124" t="s">
        <v>557</v>
      </c>
      <c r="H54" s="125" t="s">
        <v>558</v>
      </c>
    </row>
    <row r="55" spans="2:8" ht="52.5" customHeight="1" x14ac:dyDescent="0.15">
      <c r="B55" s="126"/>
      <c r="C55" s="1299" t="s">
        <v>48</v>
      </c>
      <c r="D55" s="1299"/>
      <c r="E55" s="1300"/>
      <c r="F55" s="127">
        <v>4949</v>
      </c>
      <c r="G55" s="127">
        <v>5284</v>
      </c>
      <c r="H55" s="128">
        <v>5357</v>
      </c>
    </row>
    <row r="56" spans="2:8" ht="52.5" customHeight="1" x14ac:dyDescent="0.15">
      <c r="B56" s="129"/>
      <c r="C56" s="1301" t="s">
        <v>49</v>
      </c>
      <c r="D56" s="1301"/>
      <c r="E56" s="1302"/>
      <c r="F56" s="130">
        <v>1721</v>
      </c>
      <c r="G56" s="130">
        <v>1509</v>
      </c>
      <c r="H56" s="131">
        <v>1513</v>
      </c>
    </row>
    <row r="57" spans="2:8" ht="53.25" customHeight="1" x14ac:dyDescent="0.15">
      <c r="B57" s="129"/>
      <c r="C57" s="1303" t="s">
        <v>50</v>
      </c>
      <c r="D57" s="1303"/>
      <c r="E57" s="1304"/>
      <c r="F57" s="132">
        <v>7820</v>
      </c>
      <c r="G57" s="132">
        <v>7914</v>
      </c>
      <c r="H57" s="133">
        <v>8557</v>
      </c>
    </row>
    <row r="58" spans="2:8" ht="45.75" customHeight="1" x14ac:dyDescent="0.15">
      <c r="B58" s="134"/>
      <c r="C58" s="1291" t="s">
        <v>603</v>
      </c>
      <c r="D58" s="1292"/>
      <c r="E58" s="1293"/>
      <c r="F58" s="135">
        <v>2554</v>
      </c>
      <c r="G58" s="135">
        <v>2562</v>
      </c>
      <c r="H58" s="136">
        <v>2854</v>
      </c>
    </row>
    <row r="59" spans="2:8" ht="45.75" customHeight="1" x14ac:dyDescent="0.15">
      <c r="B59" s="134"/>
      <c r="C59" s="1291" t="s">
        <v>600</v>
      </c>
      <c r="D59" s="1292"/>
      <c r="E59" s="1293"/>
      <c r="F59" s="135">
        <v>2745</v>
      </c>
      <c r="G59" s="135">
        <v>2296</v>
      </c>
      <c r="H59" s="136">
        <v>2393</v>
      </c>
    </row>
    <row r="60" spans="2:8" ht="45.75" customHeight="1" x14ac:dyDescent="0.15">
      <c r="B60" s="134"/>
      <c r="C60" s="1291" t="s">
        <v>601</v>
      </c>
      <c r="D60" s="1292"/>
      <c r="E60" s="1293"/>
      <c r="F60" s="135">
        <v>1159</v>
      </c>
      <c r="G60" s="135">
        <v>1751</v>
      </c>
      <c r="H60" s="136">
        <v>1892</v>
      </c>
    </row>
    <row r="61" spans="2:8" ht="45.75" customHeight="1" x14ac:dyDescent="0.15">
      <c r="B61" s="134"/>
      <c r="C61" s="1291" t="s">
        <v>604</v>
      </c>
      <c r="D61" s="1292"/>
      <c r="E61" s="1293"/>
      <c r="F61" s="135">
        <v>100</v>
      </c>
      <c r="G61" s="135">
        <v>200</v>
      </c>
      <c r="H61" s="136">
        <v>301</v>
      </c>
    </row>
    <row r="62" spans="2:8" ht="45.75" customHeight="1" thickBot="1" x14ac:dyDescent="0.2">
      <c r="B62" s="137"/>
      <c r="C62" s="1294" t="s">
        <v>602</v>
      </c>
      <c r="D62" s="1295"/>
      <c r="E62" s="1296"/>
      <c r="F62" s="138">
        <v>295</v>
      </c>
      <c r="G62" s="138">
        <v>297</v>
      </c>
      <c r="H62" s="139">
        <v>298</v>
      </c>
    </row>
    <row r="63" spans="2:8" ht="52.5" customHeight="1" thickBot="1" x14ac:dyDescent="0.2">
      <c r="B63" s="140"/>
      <c r="C63" s="1297" t="s">
        <v>51</v>
      </c>
      <c r="D63" s="1297"/>
      <c r="E63" s="1298"/>
      <c r="F63" s="141">
        <v>14489</v>
      </c>
      <c r="G63" s="141">
        <v>14707</v>
      </c>
      <c r="H63" s="142">
        <v>15427</v>
      </c>
    </row>
    <row r="64" spans="2:8" ht="15" customHeight="1" x14ac:dyDescent="0.15"/>
    <row r="65" ht="0" hidden="1" customHeight="1" x14ac:dyDescent="0.15"/>
    <row r="66" ht="0" hidden="1" customHeight="1" x14ac:dyDescent="0.15"/>
  </sheetData>
  <sheetProtection algorithmName="SHA-512" hashValue="3Gev0Hu+56vevdOpQTaKHube2+/fFxjc6gkB1ql1k2xx/lMCZmrYXSEf8OmxG7TZ2+nD23nHdqIzqgnPBDfE4A==" saltValue="LppA4IJfDxzVzL/Nz1p9g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610</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610</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611</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612</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05" t="s">
        <v>623</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7"/>
    </row>
    <row r="44" spans="2:109" x14ac:dyDescent="0.15">
      <c r="B44" s="394"/>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x14ac:dyDescent="0.15">
      <c r="B45" s="394"/>
      <c r="AN45" s="1308"/>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10"/>
    </row>
    <row r="46" spans="2:109" x14ac:dyDescent="0.15">
      <c r="B46" s="394"/>
      <c r="AN46" s="1308"/>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10"/>
    </row>
    <row r="47" spans="2:109" x14ac:dyDescent="0.15">
      <c r="B47" s="394"/>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613</v>
      </c>
    </row>
    <row r="50" spans="1:109" x14ac:dyDescent="0.15">
      <c r="B50" s="394"/>
      <c r="G50" s="1314"/>
      <c r="H50" s="1314"/>
      <c r="I50" s="1314"/>
      <c r="J50" s="1314"/>
      <c r="K50" s="404"/>
      <c r="L50" s="404"/>
      <c r="M50" s="405"/>
      <c r="N50" s="405"/>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8" t="s">
        <v>554</v>
      </c>
      <c r="BQ50" s="1318"/>
      <c r="BR50" s="1318"/>
      <c r="BS50" s="1318"/>
      <c r="BT50" s="1318"/>
      <c r="BU50" s="1318"/>
      <c r="BV50" s="1318"/>
      <c r="BW50" s="1318"/>
      <c r="BX50" s="1318" t="s">
        <v>555</v>
      </c>
      <c r="BY50" s="1318"/>
      <c r="BZ50" s="1318"/>
      <c r="CA50" s="1318"/>
      <c r="CB50" s="1318"/>
      <c r="CC50" s="1318"/>
      <c r="CD50" s="1318"/>
      <c r="CE50" s="1318"/>
      <c r="CF50" s="1318" t="s">
        <v>556</v>
      </c>
      <c r="CG50" s="1318"/>
      <c r="CH50" s="1318"/>
      <c r="CI50" s="1318"/>
      <c r="CJ50" s="1318"/>
      <c r="CK50" s="1318"/>
      <c r="CL50" s="1318"/>
      <c r="CM50" s="1318"/>
      <c r="CN50" s="1318" t="s">
        <v>557</v>
      </c>
      <c r="CO50" s="1318"/>
      <c r="CP50" s="1318"/>
      <c r="CQ50" s="1318"/>
      <c r="CR50" s="1318"/>
      <c r="CS50" s="1318"/>
      <c r="CT50" s="1318"/>
      <c r="CU50" s="1318"/>
      <c r="CV50" s="1318" t="s">
        <v>558</v>
      </c>
      <c r="CW50" s="1318"/>
      <c r="CX50" s="1318"/>
      <c r="CY50" s="1318"/>
      <c r="CZ50" s="1318"/>
      <c r="DA50" s="1318"/>
      <c r="DB50" s="1318"/>
      <c r="DC50" s="1318"/>
    </row>
    <row r="51" spans="1:109" ht="13.5" customHeight="1" x14ac:dyDescent="0.15">
      <c r="B51" s="394"/>
      <c r="G51" s="1325"/>
      <c r="H51" s="1325"/>
      <c r="I51" s="1323"/>
      <c r="J51" s="1323"/>
      <c r="K51" s="1320"/>
      <c r="L51" s="1320"/>
      <c r="M51" s="1320"/>
      <c r="N51" s="1320"/>
      <c r="AM51" s="403"/>
      <c r="AN51" s="1321" t="s">
        <v>614</v>
      </c>
      <c r="AO51" s="1321"/>
      <c r="AP51" s="1321"/>
      <c r="AQ51" s="1321"/>
      <c r="AR51" s="1321"/>
      <c r="AS51" s="1321"/>
      <c r="AT51" s="1321"/>
      <c r="AU51" s="1321"/>
      <c r="AV51" s="1321"/>
      <c r="AW51" s="1321"/>
      <c r="AX51" s="1321"/>
      <c r="AY51" s="1321"/>
      <c r="AZ51" s="1321"/>
      <c r="BA51" s="1321"/>
      <c r="BB51" s="1321" t="s">
        <v>615</v>
      </c>
      <c r="BC51" s="1321"/>
      <c r="BD51" s="1321"/>
      <c r="BE51" s="1321"/>
      <c r="BF51" s="1321"/>
      <c r="BG51" s="1321"/>
      <c r="BH51" s="1321"/>
      <c r="BI51" s="1321"/>
      <c r="BJ51" s="1321"/>
      <c r="BK51" s="1321"/>
      <c r="BL51" s="1321"/>
      <c r="BM51" s="1321"/>
      <c r="BN51" s="1321"/>
      <c r="BO51" s="1321"/>
      <c r="BP51" s="1322"/>
      <c r="BQ51" s="1319"/>
      <c r="BR51" s="1319"/>
      <c r="BS51" s="1319"/>
      <c r="BT51" s="1319"/>
      <c r="BU51" s="1319"/>
      <c r="BV51" s="1319"/>
      <c r="BW51" s="1319"/>
      <c r="BX51" s="1322"/>
      <c r="BY51" s="1319"/>
      <c r="BZ51" s="1319"/>
      <c r="CA51" s="1319"/>
      <c r="CB51" s="1319"/>
      <c r="CC51" s="1319"/>
      <c r="CD51" s="1319"/>
      <c r="CE51" s="1319"/>
      <c r="CF51" s="1319">
        <v>22.2</v>
      </c>
      <c r="CG51" s="1319"/>
      <c r="CH51" s="1319"/>
      <c r="CI51" s="1319"/>
      <c r="CJ51" s="1319"/>
      <c r="CK51" s="1319"/>
      <c r="CL51" s="1319"/>
      <c r="CM51" s="1319"/>
      <c r="CN51" s="1319">
        <v>18.2</v>
      </c>
      <c r="CO51" s="1319"/>
      <c r="CP51" s="1319"/>
      <c r="CQ51" s="1319"/>
      <c r="CR51" s="1319"/>
      <c r="CS51" s="1319"/>
      <c r="CT51" s="1319"/>
      <c r="CU51" s="1319"/>
      <c r="CV51" s="1319">
        <v>12.8</v>
      </c>
      <c r="CW51" s="1319"/>
      <c r="CX51" s="1319"/>
      <c r="CY51" s="1319"/>
      <c r="CZ51" s="1319"/>
      <c r="DA51" s="1319"/>
      <c r="DB51" s="1319"/>
      <c r="DC51" s="1319"/>
    </row>
    <row r="52" spans="1:109" x14ac:dyDescent="0.15">
      <c r="B52" s="394"/>
      <c r="G52" s="1325"/>
      <c r="H52" s="1325"/>
      <c r="I52" s="1323"/>
      <c r="J52" s="1323"/>
      <c r="K52" s="1320"/>
      <c r="L52" s="1320"/>
      <c r="M52" s="1320"/>
      <c r="N52" s="1320"/>
      <c r="AM52" s="403"/>
      <c r="AN52" s="1321"/>
      <c r="AO52" s="1321"/>
      <c r="AP52" s="1321"/>
      <c r="AQ52" s="1321"/>
      <c r="AR52" s="1321"/>
      <c r="AS52" s="1321"/>
      <c r="AT52" s="1321"/>
      <c r="AU52" s="1321"/>
      <c r="AV52" s="1321"/>
      <c r="AW52" s="1321"/>
      <c r="AX52" s="1321"/>
      <c r="AY52" s="1321"/>
      <c r="AZ52" s="1321"/>
      <c r="BA52" s="1321"/>
      <c r="BB52" s="1321"/>
      <c r="BC52" s="1321"/>
      <c r="BD52" s="1321"/>
      <c r="BE52" s="1321"/>
      <c r="BF52" s="1321"/>
      <c r="BG52" s="1321"/>
      <c r="BH52" s="1321"/>
      <c r="BI52" s="1321"/>
      <c r="BJ52" s="1321"/>
      <c r="BK52" s="1321"/>
      <c r="BL52" s="1321"/>
      <c r="BM52" s="1321"/>
      <c r="BN52" s="1321"/>
      <c r="BO52" s="1321"/>
      <c r="BP52" s="1319"/>
      <c r="BQ52" s="1319"/>
      <c r="BR52" s="1319"/>
      <c r="BS52" s="1319"/>
      <c r="BT52" s="1319"/>
      <c r="BU52" s="1319"/>
      <c r="BV52" s="1319"/>
      <c r="BW52" s="1319"/>
      <c r="BX52" s="1319"/>
      <c r="BY52" s="1319"/>
      <c r="BZ52" s="1319"/>
      <c r="CA52" s="1319"/>
      <c r="CB52" s="1319"/>
      <c r="CC52" s="1319"/>
      <c r="CD52" s="1319"/>
      <c r="CE52" s="1319"/>
      <c r="CF52" s="1319"/>
      <c r="CG52" s="1319"/>
      <c r="CH52" s="1319"/>
      <c r="CI52" s="1319"/>
      <c r="CJ52" s="1319"/>
      <c r="CK52" s="1319"/>
      <c r="CL52" s="1319"/>
      <c r="CM52" s="1319"/>
      <c r="CN52" s="1319"/>
      <c r="CO52" s="1319"/>
      <c r="CP52" s="1319"/>
      <c r="CQ52" s="1319"/>
      <c r="CR52" s="1319"/>
      <c r="CS52" s="1319"/>
      <c r="CT52" s="1319"/>
      <c r="CU52" s="1319"/>
      <c r="CV52" s="1319"/>
      <c r="CW52" s="1319"/>
      <c r="CX52" s="1319"/>
      <c r="CY52" s="1319"/>
      <c r="CZ52" s="1319"/>
      <c r="DA52" s="1319"/>
      <c r="DB52" s="1319"/>
      <c r="DC52" s="1319"/>
    </row>
    <row r="53" spans="1:109" x14ac:dyDescent="0.15">
      <c r="A53" s="402"/>
      <c r="B53" s="394"/>
      <c r="G53" s="1325"/>
      <c r="H53" s="1325"/>
      <c r="I53" s="1314"/>
      <c r="J53" s="1314"/>
      <c r="K53" s="1320"/>
      <c r="L53" s="1320"/>
      <c r="M53" s="1320"/>
      <c r="N53" s="1320"/>
      <c r="AM53" s="403"/>
      <c r="AN53" s="1321"/>
      <c r="AO53" s="1321"/>
      <c r="AP53" s="1321"/>
      <c r="AQ53" s="1321"/>
      <c r="AR53" s="1321"/>
      <c r="AS53" s="1321"/>
      <c r="AT53" s="1321"/>
      <c r="AU53" s="1321"/>
      <c r="AV53" s="1321"/>
      <c r="AW53" s="1321"/>
      <c r="AX53" s="1321"/>
      <c r="AY53" s="1321"/>
      <c r="AZ53" s="1321"/>
      <c r="BA53" s="1321"/>
      <c r="BB53" s="1321" t="s">
        <v>616</v>
      </c>
      <c r="BC53" s="1321"/>
      <c r="BD53" s="1321"/>
      <c r="BE53" s="1321"/>
      <c r="BF53" s="1321"/>
      <c r="BG53" s="1321"/>
      <c r="BH53" s="1321"/>
      <c r="BI53" s="1321"/>
      <c r="BJ53" s="1321"/>
      <c r="BK53" s="1321"/>
      <c r="BL53" s="1321"/>
      <c r="BM53" s="1321"/>
      <c r="BN53" s="1321"/>
      <c r="BO53" s="1321"/>
      <c r="BP53" s="1322"/>
      <c r="BQ53" s="1319"/>
      <c r="BR53" s="1319"/>
      <c r="BS53" s="1319"/>
      <c r="BT53" s="1319"/>
      <c r="BU53" s="1319"/>
      <c r="BV53" s="1319"/>
      <c r="BW53" s="1319"/>
      <c r="BX53" s="1322"/>
      <c r="BY53" s="1319"/>
      <c r="BZ53" s="1319"/>
      <c r="CA53" s="1319"/>
      <c r="CB53" s="1319"/>
      <c r="CC53" s="1319"/>
      <c r="CD53" s="1319"/>
      <c r="CE53" s="1319"/>
      <c r="CF53" s="1319">
        <v>50.8</v>
      </c>
      <c r="CG53" s="1319"/>
      <c r="CH53" s="1319"/>
      <c r="CI53" s="1319"/>
      <c r="CJ53" s="1319"/>
      <c r="CK53" s="1319"/>
      <c r="CL53" s="1319"/>
      <c r="CM53" s="1319"/>
      <c r="CN53" s="1319">
        <v>52</v>
      </c>
      <c r="CO53" s="1319"/>
      <c r="CP53" s="1319"/>
      <c r="CQ53" s="1319"/>
      <c r="CR53" s="1319"/>
      <c r="CS53" s="1319"/>
      <c r="CT53" s="1319"/>
      <c r="CU53" s="1319"/>
      <c r="CV53" s="1319">
        <v>53.8</v>
      </c>
      <c r="CW53" s="1319"/>
      <c r="CX53" s="1319"/>
      <c r="CY53" s="1319"/>
      <c r="CZ53" s="1319"/>
      <c r="DA53" s="1319"/>
      <c r="DB53" s="1319"/>
      <c r="DC53" s="1319"/>
    </row>
    <row r="54" spans="1:109" x14ac:dyDescent="0.15">
      <c r="A54" s="402"/>
      <c r="B54" s="394"/>
      <c r="G54" s="1325"/>
      <c r="H54" s="1325"/>
      <c r="I54" s="1314"/>
      <c r="J54" s="1314"/>
      <c r="K54" s="1320"/>
      <c r="L54" s="1320"/>
      <c r="M54" s="1320"/>
      <c r="N54" s="1320"/>
      <c r="AM54" s="403"/>
      <c r="AN54" s="1321"/>
      <c r="AO54" s="1321"/>
      <c r="AP54" s="1321"/>
      <c r="AQ54" s="1321"/>
      <c r="AR54" s="1321"/>
      <c r="AS54" s="1321"/>
      <c r="AT54" s="1321"/>
      <c r="AU54" s="1321"/>
      <c r="AV54" s="1321"/>
      <c r="AW54" s="1321"/>
      <c r="AX54" s="1321"/>
      <c r="AY54" s="1321"/>
      <c r="AZ54" s="1321"/>
      <c r="BA54" s="1321"/>
      <c r="BB54" s="1321"/>
      <c r="BC54" s="1321"/>
      <c r="BD54" s="1321"/>
      <c r="BE54" s="1321"/>
      <c r="BF54" s="1321"/>
      <c r="BG54" s="1321"/>
      <c r="BH54" s="1321"/>
      <c r="BI54" s="1321"/>
      <c r="BJ54" s="1321"/>
      <c r="BK54" s="1321"/>
      <c r="BL54" s="1321"/>
      <c r="BM54" s="1321"/>
      <c r="BN54" s="1321"/>
      <c r="BO54" s="1321"/>
      <c r="BP54" s="1319"/>
      <c r="BQ54" s="1319"/>
      <c r="BR54" s="1319"/>
      <c r="BS54" s="1319"/>
      <c r="BT54" s="1319"/>
      <c r="BU54" s="1319"/>
      <c r="BV54" s="1319"/>
      <c r="BW54" s="1319"/>
      <c r="BX54" s="1319"/>
      <c r="BY54" s="1319"/>
      <c r="BZ54" s="1319"/>
      <c r="CA54" s="1319"/>
      <c r="CB54" s="1319"/>
      <c r="CC54" s="1319"/>
      <c r="CD54" s="1319"/>
      <c r="CE54" s="1319"/>
      <c r="CF54" s="1319"/>
      <c r="CG54" s="1319"/>
      <c r="CH54" s="1319"/>
      <c r="CI54" s="1319"/>
      <c r="CJ54" s="1319"/>
      <c r="CK54" s="1319"/>
      <c r="CL54" s="1319"/>
      <c r="CM54" s="1319"/>
      <c r="CN54" s="1319"/>
      <c r="CO54" s="1319"/>
      <c r="CP54" s="1319"/>
      <c r="CQ54" s="1319"/>
      <c r="CR54" s="1319"/>
      <c r="CS54" s="1319"/>
      <c r="CT54" s="1319"/>
      <c r="CU54" s="1319"/>
      <c r="CV54" s="1319"/>
      <c r="CW54" s="1319"/>
      <c r="CX54" s="1319"/>
      <c r="CY54" s="1319"/>
      <c r="CZ54" s="1319"/>
      <c r="DA54" s="1319"/>
      <c r="DB54" s="1319"/>
      <c r="DC54" s="1319"/>
    </row>
    <row r="55" spans="1:109" x14ac:dyDescent="0.15">
      <c r="A55" s="402"/>
      <c r="B55" s="394"/>
      <c r="G55" s="1314"/>
      <c r="H55" s="1314"/>
      <c r="I55" s="1314"/>
      <c r="J55" s="1314"/>
      <c r="K55" s="1320"/>
      <c r="L55" s="1320"/>
      <c r="M55" s="1320"/>
      <c r="N55" s="1320"/>
      <c r="AN55" s="1318" t="s">
        <v>617</v>
      </c>
      <c r="AO55" s="1318"/>
      <c r="AP55" s="1318"/>
      <c r="AQ55" s="1318"/>
      <c r="AR55" s="1318"/>
      <c r="AS55" s="1318"/>
      <c r="AT55" s="1318"/>
      <c r="AU55" s="1318"/>
      <c r="AV55" s="1318"/>
      <c r="AW55" s="1318"/>
      <c r="AX55" s="1318"/>
      <c r="AY55" s="1318"/>
      <c r="AZ55" s="1318"/>
      <c r="BA55" s="1318"/>
      <c r="BB55" s="1321" t="s">
        <v>615</v>
      </c>
      <c r="BC55" s="1321"/>
      <c r="BD55" s="1321"/>
      <c r="BE55" s="1321"/>
      <c r="BF55" s="1321"/>
      <c r="BG55" s="1321"/>
      <c r="BH55" s="1321"/>
      <c r="BI55" s="1321"/>
      <c r="BJ55" s="1321"/>
      <c r="BK55" s="1321"/>
      <c r="BL55" s="1321"/>
      <c r="BM55" s="1321"/>
      <c r="BN55" s="1321"/>
      <c r="BO55" s="1321"/>
      <c r="BP55" s="1322"/>
      <c r="BQ55" s="1319"/>
      <c r="BR55" s="1319"/>
      <c r="BS55" s="1319"/>
      <c r="BT55" s="1319"/>
      <c r="BU55" s="1319"/>
      <c r="BV55" s="1319"/>
      <c r="BW55" s="1319"/>
      <c r="BX55" s="1322"/>
      <c r="BY55" s="1319"/>
      <c r="BZ55" s="1319"/>
      <c r="CA55" s="1319"/>
      <c r="CB55" s="1319"/>
      <c r="CC55" s="1319"/>
      <c r="CD55" s="1319"/>
      <c r="CE55" s="1319"/>
      <c r="CF55" s="1319">
        <v>32.5</v>
      </c>
      <c r="CG55" s="1319"/>
      <c r="CH55" s="1319"/>
      <c r="CI55" s="1319"/>
      <c r="CJ55" s="1319"/>
      <c r="CK55" s="1319"/>
      <c r="CL55" s="1319"/>
      <c r="CM55" s="1319"/>
      <c r="CN55" s="1319">
        <v>30.2</v>
      </c>
      <c r="CO55" s="1319"/>
      <c r="CP55" s="1319"/>
      <c r="CQ55" s="1319"/>
      <c r="CR55" s="1319"/>
      <c r="CS55" s="1319"/>
      <c r="CT55" s="1319"/>
      <c r="CU55" s="1319"/>
      <c r="CV55" s="1319">
        <v>25.4</v>
      </c>
      <c r="CW55" s="1319"/>
      <c r="CX55" s="1319"/>
      <c r="CY55" s="1319"/>
      <c r="CZ55" s="1319"/>
      <c r="DA55" s="1319"/>
      <c r="DB55" s="1319"/>
      <c r="DC55" s="1319"/>
    </row>
    <row r="56" spans="1:109" x14ac:dyDescent="0.15">
      <c r="A56" s="402"/>
      <c r="B56" s="394"/>
      <c r="G56" s="1314"/>
      <c r="H56" s="1314"/>
      <c r="I56" s="1314"/>
      <c r="J56" s="1314"/>
      <c r="K56" s="1320"/>
      <c r="L56" s="1320"/>
      <c r="M56" s="1320"/>
      <c r="N56" s="1320"/>
      <c r="AN56" s="1318"/>
      <c r="AO56" s="1318"/>
      <c r="AP56" s="1318"/>
      <c r="AQ56" s="1318"/>
      <c r="AR56" s="1318"/>
      <c r="AS56" s="1318"/>
      <c r="AT56" s="1318"/>
      <c r="AU56" s="1318"/>
      <c r="AV56" s="1318"/>
      <c r="AW56" s="1318"/>
      <c r="AX56" s="1318"/>
      <c r="AY56" s="1318"/>
      <c r="AZ56" s="1318"/>
      <c r="BA56" s="1318"/>
      <c r="BB56" s="1321"/>
      <c r="BC56" s="1321"/>
      <c r="BD56" s="1321"/>
      <c r="BE56" s="1321"/>
      <c r="BF56" s="1321"/>
      <c r="BG56" s="1321"/>
      <c r="BH56" s="1321"/>
      <c r="BI56" s="1321"/>
      <c r="BJ56" s="1321"/>
      <c r="BK56" s="1321"/>
      <c r="BL56" s="1321"/>
      <c r="BM56" s="1321"/>
      <c r="BN56" s="1321"/>
      <c r="BO56" s="1321"/>
      <c r="BP56" s="1319"/>
      <c r="BQ56" s="1319"/>
      <c r="BR56" s="1319"/>
      <c r="BS56" s="1319"/>
      <c r="BT56" s="1319"/>
      <c r="BU56" s="1319"/>
      <c r="BV56" s="1319"/>
      <c r="BW56" s="1319"/>
      <c r="BX56" s="1319"/>
      <c r="BY56" s="1319"/>
      <c r="BZ56" s="1319"/>
      <c r="CA56" s="1319"/>
      <c r="CB56" s="1319"/>
      <c r="CC56" s="1319"/>
      <c r="CD56" s="1319"/>
      <c r="CE56" s="1319"/>
      <c r="CF56" s="1319"/>
      <c r="CG56" s="1319"/>
      <c r="CH56" s="1319"/>
      <c r="CI56" s="1319"/>
      <c r="CJ56" s="1319"/>
      <c r="CK56" s="1319"/>
      <c r="CL56" s="1319"/>
      <c r="CM56" s="1319"/>
      <c r="CN56" s="1319"/>
      <c r="CO56" s="1319"/>
      <c r="CP56" s="1319"/>
      <c r="CQ56" s="1319"/>
      <c r="CR56" s="1319"/>
      <c r="CS56" s="1319"/>
      <c r="CT56" s="1319"/>
      <c r="CU56" s="1319"/>
      <c r="CV56" s="1319"/>
      <c r="CW56" s="1319"/>
      <c r="CX56" s="1319"/>
      <c r="CY56" s="1319"/>
      <c r="CZ56" s="1319"/>
      <c r="DA56" s="1319"/>
      <c r="DB56" s="1319"/>
      <c r="DC56" s="1319"/>
    </row>
    <row r="57" spans="1:109" s="402" customFormat="1" x14ac:dyDescent="0.15">
      <c r="B57" s="406"/>
      <c r="G57" s="1314"/>
      <c r="H57" s="1314"/>
      <c r="I57" s="1324"/>
      <c r="J57" s="1324"/>
      <c r="K57" s="1320"/>
      <c r="L57" s="1320"/>
      <c r="M57" s="1320"/>
      <c r="N57" s="1320"/>
      <c r="AM57" s="387"/>
      <c r="AN57" s="1318"/>
      <c r="AO57" s="1318"/>
      <c r="AP57" s="1318"/>
      <c r="AQ57" s="1318"/>
      <c r="AR57" s="1318"/>
      <c r="AS57" s="1318"/>
      <c r="AT57" s="1318"/>
      <c r="AU57" s="1318"/>
      <c r="AV57" s="1318"/>
      <c r="AW57" s="1318"/>
      <c r="AX57" s="1318"/>
      <c r="AY57" s="1318"/>
      <c r="AZ57" s="1318"/>
      <c r="BA57" s="1318"/>
      <c r="BB57" s="1321" t="s">
        <v>616</v>
      </c>
      <c r="BC57" s="1321"/>
      <c r="BD57" s="1321"/>
      <c r="BE57" s="1321"/>
      <c r="BF57" s="1321"/>
      <c r="BG57" s="1321"/>
      <c r="BH57" s="1321"/>
      <c r="BI57" s="1321"/>
      <c r="BJ57" s="1321"/>
      <c r="BK57" s="1321"/>
      <c r="BL57" s="1321"/>
      <c r="BM57" s="1321"/>
      <c r="BN57" s="1321"/>
      <c r="BO57" s="1321"/>
      <c r="BP57" s="1322"/>
      <c r="BQ57" s="1319"/>
      <c r="BR57" s="1319"/>
      <c r="BS57" s="1319"/>
      <c r="BT57" s="1319"/>
      <c r="BU57" s="1319"/>
      <c r="BV57" s="1319"/>
      <c r="BW57" s="1319"/>
      <c r="BX57" s="1322"/>
      <c r="BY57" s="1319"/>
      <c r="BZ57" s="1319"/>
      <c r="CA57" s="1319"/>
      <c r="CB57" s="1319"/>
      <c r="CC57" s="1319"/>
      <c r="CD57" s="1319"/>
      <c r="CE57" s="1319"/>
      <c r="CF57" s="1319">
        <v>57</v>
      </c>
      <c r="CG57" s="1319"/>
      <c r="CH57" s="1319"/>
      <c r="CI57" s="1319"/>
      <c r="CJ57" s="1319"/>
      <c r="CK57" s="1319"/>
      <c r="CL57" s="1319"/>
      <c r="CM57" s="1319"/>
      <c r="CN57" s="1319">
        <v>58.9</v>
      </c>
      <c r="CO57" s="1319"/>
      <c r="CP57" s="1319"/>
      <c r="CQ57" s="1319"/>
      <c r="CR57" s="1319"/>
      <c r="CS57" s="1319"/>
      <c r="CT57" s="1319"/>
      <c r="CU57" s="1319"/>
      <c r="CV57" s="1319">
        <v>60.2</v>
      </c>
      <c r="CW57" s="1319"/>
      <c r="CX57" s="1319"/>
      <c r="CY57" s="1319"/>
      <c r="CZ57" s="1319"/>
      <c r="DA57" s="1319"/>
      <c r="DB57" s="1319"/>
      <c r="DC57" s="1319"/>
      <c r="DD57" s="407"/>
      <c r="DE57" s="406"/>
    </row>
    <row r="58" spans="1:109" s="402" customFormat="1" x14ac:dyDescent="0.15">
      <c r="A58" s="387"/>
      <c r="B58" s="406"/>
      <c r="G58" s="1314"/>
      <c r="H58" s="1314"/>
      <c r="I58" s="1324"/>
      <c r="J58" s="1324"/>
      <c r="K58" s="1320"/>
      <c r="L58" s="1320"/>
      <c r="M58" s="1320"/>
      <c r="N58" s="1320"/>
      <c r="AM58" s="387"/>
      <c r="AN58" s="1318"/>
      <c r="AO58" s="1318"/>
      <c r="AP58" s="1318"/>
      <c r="AQ58" s="1318"/>
      <c r="AR58" s="1318"/>
      <c r="AS58" s="1318"/>
      <c r="AT58" s="1318"/>
      <c r="AU58" s="1318"/>
      <c r="AV58" s="1318"/>
      <c r="AW58" s="1318"/>
      <c r="AX58" s="1318"/>
      <c r="AY58" s="1318"/>
      <c r="AZ58" s="1318"/>
      <c r="BA58" s="1318"/>
      <c r="BB58" s="1321"/>
      <c r="BC58" s="1321"/>
      <c r="BD58" s="1321"/>
      <c r="BE58" s="1321"/>
      <c r="BF58" s="1321"/>
      <c r="BG58" s="1321"/>
      <c r="BH58" s="1321"/>
      <c r="BI58" s="1321"/>
      <c r="BJ58" s="1321"/>
      <c r="BK58" s="1321"/>
      <c r="BL58" s="1321"/>
      <c r="BM58" s="1321"/>
      <c r="BN58" s="1321"/>
      <c r="BO58" s="1321"/>
      <c r="BP58" s="1319"/>
      <c r="BQ58" s="1319"/>
      <c r="BR58" s="1319"/>
      <c r="BS58" s="1319"/>
      <c r="BT58" s="1319"/>
      <c r="BU58" s="1319"/>
      <c r="BV58" s="1319"/>
      <c r="BW58" s="1319"/>
      <c r="BX58" s="1319"/>
      <c r="BY58" s="1319"/>
      <c r="BZ58" s="1319"/>
      <c r="CA58" s="1319"/>
      <c r="CB58" s="1319"/>
      <c r="CC58" s="1319"/>
      <c r="CD58" s="1319"/>
      <c r="CE58" s="1319"/>
      <c r="CF58" s="1319"/>
      <c r="CG58" s="1319"/>
      <c r="CH58" s="1319"/>
      <c r="CI58" s="1319"/>
      <c r="CJ58" s="1319"/>
      <c r="CK58" s="1319"/>
      <c r="CL58" s="1319"/>
      <c r="CM58" s="1319"/>
      <c r="CN58" s="1319"/>
      <c r="CO58" s="1319"/>
      <c r="CP58" s="1319"/>
      <c r="CQ58" s="1319"/>
      <c r="CR58" s="1319"/>
      <c r="CS58" s="1319"/>
      <c r="CT58" s="1319"/>
      <c r="CU58" s="1319"/>
      <c r="CV58" s="1319"/>
      <c r="CW58" s="1319"/>
      <c r="CX58" s="1319"/>
      <c r="CY58" s="1319"/>
      <c r="CZ58" s="1319"/>
      <c r="DA58" s="1319"/>
      <c r="DB58" s="1319"/>
      <c r="DC58" s="1319"/>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618</v>
      </c>
    </row>
    <row r="64" spans="1:109" x14ac:dyDescent="0.15">
      <c r="B64" s="394"/>
      <c r="G64" s="401"/>
      <c r="I64" s="414"/>
      <c r="J64" s="414"/>
      <c r="K64" s="414"/>
      <c r="L64" s="414"/>
      <c r="M64" s="414"/>
      <c r="N64" s="415"/>
      <c r="AM64" s="401"/>
      <c r="AN64" s="401" t="s">
        <v>612</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05" t="s">
        <v>624</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7"/>
    </row>
    <row r="66" spans="2:107" x14ac:dyDescent="0.15">
      <c r="B66" s="394"/>
      <c r="AN66" s="1308"/>
      <c r="AO66" s="1309"/>
      <c r="AP66" s="1309"/>
      <c r="AQ66" s="1309"/>
      <c r="AR66" s="1309"/>
      <c r="AS66" s="1309"/>
      <c r="AT66" s="1309"/>
      <c r="AU66" s="1309"/>
      <c r="AV66" s="1309"/>
      <c r="AW66" s="1309"/>
      <c r="AX66" s="1309"/>
      <c r="AY66" s="1309"/>
      <c r="AZ66" s="1309"/>
      <c r="BA66" s="1309"/>
      <c r="BB66" s="1309"/>
      <c r="BC66" s="1309"/>
      <c r="BD66" s="1309"/>
      <c r="BE66" s="1309"/>
      <c r="BF66" s="1309"/>
      <c r="BG66" s="1309"/>
      <c r="BH66" s="1309"/>
      <c r="BI66" s="1309"/>
      <c r="BJ66" s="1309"/>
      <c r="BK66" s="1309"/>
      <c r="BL66" s="1309"/>
      <c r="BM66" s="1309"/>
      <c r="BN66" s="1309"/>
      <c r="BO66" s="1309"/>
      <c r="BP66" s="1309"/>
      <c r="BQ66" s="1309"/>
      <c r="BR66" s="1309"/>
      <c r="BS66" s="1309"/>
      <c r="BT66" s="1309"/>
      <c r="BU66" s="1309"/>
      <c r="BV66" s="1309"/>
      <c r="BW66" s="1309"/>
      <c r="BX66" s="1309"/>
      <c r="BY66" s="1309"/>
      <c r="BZ66" s="1309"/>
      <c r="CA66" s="1309"/>
      <c r="CB66" s="1309"/>
      <c r="CC66" s="1309"/>
      <c r="CD66" s="1309"/>
      <c r="CE66" s="1309"/>
      <c r="CF66" s="1309"/>
      <c r="CG66" s="1309"/>
      <c r="CH66" s="1309"/>
      <c r="CI66" s="1309"/>
      <c r="CJ66" s="1309"/>
      <c r="CK66" s="1309"/>
      <c r="CL66" s="1309"/>
      <c r="CM66" s="1309"/>
      <c r="CN66" s="1309"/>
      <c r="CO66" s="1309"/>
      <c r="CP66" s="1309"/>
      <c r="CQ66" s="1309"/>
      <c r="CR66" s="1309"/>
      <c r="CS66" s="1309"/>
      <c r="CT66" s="1309"/>
      <c r="CU66" s="1309"/>
      <c r="CV66" s="1309"/>
      <c r="CW66" s="1309"/>
      <c r="CX66" s="1309"/>
      <c r="CY66" s="1309"/>
      <c r="CZ66" s="1309"/>
      <c r="DA66" s="1309"/>
      <c r="DB66" s="1309"/>
      <c r="DC66" s="1310"/>
    </row>
    <row r="67" spans="2:107" x14ac:dyDescent="0.15">
      <c r="B67" s="394"/>
      <c r="AN67" s="1308"/>
      <c r="AO67" s="1309"/>
      <c r="AP67" s="1309"/>
      <c r="AQ67" s="1309"/>
      <c r="AR67" s="1309"/>
      <c r="AS67" s="1309"/>
      <c r="AT67" s="1309"/>
      <c r="AU67" s="1309"/>
      <c r="AV67" s="1309"/>
      <c r="AW67" s="1309"/>
      <c r="AX67" s="1309"/>
      <c r="AY67" s="1309"/>
      <c r="AZ67" s="1309"/>
      <c r="BA67" s="1309"/>
      <c r="BB67" s="1309"/>
      <c r="BC67" s="1309"/>
      <c r="BD67" s="1309"/>
      <c r="BE67" s="1309"/>
      <c r="BF67" s="1309"/>
      <c r="BG67" s="1309"/>
      <c r="BH67" s="1309"/>
      <c r="BI67" s="1309"/>
      <c r="BJ67" s="1309"/>
      <c r="BK67" s="1309"/>
      <c r="BL67" s="1309"/>
      <c r="BM67" s="1309"/>
      <c r="BN67" s="1309"/>
      <c r="BO67" s="1309"/>
      <c r="BP67" s="1309"/>
      <c r="BQ67" s="1309"/>
      <c r="BR67" s="1309"/>
      <c r="BS67" s="1309"/>
      <c r="BT67" s="1309"/>
      <c r="BU67" s="1309"/>
      <c r="BV67" s="1309"/>
      <c r="BW67" s="1309"/>
      <c r="BX67" s="1309"/>
      <c r="BY67" s="1309"/>
      <c r="BZ67" s="1309"/>
      <c r="CA67" s="1309"/>
      <c r="CB67" s="1309"/>
      <c r="CC67" s="1309"/>
      <c r="CD67" s="1309"/>
      <c r="CE67" s="1309"/>
      <c r="CF67" s="1309"/>
      <c r="CG67" s="1309"/>
      <c r="CH67" s="1309"/>
      <c r="CI67" s="1309"/>
      <c r="CJ67" s="1309"/>
      <c r="CK67" s="1309"/>
      <c r="CL67" s="1309"/>
      <c r="CM67" s="1309"/>
      <c r="CN67" s="1309"/>
      <c r="CO67" s="1309"/>
      <c r="CP67" s="1309"/>
      <c r="CQ67" s="1309"/>
      <c r="CR67" s="1309"/>
      <c r="CS67" s="1309"/>
      <c r="CT67" s="1309"/>
      <c r="CU67" s="1309"/>
      <c r="CV67" s="1309"/>
      <c r="CW67" s="1309"/>
      <c r="CX67" s="1309"/>
      <c r="CY67" s="1309"/>
      <c r="CZ67" s="1309"/>
      <c r="DA67" s="1309"/>
      <c r="DB67" s="1309"/>
      <c r="DC67" s="1310"/>
    </row>
    <row r="68" spans="2:107" x14ac:dyDescent="0.15">
      <c r="B68" s="394"/>
      <c r="AN68" s="1308"/>
      <c r="AO68" s="1309"/>
      <c r="AP68" s="1309"/>
      <c r="AQ68" s="1309"/>
      <c r="AR68" s="1309"/>
      <c r="AS68" s="1309"/>
      <c r="AT68" s="1309"/>
      <c r="AU68" s="1309"/>
      <c r="AV68" s="1309"/>
      <c r="AW68" s="1309"/>
      <c r="AX68" s="1309"/>
      <c r="AY68" s="1309"/>
      <c r="AZ68" s="1309"/>
      <c r="BA68" s="1309"/>
      <c r="BB68" s="1309"/>
      <c r="BC68" s="1309"/>
      <c r="BD68" s="1309"/>
      <c r="BE68" s="1309"/>
      <c r="BF68" s="1309"/>
      <c r="BG68" s="1309"/>
      <c r="BH68" s="1309"/>
      <c r="BI68" s="1309"/>
      <c r="BJ68" s="1309"/>
      <c r="BK68" s="1309"/>
      <c r="BL68" s="1309"/>
      <c r="BM68" s="1309"/>
      <c r="BN68" s="1309"/>
      <c r="BO68" s="1309"/>
      <c r="BP68" s="1309"/>
      <c r="BQ68" s="1309"/>
      <c r="BR68" s="1309"/>
      <c r="BS68" s="1309"/>
      <c r="BT68" s="1309"/>
      <c r="BU68" s="1309"/>
      <c r="BV68" s="1309"/>
      <c r="BW68" s="1309"/>
      <c r="BX68" s="1309"/>
      <c r="BY68" s="1309"/>
      <c r="BZ68" s="1309"/>
      <c r="CA68" s="1309"/>
      <c r="CB68" s="1309"/>
      <c r="CC68" s="1309"/>
      <c r="CD68" s="1309"/>
      <c r="CE68" s="1309"/>
      <c r="CF68" s="1309"/>
      <c r="CG68" s="1309"/>
      <c r="CH68" s="1309"/>
      <c r="CI68" s="1309"/>
      <c r="CJ68" s="1309"/>
      <c r="CK68" s="1309"/>
      <c r="CL68" s="1309"/>
      <c r="CM68" s="1309"/>
      <c r="CN68" s="1309"/>
      <c r="CO68" s="1309"/>
      <c r="CP68" s="1309"/>
      <c r="CQ68" s="1309"/>
      <c r="CR68" s="1309"/>
      <c r="CS68" s="1309"/>
      <c r="CT68" s="1309"/>
      <c r="CU68" s="1309"/>
      <c r="CV68" s="1309"/>
      <c r="CW68" s="1309"/>
      <c r="CX68" s="1309"/>
      <c r="CY68" s="1309"/>
      <c r="CZ68" s="1309"/>
      <c r="DA68" s="1309"/>
      <c r="DB68" s="1309"/>
      <c r="DC68" s="1310"/>
    </row>
    <row r="69" spans="2:107" x14ac:dyDescent="0.15">
      <c r="B69" s="394"/>
      <c r="AN69" s="1311"/>
      <c r="AO69" s="1312"/>
      <c r="AP69" s="1312"/>
      <c r="AQ69" s="1312"/>
      <c r="AR69" s="1312"/>
      <c r="AS69" s="1312"/>
      <c r="AT69" s="1312"/>
      <c r="AU69" s="1312"/>
      <c r="AV69" s="1312"/>
      <c r="AW69" s="1312"/>
      <c r="AX69" s="1312"/>
      <c r="AY69" s="1312"/>
      <c r="AZ69" s="1312"/>
      <c r="BA69" s="1312"/>
      <c r="BB69" s="1312"/>
      <c r="BC69" s="1312"/>
      <c r="BD69" s="1312"/>
      <c r="BE69" s="1312"/>
      <c r="BF69" s="1312"/>
      <c r="BG69" s="1312"/>
      <c r="BH69" s="1312"/>
      <c r="BI69" s="1312"/>
      <c r="BJ69" s="1312"/>
      <c r="BK69" s="1312"/>
      <c r="BL69" s="1312"/>
      <c r="BM69" s="1312"/>
      <c r="BN69" s="1312"/>
      <c r="BO69" s="1312"/>
      <c r="BP69" s="1312"/>
      <c r="BQ69" s="1312"/>
      <c r="BR69" s="1312"/>
      <c r="BS69" s="1312"/>
      <c r="BT69" s="1312"/>
      <c r="BU69" s="1312"/>
      <c r="BV69" s="1312"/>
      <c r="BW69" s="1312"/>
      <c r="BX69" s="1312"/>
      <c r="BY69" s="1312"/>
      <c r="BZ69" s="1312"/>
      <c r="CA69" s="1312"/>
      <c r="CB69" s="1312"/>
      <c r="CC69" s="1312"/>
      <c r="CD69" s="1312"/>
      <c r="CE69" s="1312"/>
      <c r="CF69" s="1312"/>
      <c r="CG69" s="1312"/>
      <c r="CH69" s="1312"/>
      <c r="CI69" s="1312"/>
      <c r="CJ69" s="1312"/>
      <c r="CK69" s="1312"/>
      <c r="CL69" s="1312"/>
      <c r="CM69" s="1312"/>
      <c r="CN69" s="1312"/>
      <c r="CO69" s="1312"/>
      <c r="CP69" s="1312"/>
      <c r="CQ69" s="1312"/>
      <c r="CR69" s="1312"/>
      <c r="CS69" s="1312"/>
      <c r="CT69" s="1312"/>
      <c r="CU69" s="1312"/>
      <c r="CV69" s="1312"/>
      <c r="CW69" s="1312"/>
      <c r="CX69" s="1312"/>
      <c r="CY69" s="1312"/>
      <c r="CZ69" s="1312"/>
      <c r="DA69" s="1312"/>
      <c r="DB69" s="1312"/>
      <c r="DC69" s="1313"/>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613</v>
      </c>
    </row>
    <row r="72" spans="2:107" x14ac:dyDescent="0.15">
      <c r="B72" s="394"/>
      <c r="G72" s="1314"/>
      <c r="H72" s="1314"/>
      <c r="I72" s="1314"/>
      <c r="J72" s="1314"/>
      <c r="K72" s="404"/>
      <c r="L72" s="404"/>
      <c r="M72" s="405"/>
      <c r="N72" s="405"/>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8" t="s">
        <v>554</v>
      </c>
      <c r="BQ72" s="1318"/>
      <c r="BR72" s="1318"/>
      <c r="BS72" s="1318"/>
      <c r="BT72" s="1318"/>
      <c r="BU72" s="1318"/>
      <c r="BV72" s="1318"/>
      <c r="BW72" s="1318"/>
      <c r="BX72" s="1318" t="s">
        <v>555</v>
      </c>
      <c r="BY72" s="1318"/>
      <c r="BZ72" s="1318"/>
      <c r="CA72" s="1318"/>
      <c r="CB72" s="1318"/>
      <c r="CC72" s="1318"/>
      <c r="CD72" s="1318"/>
      <c r="CE72" s="1318"/>
      <c r="CF72" s="1318" t="s">
        <v>556</v>
      </c>
      <c r="CG72" s="1318"/>
      <c r="CH72" s="1318"/>
      <c r="CI72" s="1318"/>
      <c r="CJ72" s="1318"/>
      <c r="CK72" s="1318"/>
      <c r="CL72" s="1318"/>
      <c r="CM72" s="1318"/>
      <c r="CN72" s="1318" t="s">
        <v>557</v>
      </c>
      <c r="CO72" s="1318"/>
      <c r="CP72" s="1318"/>
      <c r="CQ72" s="1318"/>
      <c r="CR72" s="1318"/>
      <c r="CS72" s="1318"/>
      <c r="CT72" s="1318"/>
      <c r="CU72" s="1318"/>
      <c r="CV72" s="1318" t="s">
        <v>558</v>
      </c>
      <c r="CW72" s="1318"/>
      <c r="CX72" s="1318"/>
      <c r="CY72" s="1318"/>
      <c r="CZ72" s="1318"/>
      <c r="DA72" s="1318"/>
      <c r="DB72" s="1318"/>
      <c r="DC72" s="1318"/>
    </row>
    <row r="73" spans="2:107" x14ac:dyDescent="0.15">
      <c r="B73" s="394"/>
      <c r="G73" s="1325"/>
      <c r="H73" s="1325"/>
      <c r="I73" s="1325"/>
      <c r="J73" s="1325"/>
      <c r="K73" s="1326"/>
      <c r="L73" s="1326"/>
      <c r="M73" s="1326"/>
      <c r="N73" s="1326"/>
      <c r="AM73" s="403"/>
      <c r="AN73" s="1321" t="s">
        <v>614</v>
      </c>
      <c r="AO73" s="1321"/>
      <c r="AP73" s="1321"/>
      <c r="AQ73" s="1321"/>
      <c r="AR73" s="1321"/>
      <c r="AS73" s="1321"/>
      <c r="AT73" s="1321"/>
      <c r="AU73" s="1321"/>
      <c r="AV73" s="1321"/>
      <c r="AW73" s="1321"/>
      <c r="AX73" s="1321"/>
      <c r="AY73" s="1321"/>
      <c r="AZ73" s="1321"/>
      <c r="BA73" s="1321"/>
      <c r="BB73" s="1321" t="s">
        <v>615</v>
      </c>
      <c r="BC73" s="1321"/>
      <c r="BD73" s="1321"/>
      <c r="BE73" s="1321"/>
      <c r="BF73" s="1321"/>
      <c r="BG73" s="1321"/>
      <c r="BH73" s="1321"/>
      <c r="BI73" s="1321"/>
      <c r="BJ73" s="1321"/>
      <c r="BK73" s="1321"/>
      <c r="BL73" s="1321"/>
      <c r="BM73" s="1321"/>
      <c r="BN73" s="1321"/>
      <c r="BO73" s="1321"/>
      <c r="BP73" s="1319">
        <v>20</v>
      </c>
      <c r="BQ73" s="1319"/>
      <c r="BR73" s="1319"/>
      <c r="BS73" s="1319"/>
      <c r="BT73" s="1319"/>
      <c r="BU73" s="1319"/>
      <c r="BV73" s="1319"/>
      <c r="BW73" s="1319"/>
      <c r="BX73" s="1319">
        <v>22.5</v>
      </c>
      <c r="BY73" s="1319"/>
      <c r="BZ73" s="1319"/>
      <c r="CA73" s="1319"/>
      <c r="CB73" s="1319"/>
      <c r="CC73" s="1319"/>
      <c r="CD73" s="1319"/>
      <c r="CE73" s="1319"/>
      <c r="CF73" s="1319">
        <v>22.2</v>
      </c>
      <c r="CG73" s="1319"/>
      <c r="CH73" s="1319"/>
      <c r="CI73" s="1319"/>
      <c r="CJ73" s="1319"/>
      <c r="CK73" s="1319"/>
      <c r="CL73" s="1319"/>
      <c r="CM73" s="1319"/>
      <c r="CN73" s="1319">
        <v>18.2</v>
      </c>
      <c r="CO73" s="1319"/>
      <c r="CP73" s="1319"/>
      <c r="CQ73" s="1319"/>
      <c r="CR73" s="1319"/>
      <c r="CS73" s="1319"/>
      <c r="CT73" s="1319"/>
      <c r="CU73" s="1319"/>
      <c r="CV73" s="1319">
        <v>12.8</v>
      </c>
      <c r="CW73" s="1319"/>
      <c r="CX73" s="1319"/>
      <c r="CY73" s="1319"/>
      <c r="CZ73" s="1319"/>
      <c r="DA73" s="1319"/>
      <c r="DB73" s="1319"/>
      <c r="DC73" s="1319"/>
    </row>
    <row r="74" spans="2:107" x14ac:dyDescent="0.15">
      <c r="B74" s="394"/>
      <c r="G74" s="1325"/>
      <c r="H74" s="1325"/>
      <c r="I74" s="1325"/>
      <c r="J74" s="1325"/>
      <c r="K74" s="1326"/>
      <c r="L74" s="1326"/>
      <c r="M74" s="1326"/>
      <c r="N74" s="1326"/>
      <c r="AM74" s="403"/>
      <c r="AN74" s="1321"/>
      <c r="AO74" s="1321"/>
      <c r="AP74" s="1321"/>
      <c r="AQ74" s="1321"/>
      <c r="AR74" s="1321"/>
      <c r="AS74" s="1321"/>
      <c r="AT74" s="1321"/>
      <c r="AU74" s="1321"/>
      <c r="AV74" s="1321"/>
      <c r="AW74" s="1321"/>
      <c r="AX74" s="1321"/>
      <c r="AY74" s="1321"/>
      <c r="AZ74" s="1321"/>
      <c r="BA74" s="1321"/>
      <c r="BB74" s="1321"/>
      <c r="BC74" s="1321"/>
      <c r="BD74" s="1321"/>
      <c r="BE74" s="1321"/>
      <c r="BF74" s="1321"/>
      <c r="BG74" s="1321"/>
      <c r="BH74" s="1321"/>
      <c r="BI74" s="1321"/>
      <c r="BJ74" s="1321"/>
      <c r="BK74" s="1321"/>
      <c r="BL74" s="1321"/>
      <c r="BM74" s="1321"/>
      <c r="BN74" s="1321"/>
      <c r="BO74" s="1321"/>
      <c r="BP74" s="1319"/>
      <c r="BQ74" s="1319"/>
      <c r="BR74" s="1319"/>
      <c r="BS74" s="1319"/>
      <c r="BT74" s="1319"/>
      <c r="BU74" s="1319"/>
      <c r="BV74" s="1319"/>
      <c r="BW74" s="1319"/>
      <c r="BX74" s="1319"/>
      <c r="BY74" s="1319"/>
      <c r="BZ74" s="1319"/>
      <c r="CA74" s="1319"/>
      <c r="CB74" s="1319"/>
      <c r="CC74" s="1319"/>
      <c r="CD74" s="1319"/>
      <c r="CE74" s="1319"/>
      <c r="CF74" s="1319"/>
      <c r="CG74" s="1319"/>
      <c r="CH74" s="1319"/>
      <c r="CI74" s="1319"/>
      <c r="CJ74" s="1319"/>
      <c r="CK74" s="1319"/>
      <c r="CL74" s="1319"/>
      <c r="CM74" s="1319"/>
      <c r="CN74" s="1319"/>
      <c r="CO74" s="1319"/>
      <c r="CP74" s="1319"/>
      <c r="CQ74" s="1319"/>
      <c r="CR74" s="1319"/>
      <c r="CS74" s="1319"/>
      <c r="CT74" s="1319"/>
      <c r="CU74" s="1319"/>
      <c r="CV74" s="1319"/>
      <c r="CW74" s="1319"/>
      <c r="CX74" s="1319"/>
      <c r="CY74" s="1319"/>
      <c r="CZ74" s="1319"/>
      <c r="DA74" s="1319"/>
      <c r="DB74" s="1319"/>
      <c r="DC74" s="1319"/>
    </row>
    <row r="75" spans="2:107" x14ac:dyDescent="0.15">
      <c r="B75" s="394"/>
      <c r="G75" s="1325"/>
      <c r="H75" s="1325"/>
      <c r="I75" s="1314"/>
      <c r="J75" s="1314"/>
      <c r="K75" s="1320"/>
      <c r="L75" s="1320"/>
      <c r="M75" s="1320"/>
      <c r="N75" s="1320"/>
      <c r="AM75" s="403"/>
      <c r="AN75" s="1321"/>
      <c r="AO75" s="1321"/>
      <c r="AP75" s="1321"/>
      <c r="AQ75" s="1321"/>
      <c r="AR75" s="1321"/>
      <c r="AS75" s="1321"/>
      <c r="AT75" s="1321"/>
      <c r="AU75" s="1321"/>
      <c r="AV75" s="1321"/>
      <c r="AW75" s="1321"/>
      <c r="AX75" s="1321"/>
      <c r="AY75" s="1321"/>
      <c r="AZ75" s="1321"/>
      <c r="BA75" s="1321"/>
      <c r="BB75" s="1321" t="s">
        <v>619</v>
      </c>
      <c r="BC75" s="1321"/>
      <c r="BD75" s="1321"/>
      <c r="BE75" s="1321"/>
      <c r="BF75" s="1321"/>
      <c r="BG75" s="1321"/>
      <c r="BH75" s="1321"/>
      <c r="BI75" s="1321"/>
      <c r="BJ75" s="1321"/>
      <c r="BK75" s="1321"/>
      <c r="BL75" s="1321"/>
      <c r="BM75" s="1321"/>
      <c r="BN75" s="1321"/>
      <c r="BO75" s="1321"/>
      <c r="BP75" s="1319">
        <v>10.7</v>
      </c>
      <c r="BQ75" s="1319"/>
      <c r="BR75" s="1319"/>
      <c r="BS75" s="1319"/>
      <c r="BT75" s="1319"/>
      <c r="BU75" s="1319"/>
      <c r="BV75" s="1319"/>
      <c r="BW75" s="1319"/>
      <c r="BX75" s="1319">
        <v>10.5</v>
      </c>
      <c r="BY75" s="1319"/>
      <c r="BZ75" s="1319"/>
      <c r="CA75" s="1319"/>
      <c r="CB75" s="1319"/>
      <c r="CC75" s="1319"/>
      <c r="CD75" s="1319"/>
      <c r="CE75" s="1319"/>
      <c r="CF75" s="1319">
        <v>9.6</v>
      </c>
      <c r="CG75" s="1319"/>
      <c r="CH75" s="1319"/>
      <c r="CI75" s="1319"/>
      <c r="CJ75" s="1319"/>
      <c r="CK75" s="1319"/>
      <c r="CL75" s="1319"/>
      <c r="CM75" s="1319"/>
      <c r="CN75" s="1319">
        <v>9.4</v>
      </c>
      <c r="CO75" s="1319"/>
      <c r="CP75" s="1319"/>
      <c r="CQ75" s="1319"/>
      <c r="CR75" s="1319"/>
      <c r="CS75" s="1319"/>
      <c r="CT75" s="1319"/>
      <c r="CU75" s="1319"/>
      <c r="CV75" s="1319">
        <v>9.3000000000000007</v>
      </c>
      <c r="CW75" s="1319"/>
      <c r="CX75" s="1319"/>
      <c r="CY75" s="1319"/>
      <c r="CZ75" s="1319"/>
      <c r="DA75" s="1319"/>
      <c r="DB75" s="1319"/>
      <c r="DC75" s="1319"/>
    </row>
    <row r="76" spans="2:107" x14ac:dyDescent="0.15">
      <c r="B76" s="394"/>
      <c r="G76" s="1325"/>
      <c r="H76" s="1325"/>
      <c r="I76" s="1314"/>
      <c r="J76" s="1314"/>
      <c r="K76" s="1320"/>
      <c r="L76" s="1320"/>
      <c r="M76" s="1320"/>
      <c r="N76" s="1320"/>
      <c r="AM76" s="403"/>
      <c r="AN76" s="1321"/>
      <c r="AO76" s="1321"/>
      <c r="AP76" s="1321"/>
      <c r="AQ76" s="1321"/>
      <c r="AR76" s="1321"/>
      <c r="AS76" s="1321"/>
      <c r="AT76" s="1321"/>
      <c r="AU76" s="1321"/>
      <c r="AV76" s="1321"/>
      <c r="AW76" s="1321"/>
      <c r="AX76" s="1321"/>
      <c r="AY76" s="1321"/>
      <c r="AZ76" s="1321"/>
      <c r="BA76" s="1321"/>
      <c r="BB76" s="1321"/>
      <c r="BC76" s="1321"/>
      <c r="BD76" s="1321"/>
      <c r="BE76" s="1321"/>
      <c r="BF76" s="1321"/>
      <c r="BG76" s="1321"/>
      <c r="BH76" s="1321"/>
      <c r="BI76" s="1321"/>
      <c r="BJ76" s="1321"/>
      <c r="BK76" s="1321"/>
      <c r="BL76" s="1321"/>
      <c r="BM76" s="1321"/>
      <c r="BN76" s="1321"/>
      <c r="BO76" s="1321"/>
      <c r="BP76" s="1319"/>
      <c r="BQ76" s="1319"/>
      <c r="BR76" s="1319"/>
      <c r="BS76" s="1319"/>
      <c r="BT76" s="1319"/>
      <c r="BU76" s="1319"/>
      <c r="BV76" s="1319"/>
      <c r="BW76" s="1319"/>
      <c r="BX76" s="1319"/>
      <c r="BY76" s="1319"/>
      <c r="BZ76" s="1319"/>
      <c r="CA76" s="1319"/>
      <c r="CB76" s="1319"/>
      <c r="CC76" s="1319"/>
      <c r="CD76" s="1319"/>
      <c r="CE76" s="1319"/>
      <c r="CF76" s="1319"/>
      <c r="CG76" s="1319"/>
      <c r="CH76" s="1319"/>
      <c r="CI76" s="1319"/>
      <c r="CJ76" s="1319"/>
      <c r="CK76" s="1319"/>
      <c r="CL76" s="1319"/>
      <c r="CM76" s="1319"/>
      <c r="CN76" s="1319"/>
      <c r="CO76" s="1319"/>
      <c r="CP76" s="1319"/>
      <c r="CQ76" s="1319"/>
      <c r="CR76" s="1319"/>
      <c r="CS76" s="1319"/>
      <c r="CT76" s="1319"/>
      <c r="CU76" s="1319"/>
      <c r="CV76" s="1319"/>
      <c r="CW76" s="1319"/>
      <c r="CX76" s="1319"/>
      <c r="CY76" s="1319"/>
      <c r="CZ76" s="1319"/>
      <c r="DA76" s="1319"/>
      <c r="DB76" s="1319"/>
      <c r="DC76" s="1319"/>
    </row>
    <row r="77" spans="2:107" x14ac:dyDescent="0.15">
      <c r="B77" s="394"/>
      <c r="G77" s="1314"/>
      <c r="H77" s="1314"/>
      <c r="I77" s="1314"/>
      <c r="J77" s="1314"/>
      <c r="K77" s="1326"/>
      <c r="L77" s="1326"/>
      <c r="M77" s="1326"/>
      <c r="N77" s="1326"/>
      <c r="AN77" s="1318" t="s">
        <v>620</v>
      </c>
      <c r="AO77" s="1318"/>
      <c r="AP77" s="1318"/>
      <c r="AQ77" s="1318"/>
      <c r="AR77" s="1318"/>
      <c r="AS77" s="1318"/>
      <c r="AT77" s="1318"/>
      <c r="AU77" s="1318"/>
      <c r="AV77" s="1318"/>
      <c r="AW77" s="1318"/>
      <c r="AX77" s="1318"/>
      <c r="AY77" s="1318"/>
      <c r="AZ77" s="1318"/>
      <c r="BA77" s="1318"/>
      <c r="BB77" s="1321" t="s">
        <v>615</v>
      </c>
      <c r="BC77" s="1321"/>
      <c r="BD77" s="1321"/>
      <c r="BE77" s="1321"/>
      <c r="BF77" s="1321"/>
      <c r="BG77" s="1321"/>
      <c r="BH77" s="1321"/>
      <c r="BI77" s="1321"/>
      <c r="BJ77" s="1321"/>
      <c r="BK77" s="1321"/>
      <c r="BL77" s="1321"/>
      <c r="BM77" s="1321"/>
      <c r="BN77" s="1321"/>
      <c r="BO77" s="1321"/>
      <c r="BP77" s="1319">
        <v>45.9</v>
      </c>
      <c r="BQ77" s="1319"/>
      <c r="BR77" s="1319"/>
      <c r="BS77" s="1319"/>
      <c r="BT77" s="1319"/>
      <c r="BU77" s="1319"/>
      <c r="BV77" s="1319"/>
      <c r="BW77" s="1319"/>
      <c r="BX77" s="1319">
        <v>39</v>
      </c>
      <c r="BY77" s="1319"/>
      <c r="BZ77" s="1319"/>
      <c r="CA77" s="1319"/>
      <c r="CB77" s="1319"/>
      <c r="CC77" s="1319"/>
      <c r="CD77" s="1319"/>
      <c r="CE77" s="1319"/>
      <c r="CF77" s="1319">
        <v>32.5</v>
      </c>
      <c r="CG77" s="1319"/>
      <c r="CH77" s="1319"/>
      <c r="CI77" s="1319"/>
      <c r="CJ77" s="1319"/>
      <c r="CK77" s="1319"/>
      <c r="CL77" s="1319"/>
      <c r="CM77" s="1319"/>
      <c r="CN77" s="1319">
        <v>30.2</v>
      </c>
      <c r="CO77" s="1319"/>
      <c r="CP77" s="1319"/>
      <c r="CQ77" s="1319"/>
      <c r="CR77" s="1319"/>
      <c r="CS77" s="1319"/>
      <c r="CT77" s="1319"/>
      <c r="CU77" s="1319"/>
      <c r="CV77" s="1319">
        <v>25.4</v>
      </c>
      <c r="CW77" s="1319"/>
      <c r="CX77" s="1319"/>
      <c r="CY77" s="1319"/>
      <c r="CZ77" s="1319"/>
      <c r="DA77" s="1319"/>
      <c r="DB77" s="1319"/>
      <c r="DC77" s="1319"/>
    </row>
    <row r="78" spans="2:107" x14ac:dyDescent="0.15">
      <c r="B78" s="394"/>
      <c r="G78" s="1314"/>
      <c r="H78" s="1314"/>
      <c r="I78" s="1314"/>
      <c r="J78" s="1314"/>
      <c r="K78" s="1326"/>
      <c r="L78" s="1326"/>
      <c r="M78" s="1326"/>
      <c r="N78" s="1326"/>
      <c r="AN78" s="1318"/>
      <c r="AO78" s="1318"/>
      <c r="AP78" s="1318"/>
      <c r="AQ78" s="1318"/>
      <c r="AR78" s="1318"/>
      <c r="AS78" s="1318"/>
      <c r="AT78" s="1318"/>
      <c r="AU78" s="1318"/>
      <c r="AV78" s="1318"/>
      <c r="AW78" s="1318"/>
      <c r="AX78" s="1318"/>
      <c r="AY78" s="1318"/>
      <c r="AZ78" s="1318"/>
      <c r="BA78" s="1318"/>
      <c r="BB78" s="1321"/>
      <c r="BC78" s="1321"/>
      <c r="BD78" s="1321"/>
      <c r="BE78" s="1321"/>
      <c r="BF78" s="1321"/>
      <c r="BG78" s="1321"/>
      <c r="BH78" s="1321"/>
      <c r="BI78" s="1321"/>
      <c r="BJ78" s="1321"/>
      <c r="BK78" s="1321"/>
      <c r="BL78" s="1321"/>
      <c r="BM78" s="1321"/>
      <c r="BN78" s="1321"/>
      <c r="BO78" s="1321"/>
      <c r="BP78" s="1319"/>
      <c r="BQ78" s="1319"/>
      <c r="BR78" s="1319"/>
      <c r="BS78" s="1319"/>
      <c r="BT78" s="1319"/>
      <c r="BU78" s="1319"/>
      <c r="BV78" s="1319"/>
      <c r="BW78" s="1319"/>
      <c r="BX78" s="1319"/>
      <c r="BY78" s="1319"/>
      <c r="BZ78" s="1319"/>
      <c r="CA78" s="1319"/>
      <c r="CB78" s="1319"/>
      <c r="CC78" s="1319"/>
      <c r="CD78" s="1319"/>
      <c r="CE78" s="1319"/>
      <c r="CF78" s="1319"/>
      <c r="CG78" s="1319"/>
      <c r="CH78" s="1319"/>
      <c r="CI78" s="1319"/>
      <c r="CJ78" s="1319"/>
      <c r="CK78" s="1319"/>
      <c r="CL78" s="1319"/>
      <c r="CM78" s="1319"/>
      <c r="CN78" s="1319"/>
      <c r="CO78" s="1319"/>
      <c r="CP78" s="1319"/>
      <c r="CQ78" s="1319"/>
      <c r="CR78" s="1319"/>
      <c r="CS78" s="1319"/>
      <c r="CT78" s="1319"/>
      <c r="CU78" s="1319"/>
      <c r="CV78" s="1319"/>
      <c r="CW78" s="1319"/>
      <c r="CX78" s="1319"/>
      <c r="CY78" s="1319"/>
      <c r="CZ78" s="1319"/>
      <c r="DA78" s="1319"/>
      <c r="DB78" s="1319"/>
      <c r="DC78" s="1319"/>
    </row>
    <row r="79" spans="2:107" x14ac:dyDescent="0.15">
      <c r="B79" s="394"/>
      <c r="G79" s="1314"/>
      <c r="H79" s="1314"/>
      <c r="I79" s="1324"/>
      <c r="J79" s="1324"/>
      <c r="K79" s="1327"/>
      <c r="L79" s="1327"/>
      <c r="M79" s="1327"/>
      <c r="N79" s="1327"/>
      <c r="AN79" s="1318"/>
      <c r="AO79" s="1318"/>
      <c r="AP79" s="1318"/>
      <c r="AQ79" s="1318"/>
      <c r="AR79" s="1318"/>
      <c r="AS79" s="1318"/>
      <c r="AT79" s="1318"/>
      <c r="AU79" s="1318"/>
      <c r="AV79" s="1318"/>
      <c r="AW79" s="1318"/>
      <c r="AX79" s="1318"/>
      <c r="AY79" s="1318"/>
      <c r="AZ79" s="1318"/>
      <c r="BA79" s="1318"/>
      <c r="BB79" s="1321" t="s">
        <v>619</v>
      </c>
      <c r="BC79" s="1321"/>
      <c r="BD79" s="1321"/>
      <c r="BE79" s="1321"/>
      <c r="BF79" s="1321"/>
      <c r="BG79" s="1321"/>
      <c r="BH79" s="1321"/>
      <c r="BI79" s="1321"/>
      <c r="BJ79" s="1321"/>
      <c r="BK79" s="1321"/>
      <c r="BL79" s="1321"/>
      <c r="BM79" s="1321"/>
      <c r="BN79" s="1321"/>
      <c r="BO79" s="1321"/>
      <c r="BP79" s="1319">
        <v>8.8000000000000007</v>
      </c>
      <c r="BQ79" s="1319"/>
      <c r="BR79" s="1319"/>
      <c r="BS79" s="1319"/>
      <c r="BT79" s="1319"/>
      <c r="BU79" s="1319"/>
      <c r="BV79" s="1319"/>
      <c r="BW79" s="1319"/>
      <c r="BX79" s="1319">
        <v>9</v>
      </c>
      <c r="BY79" s="1319"/>
      <c r="BZ79" s="1319"/>
      <c r="CA79" s="1319"/>
      <c r="CB79" s="1319"/>
      <c r="CC79" s="1319"/>
      <c r="CD79" s="1319"/>
      <c r="CE79" s="1319"/>
      <c r="CF79" s="1319">
        <v>8.1999999999999993</v>
      </c>
      <c r="CG79" s="1319"/>
      <c r="CH79" s="1319"/>
      <c r="CI79" s="1319"/>
      <c r="CJ79" s="1319"/>
      <c r="CK79" s="1319"/>
      <c r="CL79" s="1319"/>
      <c r="CM79" s="1319"/>
      <c r="CN79" s="1319">
        <v>8</v>
      </c>
      <c r="CO79" s="1319"/>
      <c r="CP79" s="1319"/>
      <c r="CQ79" s="1319"/>
      <c r="CR79" s="1319"/>
      <c r="CS79" s="1319"/>
      <c r="CT79" s="1319"/>
      <c r="CU79" s="1319"/>
      <c r="CV79" s="1319">
        <v>7.8</v>
      </c>
      <c r="CW79" s="1319"/>
      <c r="CX79" s="1319"/>
      <c r="CY79" s="1319"/>
      <c r="CZ79" s="1319"/>
      <c r="DA79" s="1319"/>
      <c r="DB79" s="1319"/>
      <c r="DC79" s="1319"/>
    </row>
    <row r="80" spans="2:107" x14ac:dyDescent="0.15">
      <c r="B80" s="394"/>
      <c r="G80" s="1314"/>
      <c r="H80" s="1314"/>
      <c r="I80" s="1324"/>
      <c r="J80" s="1324"/>
      <c r="K80" s="1327"/>
      <c r="L80" s="1327"/>
      <c r="M80" s="1327"/>
      <c r="N80" s="1327"/>
      <c r="AN80" s="1318"/>
      <c r="AO80" s="1318"/>
      <c r="AP80" s="1318"/>
      <c r="AQ80" s="1318"/>
      <c r="AR80" s="1318"/>
      <c r="AS80" s="1318"/>
      <c r="AT80" s="1318"/>
      <c r="AU80" s="1318"/>
      <c r="AV80" s="1318"/>
      <c r="AW80" s="1318"/>
      <c r="AX80" s="1318"/>
      <c r="AY80" s="1318"/>
      <c r="AZ80" s="1318"/>
      <c r="BA80" s="1318"/>
      <c r="BB80" s="1321"/>
      <c r="BC80" s="1321"/>
      <c r="BD80" s="1321"/>
      <c r="BE80" s="1321"/>
      <c r="BF80" s="1321"/>
      <c r="BG80" s="1321"/>
      <c r="BH80" s="1321"/>
      <c r="BI80" s="1321"/>
      <c r="BJ80" s="1321"/>
      <c r="BK80" s="1321"/>
      <c r="BL80" s="1321"/>
      <c r="BM80" s="1321"/>
      <c r="BN80" s="1321"/>
      <c r="BO80" s="1321"/>
      <c r="BP80" s="1319"/>
      <c r="BQ80" s="1319"/>
      <c r="BR80" s="1319"/>
      <c r="BS80" s="1319"/>
      <c r="BT80" s="1319"/>
      <c r="BU80" s="1319"/>
      <c r="BV80" s="1319"/>
      <c r="BW80" s="1319"/>
      <c r="BX80" s="1319"/>
      <c r="BY80" s="1319"/>
      <c r="BZ80" s="1319"/>
      <c r="CA80" s="1319"/>
      <c r="CB80" s="1319"/>
      <c r="CC80" s="1319"/>
      <c r="CD80" s="1319"/>
      <c r="CE80" s="1319"/>
      <c r="CF80" s="1319"/>
      <c r="CG80" s="1319"/>
      <c r="CH80" s="1319"/>
      <c r="CI80" s="1319"/>
      <c r="CJ80" s="1319"/>
      <c r="CK80" s="1319"/>
      <c r="CL80" s="1319"/>
      <c r="CM80" s="1319"/>
      <c r="CN80" s="1319"/>
      <c r="CO80" s="1319"/>
      <c r="CP80" s="1319"/>
      <c r="CQ80" s="1319"/>
      <c r="CR80" s="1319"/>
      <c r="CS80" s="1319"/>
      <c r="CT80" s="1319"/>
      <c r="CU80" s="1319"/>
      <c r="CV80" s="1319"/>
      <c r="CW80" s="1319"/>
      <c r="CX80" s="1319"/>
      <c r="CY80" s="1319"/>
      <c r="CZ80" s="1319"/>
      <c r="DA80" s="1319"/>
      <c r="DB80" s="1319"/>
      <c r="DC80" s="1319"/>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JIkwAK2dgjEt5d2mPf00/9WaMGKHir6hYRL+xyn7/XZ1exr5ow1l+j8aVq7SiKC5F70aRDId9btx5NHRn21HZw==" saltValue="g4fV3q99A/YXC3Mljsm9S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621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PrrG3kiGsJpEaiGcyY3iTZr587JsZniw8fQfU9/nbeV1avG69dhakzz+afCY9G9A6393PmqtXgp2ZIA/XEaeeQ==" saltValue="dIBZfH543wfwgoio42zp2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622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a4L8e1b3hDCrRuEbd9z0MooU44MYJrBoLw/5RowNbFOcwjd0B4g3q8fEYF2gZm9NaLKJn1GxFZyTK9RwPAE6lw==" saltValue="U0VpACaJebyCwazIadXl3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551</v>
      </c>
      <c r="G2" s="156"/>
      <c r="H2" s="157"/>
    </row>
    <row r="3" spans="1:8" x14ac:dyDescent="0.15">
      <c r="A3" s="153" t="s">
        <v>544</v>
      </c>
      <c r="B3" s="158"/>
      <c r="C3" s="159"/>
      <c r="D3" s="160">
        <v>95017</v>
      </c>
      <c r="E3" s="161"/>
      <c r="F3" s="162">
        <v>66255</v>
      </c>
      <c r="G3" s="163"/>
      <c r="H3" s="164"/>
    </row>
    <row r="4" spans="1:8" x14ac:dyDescent="0.15">
      <c r="A4" s="165"/>
      <c r="B4" s="166"/>
      <c r="C4" s="167"/>
      <c r="D4" s="168">
        <v>83157</v>
      </c>
      <c r="E4" s="169"/>
      <c r="F4" s="170">
        <v>31822</v>
      </c>
      <c r="G4" s="171"/>
      <c r="H4" s="172"/>
    </row>
    <row r="5" spans="1:8" x14ac:dyDescent="0.15">
      <c r="A5" s="153" t="s">
        <v>546</v>
      </c>
      <c r="B5" s="158"/>
      <c r="C5" s="159"/>
      <c r="D5" s="160">
        <v>70418</v>
      </c>
      <c r="E5" s="161"/>
      <c r="F5" s="162">
        <v>92247</v>
      </c>
      <c r="G5" s="163"/>
      <c r="H5" s="164"/>
    </row>
    <row r="6" spans="1:8" x14ac:dyDescent="0.15">
      <c r="A6" s="165"/>
      <c r="B6" s="166"/>
      <c r="C6" s="167"/>
      <c r="D6" s="168">
        <v>49273</v>
      </c>
      <c r="E6" s="169"/>
      <c r="F6" s="170">
        <v>37204</v>
      </c>
      <c r="G6" s="171"/>
      <c r="H6" s="172"/>
    </row>
    <row r="7" spans="1:8" x14ac:dyDescent="0.15">
      <c r="A7" s="153" t="s">
        <v>547</v>
      </c>
      <c r="B7" s="158"/>
      <c r="C7" s="159"/>
      <c r="D7" s="160">
        <v>63217</v>
      </c>
      <c r="E7" s="161"/>
      <c r="F7" s="162">
        <v>67319</v>
      </c>
      <c r="G7" s="163"/>
      <c r="H7" s="164"/>
    </row>
    <row r="8" spans="1:8" x14ac:dyDescent="0.15">
      <c r="A8" s="165"/>
      <c r="B8" s="166"/>
      <c r="C8" s="167"/>
      <c r="D8" s="168">
        <v>45510</v>
      </c>
      <c r="E8" s="169"/>
      <c r="F8" s="170">
        <v>38101</v>
      </c>
      <c r="G8" s="171"/>
      <c r="H8" s="172"/>
    </row>
    <row r="9" spans="1:8" x14ac:dyDescent="0.15">
      <c r="A9" s="153" t="s">
        <v>548</v>
      </c>
      <c r="B9" s="158"/>
      <c r="C9" s="159"/>
      <c r="D9" s="160">
        <v>56562</v>
      </c>
      <c r="E9" s="161"/>
      <c r="F9" s="162">
        <v>70615</v>
      </c>
      <c r="G9" s="163"/>
      <c r="H9" s="164"/>
    </row>
    <row r="10" spans="1:8" x14ac:dyDescent="0.15">
      <c r="A10" s="165"/>
      <c r="B10" s="166"/>
      <c r="C10" s="167"/>
      <c r="D10" s="168">
        <v>37539</v>
      </c>
      <c r="E10" s="169"/>
      <c r="F10" s="170">
        <v>37382</v>
      </c>
      <c r="G10" s="171"/>
      <c r="H10" s="172"/>
    </row>
    <row r="11" spans="1:8" x14ac:dyDescent="0.15">
      <c r="A11" s="153" t="s">
        <v>549</v>
      </c>
      <c r="B11" s="158"/>
      <c r="C11" s="159"/>
      <c r="D11" s="160">
        <v>49549</v>
      </c>
      <c r="E11" s="161"/>
      <c r="F11" s="162">
        <v>69185</v>
      </c>
      <c r="G11" s="163"/>
      <c r="H11" s="164"/>
    </row>
    <row r="12" spans="1:8" x14ac:dyDescent="0.15">
      <c r="A12" s="165"/>
      <c r="B12" s="166"/>
      <c r="C12" s="173"/>
      <c r="D12" s="168">
        <v>25161</v>
      </c>
      <c r="E12" s="169"/>
      <c r="F12" s="170">
        <v>38519</v>
      </c>
      <c r="G12" s="171"/>
      <c r="H12" s="172"/>
    </row>
    <row r="13" spans="1:8" x14ac:dyDescent="0.15">
      <c r="A13" s="153"/>
      <c r="B13" s="158"/>
      <c r="C13" s="174"/>
      <c r="D13" s="175">
        <v>66953</v>
      </c>
      <c r="E13" s="176"/>
      <c r="F13" s="177">
        <v>73124</v>
      </c>
      <c r="G13" s="178"/>
      <c r="H13" s="164"/>
    </row>
    <row r="14" spans="1:8" x14ac:dyDescent="0.15">
      <c r="A14" s="165"/>
      <c r="B14" s="166"/>
      <c r="C14" s="167"/>
      <c r="D14" s="168">
        <v>48128</v>
      </c>
      <c r="E14" s="169"/>
      <c r="F14" s="170">
        <v>36606</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3.06</v>
      </c>
      <c r="C19" s="179">
        <f>ROUND(VALUE(SUBSTITUTE(実質収支比率等に係る経年分析!G$48,"▲","-")),2)</f>
        <v>2.57</v>
      </c>
      <c r="D19" s="179">
        <f>ROUND(VALUE(SUBSTITUTE(実質収支比率等に係る経年分析!H$48,"▲","-")),2)</f>
        <v>2.44</v>
      </c>
      <c r="E19" s="179">
        <f>ROUND(VALUE(SUBSTITUTE(実質収支比率等に係る経年分析!I$48,"▲","-")),2)</f>
        <v>2.62</v>
      </c>
      <c r="F19" s="179">
        <f>ROUND(VALUE(SUBSTITUTE(実質収支比率等に係る経年分析!J$48,"▲","-")),2)</f>
        <v>2.79</v>
      </c>
    </row>
    <row r="20" spans="1:11" x14ac:dyDescent="0.15">
      <c r="A20" s="179" t="s">
        <v>55</v>
      </c>
      <c r="B20" s="179">
        <f>ROUND(VALUE(SUBSTITUTE(実質収支比率等に係る経年分析!F$47,"▲","-")),2)</f>
        <v>20.02</v>
      </c>
      <c r="C20" s="179">
        <f>ROUND(VALUE(SUBSTITUTE(実質収支比率等に係る経年分析!G$47,"▲","-")),2)</f>
        <v>19.53</v>
      </c>
      <c r="D20" s="179">
        <f>ROUND(VALUE(SUBSTITUTE(実質収支比率等に係る経年分析!H$47,"▲","-")),2)</f>
        <v>19.04</v>
      </c>
      <c r="E20" s="179">
        <f>ROUND(VALUE(SUBSTITUTE(実質収支比率等に係る経年分析!I$47,"▲","-")),2)</f>
        <v>20.61</v>
      </c>
      <c r="F20" s="179">
        <f>ROUND(VALUE(SUBSTITUTE(実質収支比率等に係る経年分析!J$47,"▲","-")),2)</f>
        <v>20.9</v>
      </c>
    </row>
    <row r="21" spans="1:11" x14ac:dyDescent="0.15">
      <c r="A21" s="179" t="s">
        <v>56</v>
      </c>
      <c r="B21" s="179">
        <f>IF(ISNUMBER(VALUE(SUBSTITUTE(実質収支比率等に係る経年分析!F$49,"▲","-"))),ROUND(VALUE(SUBSTITUTE(実質収支比率等に係る経年分析!F$49,"▲","-")),2),NA())</f>
        <v>0.37</v>
      </c>
      <c r="C21" s="179">
        <f>IF(ISNUMBER(VALUE(SUBSTITUTE(実質収支比率等に係る経年分析!G$49,"▲","-"))),ROUND(VALUE(SUBSTITUTE(実質収支比率等に係る経年分析!G$49,"▲","-")),2),NA())</f>
        <v>-0.27</v>
      </c>
      <c r="D21" s="179">
        <f>IF(ISNUMBER(VALUE(SUBSTITUTE(実質収支比率等に係る経年分析!H$49,"▲","-"))),ROUND(VALUE(SUBSTITUTE(実質収支比率等に係る経年分析!H$49,"▲","-")),2),NA())</f>
        <v>-0.92</v>
      </c>
      <c r="E21" s="179">
        <f>IF(ISNUMBER(VALUE(SUBSTITUTE(実質収支比率等に係る経年分析!I$49,"▲","-"))),ROUND(VALUE(SUBSTITUTE(実質収支比率等に係る経年分析!I$49,"▲","-")),2),NA())</f>
        <v>1.45</v>
      </c>
      <c r="F21" s="179">
        <f>IF(ISNUMBER(VALUE(SUBSTITUTE(実質収支比率等に係る経年分析!J$49,"▲","-"))),ROUND(VALUE(SUBSTITUTE(実質収支比率等に係る経年分析!J$49,"▲","-")),2),NA())</f>
        <v>0.46</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0.15</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1.23</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観光宿泊施設特別会計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産業団地造成事業特別会計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7.0000000000000007E-2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0.06</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7.0000000000000007E-2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0.08</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0.09</v>
      </c>
    </row>
    <row r="32" spans="1:11" x14ac:dyDescent="0.15">
      <c r="A32" s="180" t="str">
        <f>IF(連結実質赤字比率に係る赤字・黒字の構成分析!C$38="",NA(),連結実質赤字比率に係る赤字・黒字の構成分析!C$38)</f>
        <v>国民健康保険特別会計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1.58</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1.49</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1.83</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1.1399999999999999</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0.36</v>
      </c>
    </row>
    <row r="33" spans="1:16" x14ac:dyDescent="0.15">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0.21</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0.15</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0.54</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0.57999999999999996</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0.82</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3.05</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2.56</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2.44</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2.62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2.79</v>
      </c>
    </row>
    <row r="35" spans="1:16" x14ac:dyDescent="0.15">
      <c r="A35" s="180" t="str">
        <f>IF(連結実質赤字比率に係る赤字・黒字の構成分析!C$35="",NA(),連結実質赤字比率に係る赤字・黒字の構成分析!C$35)</f>
        <v>下水道事業会計</v>
      </c>
      <c r="B35" s="180" t="e">
        <f>IF(ROUND(VALUE(SUBSTITUTE(連結実質赤字比率に係る赤字・黒字の構成分析!F$35,"▲", "-")), 2) &lt; 0, ABS(ROUND(VALUE(SUBSTITUTE(連結実質赤字比率に係る赤字・黒字の構成分析!F$35,"▲", "-")), 2)), NA())</f>
        <v>#VALUE!</v>
      </c>
      <c r="C35" s="180" t="e">
        <f>IF(ROUND(VALUE(SUBSTITUTE(連結実質赤字比率に係る赤字・黒字の構成分析!F$35,"▲", "-")), 2) &gt;= 0, ABS(ROUND(VALUE(SUBSTITUTE(連結実質赤字比率に係る赤字・黒字の構成分析!F$35,"▲", "-")), 2)), NA())</f>
        <v>#VALUE!</v>
      </c>
      <c r="D35" s="180" t="e">
        <f>IF(ROUND(VALUE(SUBSTITUTE(連結実質赤字比率に係る赤字・黒字の構成分析!G$35,"▲", "-")), 2) &lt; 0, ABS(ROUND(VALUE(SUBSTITUTE(連結実質赤字比率に係る赤字・黒字の構成分析!G$35,"▲", "-")), 2)), NA())</f>
        <v>#VALUE!</v>
      </c>
      <c r="E35" s="180" t="e">
        <f>IF(ROUND(VALUE(SUBSTITUTE(連結実質赤字比率に係る赤字・黒字の構成分析!G$35,"▲", "-")), 2) &gt;= 0, ABS(ROUND(VALUE(SUBSTITUTE(連結実質赤字比率に係る赤字・黒字の構成分析!G$35,"▲", "-")), 2)), NA())</f>
        <v>#VALUE!</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2.76</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2.4500000000000002</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3.29</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12.55</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12.63</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12.51</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12.24</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11.48</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4928</v>
      </c>
      <c r="E42" s="181"/>
      <c r="F42" s="181"/>
      <c r="G42" s="181">
        <f>'実質公債費比率（分子）の構造'!L$52</f>
        <v>4970</v>
      </c>
      <c r="H42" s="181"/>
      <c r="I42" s="181"/>
      <c r="J42" s="181">
        <f>'実質公債費比率（分子）の構造'!M$52</f>
        <v>5255</v>
      </c>
      <c r="K42" s="181"/>
      <c r="L42" s="181"/>
      <c r="M42" s="181">
        <f>'実質公債費比率（分子）の構造'!N$52</f>
        <v>5105</v>
      </c>
      <c r="N42" s="181"/>
      <c r="O42" s="181"/>
      <c r="P42" s="181">
        <f>'実質公債費比率（分子）の構造'!O$52</f>
        <v>4822</v>
      </c>
    </row>
    <row r="43" spans="1:16" x14ac:dyDescent="0.15">
      <c r="A43" s="181" t="s">
        <v>64</v>
      </c>
      <c r="B43" s="181">
        <f>'実質公債費比率（分子）の構造'!K$51</f>
        <v>2</v>
      </c>
      <c r="C43" s="181"/>
      <c r="D43" s="181"/>
      <c r="E43" s="181">
        <f>'実質公債費比率（分子）の構造'!L$51</f>
        <v>1</v>
      </c>
      <c r="F43" s="181"/>
      <c r="G43" s="181"/>
      <c r="H43" s="181">
        <f>'実質公債費比率（分子）の構造'!M$51</f>
        <v>0</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219</v>
      </c>
      <c r="C44" s="181"/>
      <c r="D44" s="181"/>
      <c r="E44" s="181">
        <f>'実質公債費比率（分子）の構造'!L$50</f>
        <v>195</v>
      </c>
      <c r="F44" s="181"/>
      <c r="G44" s="181"/>
      <c r="H44" s="181">
        <f>'実質公債費比率（分子）の構造'!M$50</f>
        <v>184</v>
      </c>
      <c r="I44" s="181"/>
      <c r="J44" s="181"/>
      <c r="K44" s="181">
        <f>'実質公債費比率（分子）の構造'!N$50</f>
        <v>131</v>
      </c>
      <c r="L44" s="181"/>
      <c r="M44" s="181"/>
      <c r="N44" s="181">
        <f>'実質公債費比率（分子）の構造'!O$50</f>
        <v>101</v>
      </c>
      <c r="O44" s="181"/>
      <c r="P44" s="181"/>
    </row>
    <row r="45" spans="1:16" x14ac:dyDescent="0.15">
      <c r="A45" s="181" t="s">
        <v>66</v>
      </c>
      <c r="B45" s="181">
        <f>'実質公債費比率（分子）の構造'!K$49</f>
        <v>163</v>
      </c>
      <c r="C45" s="181"/>
      <c r="D45" s="181"/>
      <c r="E45" s="181">
        <f>'実質公債費比率（分子）の構造'!L$49</f>
        <v>164</v>
      </c>
      <c r="F45" s="181"/>
      <c r="G45" s="181"/>
      <c r="H45" s="181">
        <f>'実質公債費比率（分子）の構造'!M$49</f>
        <v>125</v>
      </c>
      <c r="I45" s="181"/>
      <c r="J45" s="181"/>
      <c r="K45" s="181">
        <f>'実質公債費比率（分子）の構造'!N$49</f>
        <v>125</v>
      </c>
      <c r="L45" s="181"/>
      <c r="M45" s="181"/>
      <c r="N45" s="181">
        <f>'実質公債費比率（分子）の構造'!O$49</f>
        <v>91</v>
      </c>
      <c r="O45" s="181"/>
      <c r="P45" s="181"/>
    </row>
    <row r="46" spans="1:16" x14ac:dyDescent="0.15">
      <c r="A46" s="181" t="s">
        <v>67</v>
      </c>
      <c r="B46" s="181">
        <f>'実質公債費比率（分子）の構造'!K$48</f>
        <v>2071</v>
      </c>
      <c r="C46" s="181"/>
      <c r="D46" s="181"/>
      <c r="E46" s="181">
        <f>'実質公債費比率（分子）の構造'!L$48</f>
        <v>2331</v>
      </c>
      <c r="F46" s="181"/>
      <c r="G46" s="181"/>
      <c r="H46" s="181">
        <f>'実質公債費比率（分子）の構造'!M$48</f>
        <v>2110</v>
      </c>
      <c r="I46" s="181"/>
      <c r="J46" s="181"/>
      <c r="K46" s="181">
        <f>'実質公債費比率（分子）の構造'!N$48</f>
        <v>2154</v>
      </c>
      <c r="L46" s="181"/>
      <c r="M46" s="181"/>
      <c r="N46" s="181">
        <f>'実質公債費比率（分子）の構造'!O$48</f>
        <v>2141</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4446</v>
      </c>
      <c r="C49" s="181"/>
      <c r="D49" s="181"/>
      <c r="E49" s="181">
        <f>'実質公債費比率（分子）の構造'!L$45</f>
        <v>4436</v>
      </c>
      <c r="F49" s="181"/>
      <c r="G49" s="181"/>
      <c r="H49" s="181">
        <f>'実質公債費比率（分子）の構造'!M$45</f>
        <v>4784</v>
      </c>
      <c r="I49" s="181"/>
      <c r="J49" s="181"/>
      <c r="K49" s="181">
        <f>'実質公債費比率（分子）の構造'!N$45</f>
        <v>4503</v>
      </c>
      <c r="L49" s="181"/>
      <c r="M49" s="181"/>
      <c r="N49" s="181">
        <f>'実質公債費比率（分子）の構造'!O$45</f>
        <v>4560</v>
      </c>
      <c r="O49" s="181"/>
      <c r="P49" s="181"/>
    </row>
    <row r="50" spans="1:16" x14ac:dyDescent="0.15">
      <c r="A50" s="181" t="s">
        <v>71</v>
      </c>
      <c r="B50" s="181" t="e">
        <f>NA()</f>
        <v>#N/A</v>
      </c>
      <c r="C50" s="181">
        <f>IF(ISNUMBER('実質公債費比率（分子）の構造'!K$53),'実質公債費比率（分子）の構造'!K$53,NA())</f>
        <v>1973</v>
      </c>
      <c r="D50" s="181" t="e">
        <f>NA()</f>
        <v>#N/A</v>
      </c>
      <c r="E50" s="181" t="e">
        <f>NA()</f>
        <v>#N/A</v>
      </c>
      <c r="F50" s="181">
        <f>IF(ISNUMBER('実質公債費比率（分子）の構造'!L$53),'実質公債費比率（分子）の構造'!L$53,NA())</f>
        <v>2157</v>
      </c>
      <c r="G50" s="181" t="e">
        <f>NA()</f>
        <v>#N/A</v>
      </c>
      <c r="H50" s="181" t="e">
        <f>NA()</f>
        <v>#N/A</v>
      </c>
      <c r="I50" s="181">
        <f>IF(ISNUMBER('実質公債費比率（分子）の構造'!M$53),'実質公債費比率（分子）の構造'!M$53,NA())</f>
        <v>1948</v>
      </c>
      <c r="J50" s="181" t="e">
        <f>NA()</f>
        <v>#N/A</v>
      </c>
      <c r="K50" s="181" t="e">
        <f>NA()</f>
        <v>#N/A</v>
      </c>
      <c r="L50" s="181">
        <f>IF(ISNUMBER('実質公債費比率（分子）の構造'!N$53),'実質公債費比率（分子）の構造'!N$53,NA())</f>
        <v>1808</v>
      </c>
      <c r="M50" s="181" t="e">
        <f>NA()</f>
        <v>#N/A</v>
      </c>
      <c r="N50" s="181" t="e">
        <f>NA()</f>
        <v>#N/A</v>
      </c>
      <c r="O50" s="181">
        <f>IF(ISNUMBER('実質公債費比率（分子）の構造'!O$53),'実質公債費比率（分子）の構造'!O$53,NA())</f>
        <v>2071</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58850</v>
      </c>
      <c r="E56" s="180"/>
      <c r="F56" s="180"/>
      <c r="G56" s="180">
        <f>'将来負担比率（分子）の構造'!J$52</f>
        <v>58263</v>
      </c>
      <c r="H56" s="180"/>
      <c r="I56" s="180"/>
      <c r="J56" s="180">
        <f>'将来負担比率（分子）の構造'!K$52</f>
        <v>56945</v>
      </c>
      <c r="K56" s="180"/>
      <c r="L56" s="180"/>
      <c r="M56" s="180">
        <f>'将来負担比率（分子）の構造'!L$52</f>
        <v>55436</v>
      </c>
      <c r="N56" s="180"/>
      <c r="O56" s="180"/>
      <c r="P56" s="180">
        <f>'将来負担比率（分子）の構造'!M$52</f>
        <v>53906</v>
      </c>
    </row>
    <row r="57" spans="1:16" x14ac:dyDescent="0.15">
      <c r="A57" s="180" t="s">
        <v>42</v>
      </c>
      <c r="B57" s="180"/>
      <c r="C57" s="180"/>
      <c r="D57" s="180">
        <f>'将来負担比率（分子）の構造'!I$51</f>
        <v>216</v>
      </c>
      <c r="E57" s="180"/>
      <c r="F57" s="180"/>
      <c r="G57" s="180">
        <f>'将来負担比率（分子）の構造'!J$51</f>
        <v>187</v>
      </c>
      <c r="H57" s="180"/>
      <c r="I57" s="180"/>
      <c r="J57" s="180">
        <f>'将来負担比率（分子）の構造'!K$51</f>
        <v>157</v>
      </c>
      <c r="K57" s="180"/>
      <c r="L57" s="180"/>
      <c r="M57" s="180">
        <f>'将来負担比率（分子）の構造'!L$51</f>
        <v>166</v>
      </c>
      <c r="N57" s="180"/>
      <c r="O57" s="180"/>
      <c r="P57" s="180">
        <f>'将来負担比率（分子）の構造'!M$51</f>
        <v>167</v>
      </c>
    </row>
    <row r="58" spans="1:16" x14ac:dyDescent="0.15">
      <c r="A58" s="180" t="s">
        <v>41</v>
      </c>
      <c r="B58" s="180"/>
      <c r="C58" s="180"/>
      <c r="D58" s="180">
        <f>'将来負担比率（分子）の構造'!I$50</f>
        <v>13656</v>
      </c>
      <c r="E58" s="180"/>
      <c r="F58" s="180"/>
      <c r="G58" s="180">
        <f>'将来負担比率（分子）の構造'!J$50</f>
        <v>13964</v>
      </c>
      <c r="H58" s="180"/>
      <c r="I58" s="180"/>
      <c r="J58" s="180">
        <f>'将来負担比率（分子）の構造'!K$50</f>
        <v>13166</v>
      </c>
      <c r="K58" s="180"/>
      <c r="L58" s="180"/>
      <c r="M58" s="180">
        <f>'将来負担比率（分子）の構造'!L$50</f>
        <v>13658</v>
      </c>
      <c r="N58" s="180"/>
      <c r="O58" s="180"/>
      <c r="P58" s="180">
        <f>'将来負担比率（分子）の構造'!M$50</f>
        <v>14073</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6988</v>
      </c>
      <c r="C62" s="180"/>
      <c r="D62" s="180"/>
      <c r="E62" s="180">
        <f>'将来負担比率（分子）の構造'!J$45</f>
        <v>6763</v>
      </c>
      <c r="F62" s="180"/>
      <c r="G62" s="180"/>
      <c r="H62" s="180">
        <f>'将来負担比率（分子）の構造'!K$45</f>
        <v>6724</v>
      </c>
      <c r="I62" s="180"/>
      <c r="J62" s="180"/>
      <c r="K62" s="180">
        <f>'将来負担比率（分子）の構造'!L$45</f>
        <v>6513</v>
      </c>
      <c r="L62" s="180"/>
      <c r="M62" s="180"/>
      <c r="N62" s="180">
        <f>'将来負担比率（分子）の構造'!M$45</f>
        <v>6490</v>
      </c>
      <c r="O62" s="180"/>
      <c r="P62" s="180"/>
    </row>
    <row r="63" spans="1:16" x14ac:dyDescent="0.15">
      <c r="A63" s="180" t="s">
        <v>34</v>
      </c>
      <c r="B63" s="180">
        <f>'将来負担比率（分子）の構造'!I$44</f>
        <v>680</v>
      </c>
      <c r="C63" s="180"/>
      <c r="D63" s="180"/>
      <c r="E63" s="180">
        <f>'将来負担比率（分子）の構造'!J$44</f>
        <v>513</v>
      </c>
      <c r="F63" s="180"/>
      <c r="G63" s="180"/>
      <c r="H63" s="180">
        <f>'将来負担比率（分子）の構造'!K$44</f>
        <v>411</v>
      </c>
      <c r="I63" s="180"/>
      <c r="J63" s="180"/>
      <c r="K63" s="180">
        <f>'将来負担比率（分子）の構造'!L$44</f>
        <v>311</v>
      </c>
      <c r="L63" s="180"/>
      <c r="M63" s="180"/>
      <c r="N63" s="180">
        <f>'将来負担比率（分子）の構造'!M$44</f>
        <v>270</v>
      </c>
      <c r="O63" s="180"/>
      <c r="P63" s="180"/>
    </row>
    <row r="64" spans="1:16" x14ac:dyDescent="0.15">
      <c r="A64" s="180" t="s">
        <v>33</v>
      </c>
      <c r="B64" s="180">
        <f>'将来負担比率（分子）の構造'!I$43</f>
        <v>26511</v>
      </c>
      <c r="C64" s="180"/>
      <c r="D64" s="180"/>
      <c r="E64" s="180">
        <f>'将来負担比率（分子）の構造'!J$43</f>
        <v>27127</v>
      </c>
      <c r="F64" s="180"/>
      <c r="G64" s="180"/>
      <c r="H64" s="180">
        <f>'将来負担比率（分子）の構造'!K$43</f>
        <v>25454</v>
      </c>
      <c r="I64" s="180"/>
      <c r="J64" s="180"/>
      <c r="K64" s="180">
        <f>'将来負担比率（分子）の構造'!L$43</f>
        <v>24241</v>
      </c>
      <c r="L64" s="180"/>
      <c r="M64" s="180"/>
      <c r="N64" s="180">
        <f>'将来負担比率（分子）の構造'!M$43</f>
        <v>22912</v>
      </c>
      <c r="O64" s="180"/>
      <c r="P64" s="180"/>
    </row>
    <row r="65" spans="1:16" x14ac:dyDescent="0.15">
      <c r="A65" s="180" t="s">
        <v>32</v>
      </c>
      <c r="B65" s="180">
        <f>'将来負担比率（分子）の構造'!I$42</f>
        <v>1009</v>
      </c>
      <c r="C65" s="180"/>
      <c r="D65" s="180"/>
      <c r="E65" s="180">
        <f>'将来負担比率（分子）の構造'!J$42</f>
        <v>757</v>
      </c>
      <c r="F65" s="180"/>
      <c r="G65" s="180"/>
      <c r="H65" s="180">
        <f>'将来負担比率（分子）の構造'!K$42</f>
        <v>551</v>
      </c>
      <c r="I65" s="180"/>
      <c r="J65" s="180"/>
      <c r="K65" s="180">
        <f>'将来負担比率（分子）の構造'!L$42</f>
        <v>554</v>
      </c>
      <c r="L65" s="180"/>
      <c r="M65" s="180"/>
      <c r="N65" s="180">
        <f>'将来負担比率（分子）の構造'!M$42</f>
        <v>419</v>
      </c>
      <c r="O65" s="180"/>
      <c r="P65" s="180"/>
    </row>
    <row r="66" spans="1:16" x14ac:dyDescent="0.15">
      <c r="A66" s="180" t="s">
        <v>31</v>
      </c>
      <c r="B66" s="180">
        <f>'将来負担比率（分子）の構造'!I$41</f>
        <v>41666</v>
      </c>
      <c r="C66" s="180"/>
      <c r="D66" s="180"/>
      <c r="E66" s="180">
        <f>'将来負担比率（分子）の構造'!J$41</f>
        <v>42081</v>
      </c>
      <c r="F66" s="180"/>
      <c r="G66" s="180"/>
      <c r="H66" s="180">
        <f>'将来負担比率（分子）の構造'!K$41</f>
        <v>41757</v>
      </c>
      <c r="I66" s="180"/>
      <c r="J66" s="180"/>
      <c r="K66" s="180">
        <f>'将来負担比率（分子）の構造'!L$41</f>
        <v>41383</v>
      </c>
      <c r="L66" s="180"/>
      <c r="M66" s="180"/>
      <c r="N66" s="180">
        <f>'将来負担比率（分子）の構造'!M$41</f>
        <v>40741</v>
      </c>
      <c r="O66" s="180"/>
      <c r="P66" s="180"/>
    </row>
    <row r="67" spans="1:16" x14ac:dyDescent="0.15">
      <c r="A67" s="180" t="s">
        <v>75</v>
      </c>
      <c r="B67" s="180" t="e">
        <f>NA()</f>
        <v>#N/A</v>
      </c>
      <c r="C67" s="180">
        <f>IF(ISNUMBER('将来負担比率（分子）の構造'!I$53), IF('将来負担比率（分子）の構造'!I$53 &lt; 0, 0, '将来負担比率（分子）の構造'!I$53), NA())</f>
        <v>4132</v>
      </c>
      <c r="D67" s="180" t="e">
        <f>NA()</f>
        <v>#N/A</v>
      </c>
      <c r="E67" s="180" t="e">
        <f>NA()</f>
        <v>#N/A</v>
      </c>
      <c r="F67" s="180">
        <f>IF(ISNUMBER('将来負担比率（分子）の構造'!J$53), IF('将来負担比率（分子）の構造'!J$53 &lt; 0, 0, '将来負担比率（分子）の構造'!J$53), NA())</f>
        <v>4827</v>
      </c>
      <c r="G67" s="180" t="e">
        <f>NA()</f>
        <v>#N/A</v>
      </c>
      <c r="H67" s="180" t="e">
        <f>NA()</f>
        <v>#N/A</v>
      </c>
      <c r="I67" s="180">
        <f>IF(ISNUMBER('将来負担比率（分子）の構造'!K$53), IF('将来負担比率（分子）の構造'!K$53 &lt; 0, 0, '将来負担比率（分子）の構造'!K$53), NA())</f>
        <v>4629</v>
      </c>
      <c r="J67" s="180" t="e">
        <f>NA()</f>
        <v>#N/A</v>
      </c>
      <c r="K67" s="180" t="e">
        <f>NA()</f>
        <v>#N/A</v>
      </c>
      <c r="L67" s="180">
        <f>IF(ISNUMBER('将来負担比率（分子）の構造'!L$53), IF('将来負担比率（分子）の構造'!L$53 &lt; 0, 0, '将来負担比率（分子）の構造'!L$53), NA())</f>
        <v>3742</v>
      </c>
      <c r="M67" s="180" t="e">
        <f>NA()</f>
        <v>#N/A</v>
      </c>
      <c r="N67" s="180" t="e">
        <f>NA()</f>
        <v>#N/A</v>
      </c>
      <c r="O67" s="180">
        <f>IF(ISNUMBER('将来負担比率（分子）の構造'!M$53), IF('将来負担比率（分子）の構造'!M$53 &lt; 0, 0, '将来負担比率（分子）の構造'!M$53), NA())</f>
        <v>2685</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4949</v>
      </c>
      <c r="C72" s="184">
        <f>基金残高に係る経年分析!G55</f>
        <v>5284</v>
      </c>
      <c r="D72" s="184">
        <f>基金残高に係る経年分析!H55</f>
        <v>5357</v>
      </c>
    </row>
    <row r="73" spans="1:16" x14ac:dyDescent="0.15">
      <c r="A73" s="183" t="s">
        <v>78</v>
      </c>
      <c r="B73" s="184">
        <f>基金残高に係る経年分析!F56</f>
        <v>1721</v>
      </c>
      <c r="C73" s="184">
        <f>基金残高に係る経年分析!G56</f>
        <v>1509</v>
      </c>
      <c r="D73" s="184">
        <f>基金残高に係る経年分析!H56</f>
        <v>1513</v>
      </c>
    </row>
    <row r="74" spans="1:16" x14ac:dyDescent="0.15">
      <c r="A74" s="183" t="s">
        <v>79</v>
      </c>
      <c r="B74" s="184">
        <f>基金残高に係る経年分析!F57</f>
        <v>7820</v>
      </c>
      <c r="C74" s="184">
        <f>基金残高に係る経年分析!G57</f>
        <v>7914</v>
      </c>
      <c r="D74" s="184">
        <f>基金残高に係る経年分析!H57</f>
        <v>8557</v>
      </c>
    </row>
  </sheetData>
  <sheetProtection algorithmName="SHA-512" hashValue="7kWDnwGXETFKD+2XtmsVKpT+m/31FBnoHjVIonFoI6Obe4xn67OEgBLnMcj8GcYUkyoglAiCxeUYMi/zEoJa8A==" saltValue="uTYojzmkiXfRbSpT1jxKH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212</v>
      </c>
      <c r="DI1" s="794"/>
      <c r="DJ1" s="794"/>
      <c r="DK1" s="794"/>
      <c r="DL1" s="794"/>
      <c r="DM1" s="794"/>
      <c r="DN1" s="795"/>
      <c r="DO1" s="225"/>
      <c r="DP1" s="793" t="s">
        <v>213</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215</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216</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217</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218</v>
      </c>
      <c r="S4" s="736"/>
      <c r="T4" s="736"/>
      <c r="U4" s="736"/>
      <c r="V4" s="736"/>
      <c r="W4" s="736"/>
      <c r="X4" s="736"/>
      <c r="Y4" s="737"/>
      <c r="Z4" s="735" t="s">
        <v>219</v>
      </c>
      <c r="AA4" s="736"/>
      <c r="AB4" s="736"/>
      <c r="AC4" s="737"/>
      <c r="AD4" s="735" t="s">
        <v>220</v>
      </c>
      <c r="AE4" s="736"/>
      <c r="AF4" s="736"/>
      <c r="AG4" s="736"/>
      <c r="AH4" s="736"/>
      <c r="AI4" s="736"/>
      <c r="AJ4" s="736"/>
      <c r="AK4" s="737"/>
      <c r="AL4" s="735" t="s">
        <v>219</v>
      </c>
      <c r="AM4" s="736"/>
      <c r="AN4" s="736"/>
      <c r="AO4" s="737"/>
      <c r="AP4" s="796" t="s">
        <v>221</v>
      </c>
      <c r="AQ4" s="796"/>
      <c r="AR4" s="796"/>
      <c r="AS4" s="796"/>
      <c r="AT4" s="796"/>
      <c r="AU4" s="796"/>
      <c r="AV4" s="796"/>
      <c r="AW4" s="796"/>
      <c r="AX4" s="796"/>
      <c r="AY4" s="796"/>
      <c r="AZ4" s="796"/>
      <c r="BA4" s="796"/>
      <c r="BB4" s="796"/>
      <c r="BC4" s="796"/>
      <c r="BD4" s="796"/>
      <c r="BE4" s="796"/>
      <c r="BF4" s="796"/>
      <c r="BG4" s="796" t="s">
        <v>222</v>
      </c>
      <c r="BH4" s="796"/>
      <c r="BI4" s="796"/>
      <c r="BJ4" s="796"/>
      <c r="BK4" s="796"/>
      <c r="BL4" s="796"/>
      <c r="BM4" s="796"/>
      <c r="BN4" s="796"/>
      <c r="BO4" s="796" t="s">
        <v>219</v>
      </c>
      <c r="BP4" s="796"/>
      <c r="BQ4" s="796"/>
      <c r="BR4" s="796"/>
      <c r="BS4" s="796" t="s">
        <v>223</v>
      </c>
      <c r="BT4" s="796"/>
      <c r="BU4" s="796"/>
      <c r="BV4" s="796"/>
      <c r="BW4" s="796"/>
      <c r="BX4" s="796"/>
      <c r="BY4" s="796"/>
      <c r="BZ4" s="796"/>
      <c r="CA4" s="796"/>
      <c r="CB4" s="796"/>
      <c r="CD4" s="778" t="s">
        <v>224</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225</v>
      </c>
      <c r="C5" s="761"/>
      <c r="D5" s="761"/>
      <c r="E5" s="761"/>
      <c r="F5" s="761"/>
      <c r="G5" s="761"/>
      <c r="H5" s="761"/>
      <c r="I5" s="761"/>
      <c r="J5" s="761"/>
      <c r="K5" s="761"/>
      <c r="L5" s="761"/>
      <c r="M5" s="761"/>
      <c r="N5" s="761"/>
      <c r="O5" s="761"/>
      <c r="P5" s="761"/>
      <c r="Q5" s="762"/>
      <c r="R5" s="726">
        <v>12275059</v>
      </c>
      <c r="S5" s="727"/>
      <c r="T5" s="727"/>
      <c r="U5" s="727"/>
      <c r="V5" s="727"/>
      <c r="W5" s="727"/>
      <c r="X5" s="727"/>
      <c r="Y5" s="773"/>
      <c r="Z5" s="791">
        <v>30.8</v>
      </c>
      <c r="AA5" s="791"/>
      <c r="AB5" s="791"/>
      <c r="AC5" s="791"/>
      <c r="AD5" s="792">
        <v>12275059</v>
      </c>
      <c r="AE5" s="792"/>
      <c r="AF5" s="792"/>
      <c r="AG5" s="792"/>
      <c r="AH5" s="792"/>
      <c r="AI5" s="792"/>
      <c r="AJ5" s="792"/>
      <c r="AK5" s="792"/>
      <c r="AL5" s="774">
        <v>49.5</v>
      </c>
      <c r="AM5" s="743"/>
      <c r="AN5" s="743"/>
      <c r="AO5" s="775"/>
      <c r="AP5" s="760" t="s">
        <v>226</v>
      </c>
      <c r="AQ5" s="761"/>
      <c r="AR5" s="761"/>
      <c r="AS5" s="761"/>
      <c r="AT5" s="761"/>
      <c r="AU5" s="761"/>
      <c r="AV5" s="761"/>
      <c r="AW5" s="761"/>
      <c r="AX5" s="761"/>
      <c r="AY5" s="761"/>
      <c r="AZ5" s="761"/>
      <c r="BA5" s="761"/>
      <c r="BB5" s="761"/>
      <c r="BC5" s="761"/>
      <c r="BD5" s="761"/>
      <c r="BE5" s="761"/>
      <c r="BF5" s="762"/>
      <c r="BG5" s="661">
        <v>12220230</v>
      </c>
      <c r="BH5" s="664"/>
      <c r="BI5" s="664"/>
      <c r="BJ5" s="664"/>
      <c r="BK5" s="664"/>
      <c r="BL5" s="664"/>
      <c r="BM5" s="664"/>
      <c r="BN5" s="665"/>
      <c r="BO5" s="723">
        <v>99.6</v>
      </c>
      <c r="BP5" s="723"/>
      <c r="BQ5" s="723"/>
      <c r="BR5" s="723"/>
      <c r="BS5" s="724">
        <v>196783</v>
      </c>
      <c r="BT5" s="724"/>
      <c r="BU5" s="724"/>
      <c r="BV5" s="724"/>
      <c r="BW5" s="724"/>
      <c r="BX5" s="724"/>
      <c r="BY5" s="724"/>
      <c r="BZ5" s="724"/>
      <c r="CA5" s="724"/>
      <c r="CB5" s="765"/>
      <c r="CD5" s="778" t="s">
        <v>221</v>
      </c>
      <c r="CE5" s="779"/>
      <c r="CF5" s="779"/>
      <c r="CG5" s="779"/>
      <c r="CH5" s="779"/>
      <c r="CI5" s="779"/>
      <c r="CJ5" s="779"/>
      <c r="CK5" s="779"/>
      <c r="CL5" s="779"/>
      <c r="CM5" s="779"/>
      <c r="CN5" s="779"/>
      <c r="CO5" s="779"/>
      <c r="CP5" s="779"/>
      <c r="CQ5" s="780"/>
      <c r="CR5" s="778" t="s">
        <v>227</v>
      </c>
      <c r="CS5" s="779"/>
      <c r="CT5" s="779"/>
      <c r="CU5" s="779"/>
      <c r="CV5" s="779"/>
      <c r="CW5" s="779"/>
      <c r="CX5" s="779"/>
      <c r="CY5" s="780"/>
      <c r="CZ5" s="778" t="s">
        <v>219</v>
      </c>
      <c r="DA5" s="779"/>
      <c r="DB5" s="779"/>
      <c r="DC5" s="780"/>
      <c r="DD5" s="778" t="s">
        <v>228</v>
      </c>
      <c r="DE5" s="779"/>
      <c r="DF5" s="779"/>
      <c r="DG5" s="779"/>
      <c r="DH5" s="779"/>
      <c r="DI5" s="779"/>
      <c r="DJ5" s="779"/>
      <c r="DK5" s="779"/>
      <c r="DL5" s="779"/>
      <c r="DM5" s="779"/>
      <c r="DN5" s="779"/>
      <c r="DO5" s="779"/>
      <c r="DP5" s="780"/>
      <c r="DQ5" s="778" t="s">
        <v>229</v>
      </c>
      <c r="DR5" s="779"/>
      <c r="DS5" s="779"/>
      <c r="DT5" s="779"/>
      <c r="DU5" s="779"/>
      <c r="DV5" s="779"/>
      <c r="DW5" s="779"/>
      <c r="DX5" s="779"/>
      <c r="DY5" s="779"/>
      <c r="DZ5" s="779"/>
      <c r="EA5" s="779"/>
      <c r="EB5" s="779"/>
      <c r="EC5" s="780"/>
    </row>
    <row r="6" spans="2:143" ht="11.25" customHeight="1" x14ac:dyDescent="0.15">
      <c r="B6" s="658" t="s">
        <v>230</v>
      </c>
      <c r="C6" s="659"/>
      <c r="D6" s="659"/>
      <c r="E6" s="659"/>
      <c r="F6" s="659"/>
      <c r="G6" s="659"/>
      <c r="H6" s="659"/>
      <c r="I6" s="659"/>
      <c r="J6" s="659"/>
      <c r="K6" s="659"/>
      <c r="L6" s="659"/>
      <c r="M6" s="659"/>
      <c r="N6" s="659"/>
      <c r="O6" s="659"/>
      <c r="P6" s="659"/>
      <c r="Q6" s="660"/>
      <c r="R6" s="661">
        <v>486138</v>
      </c>
      <c r="S6" s="664"/>
      <c r="T6" s="664"/>
      <c r="U6" s="664"/>
      <c r="V6" s="664"/>
      <c r="W6" s="664"/>
      <c r="X6" s="664"/>
      <c r="Y6" s="665"/>
      <c r="Z6" s="723">
        <v>1.2</v>
      </c>
      <c r="AA6" s="723"/>
      <c r="AB6" s="723"/>
      <c r="AC6" s="723"/>
      <c r="AD6" s="724">
        <v>486138</v>
      </c>
      <c r="AE6" s="724"/>
      <c r="AF6" s="724"/>
      <c r="AG6" s="724"/>
      <c r="AH6" s="724"/>
      <c r="AI6" s="724"/>
      <c r="AJ6" s="724"/>
      <c r="AK6" s="724"/>
      <c r="AL6" s="666">
        <v>2</v>
      </c>
      <c r="AM6" s="667"/>
      <c r="AN6" s="667"/>
      <c r="AO6" s="725"/>
      <c r="AP6" s="658" t="s">
        <v>231</v>
      </c>
      <c r="AQ6" s="659"/>
      <c r="AR6" s="659"/>
      <c r="AS6" s="659"/>
      <c r="AT6" s="659"/>
      <c r="AU6" s="659"/>
      <c r="AV6" s="659"/>
      <c r="AW6" s="659"/>
      <c r="AX6" s="659"/>
      <c r="AY6" s="659"/>
      <c r="AZ6" s="659"/>
      <c r="BA6" s="659"/>
      <c r="BB6" s="659"/>
      <c r="BC6" s="659"/>
      <c r="BD6" s="659"/>
      <c r="BE6" s="659"/>
      <c r="BF6" s="660"/>
      <c r="BG6" s="661">
        <v>12220230</v>
      </c>
      <c r="BH6" s="664"/>
      <c r="BI6" s="664"/>
      <c r="BJ6" s="664"/>
      <c r="BK6" s="664"/>
      <c r="BL6" s="664"/>
      <c r="BM6" s="664"/>
      <c r="BN6" s="665"/>
      <c r="BO6" s="723">
        <v>99.6</v>
      </c>
      <c r="BP6" s="723"/>
      <c r="BQ6" s="723"/>
      <c r="BR6" s="723"/>
      <c r="BS6" s="724">
        <v>196783</v>
      </c>
      <c r="BT6" s="724"/>
      <c r="BU6" s="724"/>
      <c r="BV6" s="724"/>
      <c r="BW6" s="724"/>
      <c r="BX6" s="724"/>
      <c r="BY6" s="724"/>
      <c r="BZ6" s="724"/>
      <c r="CA6" s="724"/>
      <c r="CB6" s="765"/>
      <c r="CD6" s="732" t="s">
        <v>232</v>
      </c>
      <c r="CE6" s="733"/>
      <c r="CF6" s="733"/>
      <c r="CG6" s="733"/>
      <c r="CH6" s="733"/>
      <c r="CI6" s="733"/>
      <c r="CJ6" s="733"/>
      <c r="CK6" s="733"/>
      <c r="CL6" s="733"/>
      <c r="CM6" s="733"/>
      <c r="CN6" s="733"/>
      <c r="CO6" s="733"/>
      <c r="CP6" s="733"/>
      <c r="CQ6" s="734"/>
      <c r="CR6" s="661">
        <v>246450</v>
      </c>
      <c r="CS6" s="664"/>
      <c r="CT6" s="664"/>
      <c r="CU6" s="664"/>
      <c r="CV6" s="664"/>
      <c r="CW6" s="664"/>
      <c r="CX6" s="664"/>
      <c r="CY6" s="665"/>
      <c r="CZ6" s="774">
        <v>0.6</v>
      </c>
      <c r="DA6" s="743"/>
      <c r="DB6" s="743"/>
      <c r="DC6" s="777"/>
      <c r="DD6" s="669" t="s">
        <v>130</v>
      </c>
      <c r="DE6" s="664"/>
      <c r="DF6" s="664"/>
      <c r="DG6" s="664"/>
      <c r="DH6" s="664"/>
      <c r="DI6" s="664"/>
      <c r="DJ6" s="664"/>
      <c r="DK6" s="664"/>
      <c r="DL6" s="664"/>
      <c r="DM6" s="664"/>
      <c r="DN6" s="664"/>
      <c r="DO6" s="664"/>
      <c r="DP6" s="665"/>
      <c r="DQ6" s="669">
        <v>246450</v>
      </c>
      <c r="DR6" s="664"/>
      <c r="DS6" s="664"/>
      <c r="DT6" s="664"/>
      <c r="DU6" s="664"/>
      <c r="DV6" s="664"/>
      <c r="DW6" s="664"/>
      <c r="DX6" s="664"/>
      <c r="DY6" s="664"/>
      <c r="DZ6" s="664"/>
      <c r="EA6" s="664"/>
      <c r="EB6" s="664"/>
      <c r="EC6" s="704"/>
    </row>
    <row r="7" spans="2:143" ht="11.25" customHeight="1" x14ac:dyDescent="0.15">
      <c r="B7" s="658" t="s">
        <v>233</v>
      </c>
      <c r="C7" s="659"/>
      <c r="D7" s="659"/>
      <c r="E7" s="659"/>
      <c r="F7" s="659"/>
      <c r="G7" s="659"/>
      <c r="H7" s="659"/>
      <c r="I7" s="659"/>
      <c r="J7" s="659"/>
      <c r="K7" s="659"/>
      <c r="L7" s="659"/>
      <c r="M7" s="659"/>
      <c r="N7" s="659"/>
      <c r="O7" s="659"/>
      <c r="P7" s="659"/>
      <c r="Q7" s="660"/>
      <c r="R7" s="661">
        <v>23742</v>
      </c>
      <c r="S7" s="664"/>
      <c r="T7" s="664"/>
      <c r="U7" s="664"/>
      <c r="V7" s="664"/>
      <c r="W7" s="664"/>
      <c r="X7" s="664"/>
      <c r="Y7" s="665"/>
      <c r="Z7" s="723">
        <v>0.1</v>
      </c>
      <c r="AA7" s="723"/>
      <c r="AB7" s="723"/>
      <c r="AC7" s="723"/>
      <c r="AD7" s="724">
        <v>23742</v>
      </c>
      <c r="AE7" s="724"/>
      <c r="AF7" s="724"/>
      <c r="AG7" s="724"/>
      <c r="AH7" s="724"/>
      <c r="AI7" s="724"/>
      <c r="AJ7" s="724"/>
      <c r="AK7" s="724"/>
      <c r="AL7" s="666">
        <v>0.1</v>
      </c>
      <c r="AM7" s="667"/>
      <c r="AN7" s="667"/>
      <c r="AO7" s="725"/>
      <c r="AP7" s="658" t="s">
        <v>234</v>
      </c>
      <c r="AQ7" s="659"/>
      <c r="AR7" s="659"/>
      <c r="AS7" s="659"/>
      <c r="AT7" s="659"/>
      <c r="AU7" s="659"/>
      <c r="AV7" s="659"/>
      <c r="AW7" s="659"/>
      <c r="AX7" s="659"/>
      <c r="AY7" s="659"/>
      <c r="AZ7" s="659"/>
      <c r="BA7" s="659"/>
      <c r="BB7" s="659"/>
      <c r="BC7" s="659"/>
      <c r="BD7" s="659"/>
      <c r="BE7" s="659"/>
      <c r="BF7" s="660"/>
      <c r="BG7" s="661">
        <v>5956543</v>
      </c>
      <c r="BH7" s="664"/>
      <c r="BI7" s="664"/>
      <c r="BJ7" s="664"/>
      <c r="BK7" s="664"/>
      <c r="BL7" s="664"/>
      <c r="BM7" s="664"/>
      <c r="BN7" s="665"/>
      <c r="BO7" s="723">
        <v>48.5</v>
      </c>
      <c r="BP7" s="723"/>
      <c r="BQ7" s="723"/>
      <c r="BR7" s="723"/>
      <c r="BS7" s="724">
        <v>196783</v>
      </c>
      <c r="BT7" s="724"/>
      <c r="BU7" s="724"/>
      <c r="BV7" s="724"/>
      <c r="BW7" s="724"/>
      <c r="BX7" s="724"/>
      <c r="BY7" s="724"/>
      <c r="BZ7" s="724"/>
      <c r="CA7" s="724"/>
      <c r="CB7" s="765"/>
      <c r="CD7" s="705" t="s">
        <v>235</v>
      </c>
      <c r="CE7" s="702"/>
      <c r="CF7" s="702"/>
      <c r="CG7" s="702"/>
      <c r="CH7" s="702"/>
      <c r="CI7" s="702"/>
      <c r="CJ7" s="702"/>
      <c r="CK7" s="702"/>
      <c r="CL7" s="702"/>
      <c r="CM7" s="702"/>
      <c r="CN7" s="702"/>
      <c r="CO7" s="702"/>
      <c r="CP7" s="702"/>
      <c r="CQ7" s="703"/>
      <c r="CR7" s="661">
        <v>4803415</v>
      </c>
      <c r="CS7" s="664"/>
      <c r="CT7" s="664"/>
      <c r="CU7" s="664"/>
      <c r="CV7" s="664"/>
      <c r="CW7" s="664"/>
      <c r="CX7" s="664"/>
      <c r="CY7" s="665"/>
      <c r="CZ7" s="723">
        <v>12.3</v>
      </c>
      <c r="DA7" s="723"/>
      <c r="DB7" s="723"/>
      <c r="DC7" s="723"/>
      <c r="DD7" s="669">
        <v>38996</v>
      </c>
      <c r="DE7" s="664"/>
      <c r="DF7" s="664"/>
      <c r="DG7" s="664"/>
      <c r="DH7" s="664"/>
      <c r="DI7" s="664"/>
      <c r="DJ7" s="664"/>
      <c r="DK7" s="664"/>
      <c r="DL7" s="664"/>
      <c r="DM7" s="664"/>
      <c r="DN7" s="664"/>
      <c r="DO7" s="664"/>
      <c r="DP7" s="665"/>
      <c r="DQ7" s="669">
        <v>3476171</v>
      </c>
      <c r="DR7" s="664"/>
      <c r="DS7" s="664"/>
      <c r="DT7" s="664"/>
      <c r="DU7" s="664"/>
      <c r="DV7" s="664"/>
      <c r="DW7" s="664"/>
      <c r="DX7" s="664"/>
      <c r="DY7" s="664"/>
      <c r="DZ7" s="664"/>
      <c r="EA7" s="664"/>
      <c r="EB7" s="664"/>
      <c r="EC7" s="704"/>
    </row>
    <row r="8" spans="2:143" ht="11.25" customHeight="1" x14ac:dyDescent="0.15">
      <c r="B8" s="658" t="s">
        <v>236</v>
      </c>
      <c r="C8" s="659"/>
      <c r="D8" s="659"/>
      <c r="E8" s="659"/>
      <c r="F8" s="659"/>
      <c r="G8" s="659"/>
      <c r="H8" s="659"/>
      <c r="I8" s="659"/>
      <c r="J8" s="659"/>
      <c r="K8" s="659"/>
      <c r="L8" s="659"/>
      <c r="M8" s="659"/>
      <c r="N8" s="659"/>
      <c r="O8" s="659"/>
      <c r="P8" s="659"/>
      <c r="Q8" s="660"/>
      <c r="R8" s="661">
        <v>40355</v>
      </c>
      <c r="S8" s="664"/>
      <c r="T8" s="664"/>
      <c r="U8" s="664"/>
      <c r="V8" s="664"/>
      <c r="W8" s="664"/>
      <c r="X8" s="664"/>
      <c r="Y8" s="665"/>
      <c r="Z8" s="723">
        <v>0.1</v>
      </c>
      <c r="AA8" s="723"/>
      <c r="AB8" s="723"/>
      <c r="AC8" s="723"/>
      <c r="AD8" s="724">
        <v>40355</v>
      </c>
      <c r="AE8" s="724"/>
      <c r="AF8" s="724"/>
      <c r="AG8" s="724"/>
      <c r="AH8" s="724"/>
      <c r="AI8" s="724"/>
      <c r="AJ8" s="724"/>
      <c r="AK8" s="724"/>
      <c r="AL8" s="666">
        <v>0.2</v>
      </c>
      <c r="AM8" s="667"/>
      <c r="AN8" s="667"/>
      <c r="AO8" s="725"/>
      <c r="AP8" s="658" t="s">
        <v>237</v>
      </c>
      <c r="AQ8" s="659"/>
      <c r="AR8" s="659"/>
      <c r="AS8" s="659"/>
      <c r="AT8" s="659"/>
      <c r="AU8" s="659"/>
      <c r="AV8" s="659"/>
      <c r="AW8" s="659"/>
      <c r="AX8" s="659"/>
      <c r="AY8" s="659"/>
      <c r="AZ8" s="659"/>
      <c r="BA8" s="659"/>
      <c r="BB8" s="659"/>
      <c r="BC8" s="659"/>
      <c r="BD8" s="659"/>
      <c r="BE8" s="659"/>
      <c r="BF8" s="660"/>
      <c r="BG8" s="661">
        <v>178399</v>
      </c>
      <c r="BH8" s="664"/>
      <c r="BI8" s="664"/>
      <c r="BJ8" s="664"/>
      <c r="BK8" s="664"/>
      <c r="BL8" s="664"/>
      <c r="BM8" s="664"/>
      <c r="BN8" s="665"/>
      <c r="BO8" s="723">
        <v>1.5</v>
      </c>
      <c r="BP8" s="723"/>
      <c r="BQ8" s="723"/>
      <c r="BR8" s="723"/>
      <c r="BS8" s="669" t="s">
        <v>238</v>
      </c>
      <c r="BT8" s="664"/>
      <c r="BU8" s="664"/>
      <c r="BV8" s="664"/>
      <c r="BW8" s="664"/>
      <c r="BX8" s="664"/>
      <c r="BY8" s="664"/>
      <c r="BZ8" s="664"/>
      <c r="CA8" s="664"/>
      <c r="CB8" s="704"/>
      <c r="CD8" s="705" t="s">
        <v>239</v>
      </c>
      <c r="CE8" s="702"/>
      <c r="CF8" s="702"/>
      <c r="CG8" s="702"/>
      <c r="CH8" s="702"/>
      <c r="CI8" s="702"/>
      <c r="CJ8" s="702"/>
      <c r="CK8" s="702"/>
      <c r="CL8" s="702"/>
      <c r="CM8" s="702"/>
      <c r="CN8" s="702"/>
      <c r="CO8" s="702"/>
      <c r="CP8" s="702"/>
      <c r="CQ8" s="703"/>
      <c r="CR8" s="661">
        <v>13048329</v>
      </c>
      <c r="CS8" s="664"/>
      <c r="CT8" s="664"/>
      <c r="CU8" s="664"/>
      <c r="CV8" s="664"/>
      <c r="CW8" s="664"/>
      <c r="CX8" s="664"/>
      <c r="CY8" s="665"/>
      <c r="CZ8" s="723">
        <v>33.4</v>
      </c>
      <c r="DA8" s="723"/>
      <c r="DB8" s="723"/>
      <c r="DC8" s="723"/>
      <c r="DD8" s="669">
        <v>1151137</v>
      </c>
      <c r="DE8" s="664"/>
      <c r="DF8" s="664"/>
      <c r="DG8" s="664"/>
      <c r="DH8" s="664"/>
      <c r="DI8" s="664"/>
      <c r="DJ8" s="664"/>
      <c r="DK8" s="664"/>
      <c r="DL8" s="664"/>
      <c r="DM8" s="664"/>
      <c r="DN8" s="664"/>
      <c r="DO8" s="664"/>
      <c r="DP8" s="665"/>
      <c r="DQ8" s="669">
        <v>7077691</v>
      </c>
      <c r="DR8" s="664"/>
      <c r="DS8" s="664"/>
      <c r="DT8" s="664"/>
      <c r="DU8" s="664"/>
      <c r="DV8" s="664"/>
      <c r="DW8" s="664"/>
      <c r="DX8" s="664"/>
      <c r="DY8" s="664"/>
      <c r="DZ8" s="664"/>
      <c r="EA8" s="664"/>
      <c r="EB8" s="664"/>
      <c r="EC8" s="704"/>
    </row>
    <row r="9" spans="2:143" ht="11.25" customHeight="1" x14ac:dyDescent="0.15">
      <c r="B9" s="658" t="s">
        <v>240</v>
      </c>
      <c r="C9" s="659"/>
      <c r="D9" s="659"/>
      <c r="E9" s="659"/>
      <c r="F9" s="659"/>
      <c r="G9" s="659"/>
      <c r="H9" s="659"/>
      <c r="I9" s="659"/>
      <c r="J9" s="659"/>
      <c r="K9" s="659"/>
      <c r="L9" s="659"/>
      <c r="M9" s="659"/>
      <c r="N9" s="659"/>
      <c r="O9" s="659"/>
      <c r="P9" s="659"/>
      <c r="Q9" s="660"/>
      <c r="R9" s="661">
        <v>33882</v>
      </c>
      <c r="S9" s="664"/>
      <c r="T9" s="664"/>
      <c r="U9" s="664"/>
      <c r="V9" s="664"/>
      <c r="W9" s="664"/>
      <c r="X9" s="664"/>
      <c r="Y9" s="665"/>
      <c r="Z9" s="723">
        <v>0.1</v>
      </c>
      <c r="AA9" s="723"/>
      <c r="AB9" s="723"/>
      <c r="AC9" s="723"/>
      <c r="AD9" s="724">
        <v>33882</v>
      </c>
      <c r="AE9" s="724"/>
      <c r="AF9" s="724"/>
      <c r="AG9" s="724"/>
      <c r="AH9" s="724"/>
      <c r="AI9" s="724"/>
      <c r="AJ9" s="724"/>
      <c r="AK9" s="724"/>
      <c r="AL9" s="666">
        <v>0.1</v>
      </c>
      <c r="AM9" s="667"/>
      <c r="AN9" s="667"/>
      <c r="AO9" s="725"/>
      <c r="AP9" s="658" t="s">
        <v>241</v>
      </c>
      <c r="AQ9" s="659"/>
      <c r="AR9" s="659"/>
      <c r="AS9" s="659"/>
      <c r="AT9" s="659"/>
      <c r="AU9" s="659"/>
      <c r="AV9" s="659"/>
      <c r="AW9" s="659"/>
      <c r="AX9" s="659"/>
      <c r="AY9" s="659"/>
      <c r="AZ9" s="659"/>
      <c r="BA9" s="659"/>
      <c r="BB9" s="659"/>
      <c r="BC9" s="659"/>
      <c r="BD9" s="659"/>
      <c r="BE9" s="659"/>
      <c r="BF9" s="660"/>
      <c r="BG9" s="661">
        <v>4483744</v>
      </c>
      <c r="BH9" s="664"/>
      <c r="BI9" s="664"/>
      <c r="BJ9" s="664"/>
      <c r="BK9" s="664"/>
      <c r="BL9" s="664"/>
      <c r="BM9" s="664"/>
      <c r="BN9" s="665"/>
      <c r="BO9" s="723">
        <v>36.5</v>
      </c>
      <c r="BP9" s="723"/>
      <c r="BQ9" s="723"/>
      <c r="BR9" s="723"/>
      <c r="BS9" s="669" t="s">
        <v>130</v>
      </c>
      <c r="BT9" s="664"/>
      <c r="BU9" s="664"/>
      <c r="BV9" s="664"/>
      <c r="BW9" s="664"/>
      <c r="BX9" s="664"/>
      <c r="BY9" s="664"/>
      <c r="BZ9" s="664"/>
      <c r="CA9" s="664"/>
      <c r="CB9" s="704"/>
      <c r="CD9" s="705" t="s">
        <v>242</v>
      </c>
      <c r="CE9" s="702"/>
      <c r="CF9" s="702"/>
      <c r="CG9" s="702"/>
      <c r="CH9" s="702"/>
      <c r="CI9" s="702"/>
      <c r="CJ9" s="702"/>
      <c r="CK9" s="702"/>
      <c r="CL9" s="702"/>
      <c r="CM9" s="702"/>
      <c r="CN9" s="702"/>
      <c r="CO9" s="702"/>
      <c r="CP9" s="702"/>
      <c r="CQ9" s="703"/>
      <c r="CR9" s="661">
        <v>2529062</v>
      </c>
      <c r="CS9" s="664"/>
      <c r="CT9" s="664"/>
      <c r="CU9" s="664"/>
      <c r="CV9" s="664"/>
      <c r="CW9" s="664"/>
      <c r="CX9" s="664"/>
      <c r="CY9" s="665"/>
      <c r="CZ9" s="723">
        <v>6.5</v>
      </c>
      <c r="DA9" s="723"/>
      <c r="DB9" s="723"/>
      <c r="DC9" s="723"/>
      <c r="DD9" s="669">
        <v>19707</v>
      </c>
      <c r="DE9" s="664"/>
      <c r="DF9" s="664"/>
      <c r="DG9" s="664"/>
      <c r="DH9" s="664"/>
      <c r="DI9" s="664"/>
      <c r="DJ9" s="664"/>
      <c r="DK9" s="664"/>
      <c r="DL9" s="664"/>
      <c r="DM9" s="664"/>
      <c r="DN9" s="664"/>
      <c r="DO9" s="664"/>
      <c r="DP9" s="665"/>
      <c r="DQ9" s="669">
        <v>1970058</v>
      </c>
      <c r="DR9" s="664"/>
      <c r="DS9" s="664"/>
      <c r="DT9" s="664"/>
      <c r="DU9" s="664"/>
      <c r="DV9" s="664"/>
      <c r="DW9" s="664"/>
      <c r="DX9" s="664"/>
      <c r="DY9" s="664"/>
      <c r="DZ9" s="664"/>
      <c r="EA9" s="664"/>
      <c r="EB9" s="664"/>
      <c r="EC9" s="704"/>
    </row>
    <row r="10" spans="2:143" ht="11.25" customHeight="1" x14ac:dyDescent="0.15">
      <c r="B10" s="658" t="s">
        <v>243</v>
      </c>
      <c r="C10" s="659"/>
      <c r="D10" s="659"/>
      <c r="E10" s="659"/>
      <c r="F10" s="659"/>
      <c r="G10" s="659"/>
      <c r="H10" s="659"/>
      <c r="I10" s="659"/>
      <c r="J10" s="659"/>
      <c r="K10" s="659"/>
      <c r="L10" s="659"/>
      <c r="M10" s="659"/>
      <c r="N10" s="659"/>
      <c r="O10" s="659"/>
      <c r="P10" s="659"/>
      <c r="Q10" s="660"/>
      <c r="R10" s="661" t="s">
        <v>130</v>
      </c>
      <c r="S10" s="664"/>
      <c r="T10" s="664"/>
      <c r="U10" s="664"/>
      <c r="V10" s="664"/>
      <c r="W10" s="664"/>
      <c r="X10" s="664"/>
      <c r="Y10" s="665"/>
      <c r="Z10" s="723" t="s">
        <v>130</v>
      </c>
      <c r="AA10" s="723"/>
      <c r="AB10" s="723"/>
      <c r="AC10" s="723"/>
      <c r="AD10" s="724" t="s">
        <v>130</v>
      </c>
      <c r="AE10" s="724"/>
      <c r="AF10" s="724"/>
      <c r="AG10" s="724"/>
      <c r="AH10" s="724"/>
      <c r="AI10" s="724"/>
      <c r="AJ10" s="724"/>
      <c r="AK10" s="724"/>
      <c r="AL10" s="666" t="s">
        <v>130</v>
      </c>
      <c r="AM10" s="667"/>
      <c r="AN10" s="667"/>
      <c r="AO10" s="725"/>
      <c r="AP10" s="658" t="s">
        <v>244</v>
      </c>
      <c r="AQ10" s="659"/>
      <c r="AR10" s="659"/>
      <c r="AS10" s="659"/>
      <c r="AT10" s="659"/>
      <c r="AU10" s="659"/>
      <c r="AV10" s="659"/>
      <c r="AW10" s="659"/>
      <c r="AX10" s="659"/>
      <c r="AY10" s="659"/>
      <c r="AZ10" s="659"/>
      <c r="BA10" s="659"/>
      <c r="BB10" s="659"/>
      <c r="BC10" s="659"/>
      <c r="BD10" s="659"/>
      <c r="BE10" s="659"/>
      <c r="BF10" s="660"/>
      <c r="BG10" s="661">
        <v>249218</v>
      </c>
      <c r="BH10" s="664"/>
      <c r="BI10" s="664"/>
      <c r="BJ10" s="664"/>
      <c r="BK10" s="664"/>
      <c r="BL10" s="664"/>
      <c r="BM10" s="664"/>
      <c r="BN10" s="665"/>
      <c r="BO10" s="723">
        <v>2</v>
      </c>
      <c r="BP10" s="723"/>
      <c r="BQ10" s="723"/>
      <c r="BR10" s="723"/>
      <c r="BS10" s="669" t="s">
        <v>238</v>
      </c>
      <c r="BT10" s="664"/>
      <c r="BU10" s="664"/>
      <c r="BV10" s="664"/>
      <c r="BW10" s="664"/>
      <c r="BX10" s="664"/>
      <c r="BY10" s="664"/>
      <c r="BZ10" s="664"/>
      <c r="CA10" s="664"/>
      <c r="CB10" s="704"/>
      <c r="CD10" s="705" t="s">
        <v>245</v>
      </c>
      <c r="CE10" s="702"/>
      <c r="CF10" s="702"/>
      <c r="CG10" s="702"/>
      <c r="CH10" s="702"/>
      <c r="CI10" s="702"/>
      <c r="CJ10" s="702"/>
      <c r="CK10" s="702"/>
      <c r="CL10" s="702"/>
      <c r="CM10" s="702"/>
      <c r="CN10" s="702"/>
      <c r="CO10" s="702"/>
      <c r="CP10" s="702"/>
      <c r="CQ10" s="703"/>
      <c r="CR10" s="661">
        <v>67376</v>
      </c>
      <c r="CS10" s="664"/>
      <c r="CT10" s="664"/>
      <c r="CU10" s="664"/>
      <c r="CV10" s="664"/>
      <c r="CW10" s="664"/>
      <c r="CX10" s="664"/>
      <c r="CY10" s="665"/>
      <c r="CZ10" s="723">
        <v>0.2</v>
      </c>
      <c r="DA10" s="723"/>
      <c r="DB10" s="723"/>
      <c r="DC10" s="723"/>
      <c r="DD10" s="669" t="s">
        <v>238</v>
      </c>
      <c r="DE10" s="664"/>
      <c r="DF10" s="664"/>
      <c r="DG10" s="664"/>
      <c r="DH10" s="664"/>
      <c r="DI10" s="664"/>
      <c r="DJ10" s="664"/>
      <c r="DK10" s="664"/>
      <c r="DL10" s="664"/>
      <c r="DM10" s="664"/>
      <c r="DN10" s="664"/>
      <c r="DO10" s="664"/>
      <c r="DP10" s="665"/>
      <c r="DQ10" s="669">
        <v>17376</v>
      </c>
      <c r="DR10" s="664"/>
      <c r="DS10" s="664"/>
      <c r="DT10" s="664"/>
      <c r="DU10" s="664"/>
      <c r="DV10" s="664"/>
      <c r="DW10" s="664"/>
      <c r="DX10" s="664"/>
      <c r="DY10" s="664"/>
      <c r="DZ10" s="664"/>
      <c r="EA10" s="664"/>
      <c r="EB10" s="664"/>
      <c r="EC10" s="704"/>
    </row>
    <row r="11" spans="2:143" ht="11.25" customHeight="1" x14ac:dyDescent="0.15">
      <c r="B11" s="658" t="s">
        <v>246</v>
      </c>
      <c r="C11" s="659"/>
      <c r="D11" s="659"/>
      <c r="E11" s="659"/>
      <c r="F11" s="659"/>
      <c r="G11" s="659"/>
      <c r="H11" s="659"/>
      <c r="I11" s="659"/>
      <c r="J11" s="659"/>
      <c r="K11" s="659"/>
      <c r="L11" s="659"/>
      <c r="M11" s="659"/>
      <c r="N11" s="659"/>
      <c r="O11" s="659"/>
      <c r="P11" s="659"/>
      <c r="Q11" s="660"/>
      <c r="R11" s="661" t="s">
        <v>238</v>
      </c>
      <c r="S11" s="664"/>
      <c r="T11" s="664"/>
      <c r="U11" s="664"/>
      <c r="V11" s="664"/>
      <c r="W11" s="664"/>
      <c r="X11" s="664"/>
      <c r="Y11" s="665"/>
      <c r="Z11" s="723" t="s">
        <v>238</v>
      </c>
      <c r="AA11" s="723"/>
      <c r="AB11" s="723"/>
      <c r="AC11" s="723"/>
      <c r="AD11" s="724" t="s">
        <v>130</v>
      </c>
      <c r="AE11" s="724"/>
      <c r="AF11" s="724"/>
      <c r="AG11" s="724"/>
      <c r="AH11" s="724"/>
      <c r="AI11" s="724"/>
      <c r="AJ11" s="724"/>
      <c r="AK11" s="724"/>
      <c r="AL11" s="666" t="s">
        <v>238</v>
      </c>
      <c r="AM11" s="667"/>
      <c r="AN11" s="667"/>
      <c r="AO11" s="725"/>
      <c r="AP11" s="658" t="s">
        <v>247</v>
      </c>
      <c r="AQ11" s="659"/>
      <c r="AR11" s="659"/>
      <c r="AS11" s="659"/>
      <c r="AT11" s="659"/>
      <c r="AU11" s="659"/>
      <c r="AV11" s="659"/>
      <c r="AW11" s="659"/>
      <c r="AX11" s="659"/>
      <c r="AY11" s="659"/>
      <c r="AZ11" s="659"/>
      <c r="BA11" s="659"/>
      <c r="BB11" s="659"/>
      <c r="BC11" s="659"/>
      <c r="BD11" s="659"/>
      <c r="BE11" s="659"/>
      <c r="BF11" s="660"/>
      <c r="BG11" s="661">
        <v>1045182</v>
      </c>
      <c r="BH11" s="664"/>
      <c r="BI11" s="664"/>
      <c r="BJ11" s="664"/>
      <c r="BK11" s="664"/>
      <c r="BL11" s="664"/>
      <c r="BM11" s="664"/>
      <c r="BN11" s="665"/>
      <c r="BO11" s="723">
        <v>8.5</v>
      </c>
      <c r="BP11" s="723"/>
      <c r="BQ11" s="723"/>
      <c r="BR11" s="723"/>
      <c r="BS11" s="669">
        <v>196783</v>
      </c>
      <c r="BT11" s="664"/>
      <c r="BU11" s="664"/>
      <c r="BV11" s="664"/>
      <c r="BW11" s="664"/>
      <c r="BX11" s="664"/>
      <c r="BY11" s="664"/>
      <c r="BZ11" s="664"/>
      <c r="CA11" s="664"/>
      <c r="CB11" s="704"/>
      <c r="CD11" s="705" t="s">
        <v>248</v>
      </c>
      <c r="CE11" s="702"/>
      <c r="CF11" s="702"/>
      <c r="CG11" s="702"/>
      <c r="CH11" s="702"/>
      <c r="CI11" s="702"/>
      <c r="CJ11" s="702"/>
      <c r="CK11" s="702"/>
      <c r="CL11" s="702"/>
      <c r="CM11" s="702"/>
      <c r="CN11" s="702"/>
      <c r="CO11" s="702"/>
      <c r="CP11" s="702"/>
      <c r="CQ11" s="703"/>
      <c r="CR11" s="661">
        <v>1742613</v>
      </c>
      <c r="CS11" s="664"/>
      <c r="CT11" s="664"/>
      <c r="CU11" s="664"/>
      <c r="CV11" s="664"/>
      <c r="CW11" s="664"/>
      <c r="CX11" s="664"/>
      <c r="CY11" s="665"/>
      <c r="CZ11" s="723">
        <v>4.5</v>
      </c>
      <c r="DA11" s="723"/>
      <c r="DB11" s="723"/>
      <c r="DC11" s="723"/>
      <c r="DD11" s="669">
        <v>386274</v>
      </c>
      <c r="DE11" s="664"/>
      <c r="DF11" s="664"/>
      <c r="DG11" s="664"/>
      <c r="DH11" s="664"/>
      <c r="DI11" s="664"/>
      <c r="DJ11" s="664"/>
      <c r="DK11" s="664"/>
      <c r="DL11" s="664"/>
      <c r="DM11" s="664"/>
      <c r="DN11" s="664"/>
      <c r="DO11" s="664"/>
      <c r="DP11" s="665"/>
      <c r="DQ11" s="669">
        <v>1101113</v>
      </c>
      <c r="DR11" s="664"/>
      <c r="DS11" s="664"/>
      <c r="DT11" s="664"/>
      <c r="DU11" s="664"/>
      <c r="DV11" s="664"/>
      <c r="DW11" s="664"/>
      <c r="DX11" s="664"/>
      <c r="DY11" s="664"/>
      <c r="DZ11" s="664"/>
      <c r="EA11" s="664"/>
      <c r="EB11" s="664"/>
      <c r="EC11" s="704"/>
    </row>
    <row r="12" spans="2:143" ht="11.25" customHeight="1" x14ac:dyDescent="0.15">
      <c r="B12" s="658" t="s">
        <v>249</v>
      </c>
      <c r="C12" s="659"/>
      <c r="D12" s="659"/>
      <c r="E12" s="659"/>
      <c r="F12" s="659"/>
      <c r="G12" s="659"/>
      <c r="H12" s="659"/>
      <c r="I12" s="659"/>
      <c r="J12" s="659"/>
      <c r="K12" s="659"/>
      <c r="L12" s="659"/>
      <c r="M12" s="659"/>
      <c r="N12" s="659"/>
      <c r="O12" s="659"/>
      <c r="P12" s="659"/>
      <c r="Q12" s="660"/>
      <c r="R12" s="661">
        <v>1807633</v>
      </c>
      <c r="S12" s="664"/>
      <c r="T12" s="664"/>
      <c r="U12" s="664"/>
      <c r="V12" s="664"/>
      <c r="W12" s="664"/>
      <c r="X12" s="664"/>
      <c r="Y12" s="665"/>
      <c r="Z12" s="723">
        <v>4.5</v>
      </c>
      <c r="AA12" s="723"/>
      <c r="AB12" s="723"/>
      <c r="AC12" s="723"/>
      <c r="AD12" s="724">
        <v>1807633</v>
      </c>
      <c r="AE12" s="724"/>
      <c r="AF12" s="724"/>
      <c r="AG12" s="724"/>
      <c r="AH12" s="724"/>
      <c r="AI12" s="724"/>
      <c r="AJ12" s="724"/>
      <c r="AK12" s="724"/>
      <c r="AL12" s="666">
        <v>7.3</v>
      </c>
      <c r="AM12" s="667"/>
      <c r="AN12" s="667"/>
      <c r="AO12" s="725"/>
      <c r="AP12" s="658" t="s">
        <v>250</v>
      </c>
      <c r="AQ12" s="659"/>
      <c r="AR12" s="659"/>
      <c r="AS12" s="659"/>
      <c r="AT12" s="659"/>
      <c r="AU12" s="659"/>
      <c r="AV12" s="659"/>
      <c r="AW12" s="659"/>
      <c r="AX12" s="659"/>
      <c r="AY12" s="659"/>
      <c r="AZ12" s="659"/>
      <c r="BA12" s="659"/>
      <c r="BB12" s="659"/>
      <c r="BC12" s="659"/>
      <c r="BD12" s="659"/>
      <c r="BE12" s="659"/>
      <c r="BF12" s="660"/>
      <c r="BG12" s="661">
        <v>5374372</v>
      </c>
      <c r="BH12" s="664"/>
      <c r="BI12" s="664"/>
      <c r="BJ12" s="664"/>
      <c r="BK12" s="664"/>
      <c r="BL12" s="664"/>
      <c r="BM12" s="664"/>
      <c r="BN12" s="665"/>
      <c r="BO12" s="723">
        <v>43.8</v>
      </c>
      <c r="BP12" s="723"/>
      <c r="BQ12" s="723"/>
      <c r="BR12" s="723"/>
      <c r="BS12" s="669" t="s">
        <v>130</v>
      </c>
      <c r="BT12" s="664"/>
      <c r="BU12" s="664"/>
      <c r="BV12" s="664"/>
      <c r="BW12" s="664"/>
      <c r="BX12" s="664"/>
      <c r="BY12" s="664"/>
      <c r="BZ12" s="664"/>
      <c r="CA12" s="664"/>
      <c r="CB12" s="704"/>
      <c r="CD12" s="705" t="s">
        <v>251</v>
      </c>
      <c r="CE12" s="702"/>
      <c r="CF12" s="702"/>
      <c r="CG12" s="702"/>
      <c r="CH12" s="702"/>
      <c r="CI12" s="702"/>
      <c r="CJ12" s="702"/>
      <c r="CK12" s="702"/>
      <c r="CL12" s="702"/>
      <c r="CM12" s="702"/>
      <c r="CN12" s="702"/>
      <c r="CO12" s="702"/>
      <c r="CP12" s="702"/>
      <c r="CQ12" s="703"/>
      <c r="CR12" s="661">
        <v>1807101</v>
      </c>
      <c r="CS12" s="664"/>
      <c r="CT12" s="664"/>
      <c r="CU12" s="664"/>
      <c r="CV12" s="664"/>
      <c r="CW12" s="664"/>
      <c r="CX12" s="664"/>
      <c r="CY12" s="665"/>
      <c r="CZ12" s="723">
        <v>4.5999999999999996</v>
      </c>
      <c r="DA12" s="723"/>
      <c r="DB12" s="723"/>
      <c r="DC12" s="723"/>
      <c r="DD12" s="669">
        <v>157635</v>
      </c>
      <c r="DE12" s="664"/>
      <c r="DF12" s="664"/>
      <c r="DG12" s="664"/>
      <c r="DH12" s="664"/>
      <c r="DI12" s="664"/>
      <c r="DJ12" s="664"/>
      <c r="DK12" s="664"/>
      <c r="DL12" s="664"/>
      <c r="DM12" s="664"/>
      <c r="DN12" s="664"/>
      <c r="DO12" s="664"/>
      <c r="DP12" s="665"/>
      <c r="DQ12" s="669">
        <v>575226</v>
      </c>
      <c r="DR12" s="664"/>
      <c r="DS12" s="664"/>
      <c r="DT12" s="664"/>
      <c r="DU12" s="664"/>
      <c r="DV12" s="664"/>
      <c r="DW12" s="664"/>
      <c r="DX12" s="664"/>
      <c r="DY12" s="664"/>
      <c r="DZ12" s="664"/>
      <c r="EA12" s="664"/>
      <c r="EB12" s="664"/>
      <c r="EC12" s="704"/>
    </row>
    <row r="13" spans="2:143" ht="11.25" customHeight="1" x14ac:dyDescent="0.15">
      <c r="B13" s="658" t="s">
        <v>252</v>
      </c>
      <c r="C13" s="659"/>
      <c r="D13" s="659"/>
      <c r="E13" s="659"/>
      <c r="F13" s="659"/>
      <c r="G13" s="659"/>
      <c r="H13" s="659"/>
      <c r="I13" s="659"/>
      <c r="J13" s="659"/>
      <c r="K13" s="659"/>
      <c r="L13" s="659"/>
      <c r="M13" s="659"/>
      <c r="N13" s="659"/>
      <c r="O13" s="659"/>
      <c r="P13" s="659"/>
      <c r="Q13" s="660"/>
      <c r="R13" s="661">
        <v>36254</v>
      </c>
      <c r="S13" s="664"/>
      <c r="T13" s="664"/>
      <c r="U13" s="664"/>
      <c r="V13" s="664"/>
      <c r="W13" s="664"/>
      <c r="X13" s="664"/>
      <c r="Y13" s="665"/>
      <c r="Z13" s="723">
        <v>0.1</v>
      </c>
      <c r="AA13" s="723"/>
      <c r="AB13" s="723"/>
      <c r="AC13" s="723"/>
      <c r="AD13" s="724">
        <v>36254</v>
      </c>
      <c r="AE13" s="724"/>
      <c r="AF13" s="724"/>
      <c r="AG13" s="724"/>
      <c r="AH13" s="724"/>
      <c r="AI13" s="724"/>
      <c r="AJ13" s="724"/>
      <c r="AK13" s="724"/>
      <c r="AL13" s="666">
        <v>0.1</v>
      </c>
      <c r="AM13" s="667"/>
      <c r="AN13" s="667"/>
      <c r="AO13" s="725"/>
      <c r="AP13" s="658" t="s">
        <v>253</v>
      </c>
      <c r="AQ13" s="659"/>
      <c r="AR13" s="659"/>
      <c r="AS13" s="659"/>
      <c r="AT13" s="659"/>
      <c r="AU13" s="659"/>
      <c r="AV13" s="659"/>
      <c r="AW13" s="659"/>
      <c r="AX13" s="659"/>
      <c r="AY13" s="659"/>
      <c r="AZ13" s="659"/>
      <c r="BA13" s="659"/>
      <c r="BB13" s="659"/>
      <c r="BC13" s="659"/>
      <c r="BD13" s="659"/>
      <c r="BE13" s="659"/>
      <c r="BF13" s="660"/>
      <c r="BG13" s="661">
        <v>5349411</v>
      </c>
      <c r="BH13" s="664"/>
      <c r="BI13" s="664"/>
      <c r="BJ13" s="664"/>
      <c r="BK13" s="664"/>
      <c r="BL13" s="664"/>
      <c r="BM13" s="664"/>
      <c r="BN13" s="665"/>
      <c r="BO13" s="723">
        <v>43.6</v>
      </c>
      <c r="BP13" s="723"/>
      <c r="BQ13" s="723"/>
      <c r="BR13" s="723"/>
      <c r="BS13" s="669" t="s">
        <v>238</v>
      </c>
      <c r="BT13" s="664"/>
      <c r="BU13" s="664"/>
      <c r="BV13" s="664"/>
      <c r="BW13" s="664"/>
      <c r="BX13" s="664"/>
      <c r="BY13" s="664"/>
      <c r="BZ13" s="664"/>
      <c r="CA13" s="664"/>
      <c r="CB13" s="704"/>
      <c r="CD13" s="705" t="s">
        <v>254</v>
      </c>
      <c r="CE13" s="702"/>
      <c r="CF13" s="702"/>
      <c r="CG13" s="702"/>
      <c r="CH13" s="702"/>
      <c r="CI13" s="702"/>
      <c r="CJ13" s="702"/>
      <c r="CK13" s="702"/>
      <c r="CL13" s="702"/>
      <c r="CM13" s="702"/>
      <c r="CN13" s="702"/>
      <c r="CO13" s="702"/>
      <c r="CP13" s="702"/>
      <c r="CQ13" s="703"/>
      <c r="CR13" s="661">
        <v>5173917</v>
      </c>
      <c r="CS13" s="664"/>
      <c r="CT13" s="664"/>
      <c r="CU13" s="664"/>
      <c r="CV13" s="664"/>
      <c r="CW13" s="664"/>
      <c r="CX13" s="664"/>
      <c r="CY13" s="665"/>
      <c r="CZ13" s="723">
        <v>13.3</v>
      </c>
      <c r="DA13" s="723"/>
      <c r="DB13" s="723"/>
      <c r="DC13" s="723"/>
      <c r="DD13" s="669">
        <v>2149060</v>
      </c>
      <c r="DE13" s="664"/>
      <c r="DF13" s="664"/>
      <c r="DG13" s="664"/>
      <c r="DH13" s="664"/>
      <c r="DI13" s="664"/>
      <c r="DJ13" s="664"/>
      <c r="DK13" s="664"/>
      <c r="DL13" s="664"/>
      <c r="DM13" s="664"/>
      <c r="DN13" s="664"/>
      <c r="DO13" s="664"/>
      <c r="DP13" s="665"/>
      <c r="DQ13" s="669">
        <v>3822344</v>
      </c>
      <c r="DR13" s="664"/>
      <c r="DS13" s="664"/>
      <c r="DT13" s="664"/>
      <c r="DU13" s="664"/>
      <c r="DV13" s="664"/>
      <c r="DW13" s="664"/>
      <c r="DX13" s="664"/>
      <c r="DY13" s="664"/>
      <c r="DZ13" s="664"/>
      <c r="EA13" s="664"/>
      <c r="EB13" s="664"/>
      <c r="EC13" s="704"/>
    </row>
    <row r="14" spans="2:143" ht="11.25" customHeight="1" x14ac:dyDescent="0.15">
      <c r="B14" s="658" t="s">
        <v>255</v>
      </c>
      <c r="C14" s="659"/>
      <c r="D14" s="659"/>
      <c r="E14" s="659"/>
      <c r="F14" s="659"/>
      <c r="G14" s="659"/>
      <c r="H14" s="659"/>
      <c r="I14" s="659"/>
      <c r="J14" s="659"/>
      <c r="K14" s="659"/>
      <c r="L14" s="659"/>
      <c r="M14" s="659"/>
      <c r="N14" s="659"/>
      <c r="O14" s="659"/>
      <c r="P14" s="659"/>
      <c r="Q14" s="660"/>
      <c r="R14" s="661" t="s">
        <v>238</v>
      </c>
      <c r="S14" s="664"/>
      <c r="T14" s="664"/>
      <c r="U14" s="664"/>
      <c r="V14" s="664"/>
      <c r="W14" s="664"/>
      <c r="X14" s="664"/>
      <c r="Y14" s="665"/>
      <c r="Z14" s="723" t="s">
        <v>238</v>
      </c>
      <c r="AA14" s="723"/>
      <c r="AB14" s="723"/>
      <c r="AC14" s="723"/>
      <c r="AD14" s="724" t="s">
        <v>130</v>
      </c>
      <c r="AE14" s="724"/>
      <c r="AF14" s="724"/>
      <c r="AG14" s="724"/>
      <c r="AH14" s="724"/>
      <c r="AI14" s="724"/>
      <c r="AJ14" s="724"/>
      <c r="AK14" s="724"/>
      <c r="AL14" s="666" t="s">
        <v>238</v>
      </c>
      <c r="AM14" s="667"/>
      <c r="AN14" s="667"/>
      <c r="AO14" s="725"/>
      <c r="AP14" s="658" t="s">
        <v>256</v>
      </c>
      <c r="AQ14" s="659"/>
      <c r="AR14" s="659"/>
      <c r="AS14" s="659"/>
      <c r="AT14" s="659"/>
      <c r="AU14" s="659"/>
      <c r="AV14" s="659"/>
      <c r="AW14" s="659"/>
      <c r="AX14" s="659"/>
      <c r="AY14" s="659"/>
      <c r="AZ14" s="659"/>
      <c r="BA14" s="659"/>
      <c r="BB14" s="659"/>
      <c r="BC14" s="659"/>
      <c r="BD14" s="659"/>
      <c r="BE14" s="659"/>
      <c r="BF14" s="660"/>
      <c r="BG14" s="661">
        <v>319890</v>
      </c>
      <c r="BH14" s="664"/>
      <c r="BI14" s="664"/>
      <c r="BJ14" s="664"/>
      <c r="BK14" s="664"/>
      <c r="BL14" s="664"/>
      <c r="BM14" s="664"/>
      <c r="BN14" s="665"/>
      <c r="BO14" s="723">
        <v>2.6</v>
      </c>
      <c r="BP14" s="723"/>
      <c r="BQ14" s="723"/>
      <c r="BR14" s="723"/>
      <c r="BS14" s="669" t="s">
        <v>238</v>
      </c>
      <c r="BT14" s="664"/>
      <c r="BU14" s="664"/>
      <c r="BV14" s="664"/>
      <c r="BW14" s="664"/>
      <c r="BX14" s="664"/>
      <c r="BY14" s="664"/>
      <c r="BZ14" s="664"/>
      <c r="CA14" s="664"/>
      <c r="CB14" s="704"/>
      <c r="CD14" s="705" t="s">
        <v>257</v>
      </c>
      <c r="CE14" s="702"/>
      <c r="CF14" s="702"/>
      <c r="CG14" s="702"/>
      <c r="CH14" s="702"/>
      <c r="CI14" s="702"/>
      <c r="CJ14" s="702"/>
      <c r="CK14" s="702"/>
      <c r="CL14" s="702"/>
      <c r="CM14" s="702"/>
      <c r="CN14" s="702"/>
      <c r="CO14" s="702"/>
      <c r="CP14" s="702"/>
      <c r="CQ14" s="703"/>
      <c r="CR14" s="661">
        <v>1365840</v>
      </c>
      <c r="CS14" s="664"/>
      <c r="CT14" s="664"/>
      <c r="CU14" s="664"/>
      <c r="CV14" s="664"/>
      <c r="CW14" s="664"/>
      <c r="CX14" s="664"/>
      <c r="CY14" s="665"/>
      <c r="CZ14" s="723">
        <v>3.5</v>
      </c>
      <c r="DA14" s="723"/>
      <c r="DB14" s="723"/>
      <c r="DC14" s="723"/>
      <c r="DD14" s="669">
        <v>67408</v>
      </c>
      <c r="DE14" s="664"/>
      <c r="DF14" s="664"/>
      <c r="DG14" s="664"/>
      <c r="DH14" s="664"/>
      <c r="DI14" s="664"/>
      <c r="DJ14" s="664"/>
      <c r="DK14" s="664"/>
      <c r="DL14" s="664"/>
      <c r="DM14" s="664"/>
      <c r="DN14" s="664"/>
      <c r="DO14" s="664"/>
      <c r="DP14" s="665"/>
      <c r="DQ14" s="669">
        <v>1299306</v>
      </c>
      <c r="DR14" s="664"/>
      <c r="DS14" s="664"/>
      <c r="DT14" s="664"/>
      <c r="DU14" s="664"/>
      <c r="DV14" s="664"/>
      <c r="DW14" s="664"/>
      <c r="DX14" s="664"/>
      <c r="DY14" s="664"/>
      <c r="DZ14" s="664"/>
      <c r="EA14" s="664"/>
      <c r="EB14" s="664"/>
      <c r="EC14" s="704"/>
    </row>
    <row r="15" spans="2:143" ht="11.25" customHeight="1" x14ac:dyDescent="0.15">
      <c r="B15" s="658" t="s">
        <v>258</v>
      </c>
      <c r="C15" s="659"/>
      <c r="D15" s="659"/>
      <c r="E15" s="659"/>
      <c r="F15" s="659"/>
      <c r="G15" s="659"/>
      <c r="H15" s="659"/>
      <c r="I15" s="659"/>
      <c r="J15" s="659"/>
      <c r="K15" s="659"/>
      <c r="L15" s="659"/>
      <c r="M15" s="659"/>
      <c r="N15" s="659"/>
      <c r="O15" s="659"/>
      <c r="P15" s="659"/>
      <c r="Q15" s="660"/>
      <c r="R15" s="661">
        <v>115064</v>
      </c>
      <c r="S15" s="664"/>
      <c r="T15" s="664"/>
      <c r="U15" s="664"/>
      <c r="V15" s="664"/>
      <c r="W15" s="664"/>
      <c r="X15" s="664"/>
      <c r="Y15" s="665"/>
      <c r="Z15" s="723">
        <v>0.3</v>
      </c>
      <c r="AA15" s="723"/>
      <c r="AB15" s="723"/>
      <c r="AC15" s="723"/>
      <c r="AD15" s="724">
        <v>115064</v>
      </c>
      <c r="AE15" s="724"/>
      <c r="AF15" s="724"/>
      <c r="AG15" s="724"/>
      <c r="AH15" s="724"/>
      <c r="AI15" s="724"/>
      <c r="AJ15" s="724"/>
      <c r="AK15" s="724"/>
      <c r="AL15" s="666">
        <v>0.5</v>
      </c>
      <c r="AM15" s="667"/>
      <c r="AN15" s="667"/>
      <c r="AO15" s="725"/>
      <c r="AP15" s="658" t="s">
        <v>259</v>
      </c>
      <c r="AQ15" s="659"/>
      <c r="AR15" s="659"/>
      <c r="AS15" s="659"/>
      <c r="AT15" s="659"/>
      <c r="AU15" s="659"/>
      <c r="AV15" s="659"/>
      <c r="AW15" s="659"/>
      <c r="AX15" s="659"/>
      <c r="AY15" s="659"/>
      <c r="AZ15" s="659"/>
      <c r="BA15" s="659"/>
      <c r="BB15" s="659"/>
      <c r="BC15" s="659"/>
      <c r="BD15" s="659"/>
      <c r="BE15" s="659"/>
      <c r="BF15" s="660"/>
      <c r="BG15" s="661">
        <v>569425</v>
      </c>
      <c r="BH15" s="664"/>
      <c r="BI15" s="664"/>
      <c r="BJ15" s="664"/>
      <c r="BK15" s="664"/>
      <c r="BL15" s="664"/>
      <c r="BM15" s="664"/>
      <c r="BN15" s="665"/>
      <c r="BO15" s="723">
        <v>4.5999999999999996</v>
      </c>
      <c r="BP15" s="723"/>
      <c r="BQ15" s="723"/>
      <c r="BR15" s="723"/>
      <c r="BS15" s="669" t="s">
        <v>130</v>
      </c>
      <c r="BT15" s="664"/>
      <c r="BU15" s="664"/>
      <c r="BV15" s="664"/>
      <c r="BW15" s="664"/>
      <c r="BX15" s="664"/>
      <c r="BY15" s="664"/>
      <c r="BZ15" s="664"/>
      <c r="CA15" s="664"/>
      <c r="CB15" s="704"/>
      <c r="CD15" s="705" t="s">
        <v>260</v>
      </c>
      <c r="CE15" s="702"/>
      <c r="CF15" s="702"/>
      <c r="CG15" s="702"/>
      <c r="CH15" s="702"/>
      <c r="CI15" s="702"/>
      <c r="CJ15" s="702"/>
      <c r="CK15" s="702"/>
      <c r="CL15" s="702"/>
      <c r="CM15" s="702"/>
      <c r="CN15" s="702"/>
      <c r="CO15" s="702"/>
      <c r="CP15" s="702"/>
      <c r="CQ15" s="703"/>
      <c r="CR15" s="661">
        <v>3558098</v>
      </c>
      <c r="CS15" s="664"/>
      <c r="CT15" s="664"/>
      <c r="CU15" s="664"/>
      <c r="CV15" s="664"/>
      <c r="CW15" s="664"/>
      <c r="CX15" s="664"/>
      <c r="CY15" s="665"/>
      <c r="CZ15" s="723">
        <v>9.1</v>
      </c>
      <c r="DA15" s="723"/>
      <c r="DB15" s="723"/>
      <c r="DC15" s="723"/>
      <c r="DD15" s="669">
        <v>875689</v>
      </c>
      <c r="DE15" s="664"/>
      <c r="DF15" s="664"/>
      <c r="DG15" s="664"/>
      <c r="DH15" s="664"/>
      <c r="DI15" s="664"/>
      <c r="DJ15" s="664"/>
      <c r="DK15" s="664"/>
      <c r="DL15" s="664"/>
      <c r="DM15" s="664"/>
      <c r="DN15" s="664"/>
      <c r="DO15" s="664"/>
      <c r="DP15" s="665"/>
      <c r="DQ15" s="669">
        <v>3121969</v>
      </c>
      <c r="DR15" s="664"/>
      <c r="DS15" s="664"/>
      <c r="DT15" s="664"/>
      <c r="DU15" s="664"/>
      <c r="DV15" s="664"/>
      <c r="DW15" s="664"/>
      <c r="DX15" s="664"/>
      <c r="DY15" s="664"/>
      <c r="DZ15" s="664"/>
      <c r="EA15" s="664"/>
      <c r="EB15" s="664"/>
      <c r="EC15" s="704"/>
    </row>
    <row r="16" spans="2:143" ht="11.25" customHeight="1" x14ac:dyDescent="0.15">
      <c r="B16" s="658" t="s">
        <v>261</v>
      </c>
      <c r="C16" s="659"/>
      <c r="D16" s="659"/>
      <c r="E16" s="659"/>
      <c r="F16" s="659"/>
      <c r="G16" s="659"/>
      <c r="H16" s="659"/>
      <c r="I16" s="659"/>
      <c r="J16" s="659"/>
      <c r="K16" s="659"/>
      <c r="L16" s="659"/>
      <c r="M16" s="659"/>
      <c r="N16" s="659"/>
      <c r="O16" s="659"/>
      <c r="P16" s="659"/>
      <c r="Q16" s="660"/>
      <c r="R16" s="661" t="s">
        <v>130</v>
      </c>
      <c r="S16" s="664"/>
      <c r="T16" s="664"/>
      <c r="U16" s="664"/>
      <c r="V16" s="664"/>
      <c r="W16" s="664"/>
      <c r="X16" s="664"/>
      <c r="Y16" s="665"/>
      <c r="Z16" s="723" t="s">
        <v>130</v>
      </c>
      <c r="AA16" s="723"/>
      <c r="AB16" s="723"/>
      <c r="AC16" s="723"/>
      <c r="AD16" s="724" t="s">
        <v>130</v>
      </c>
      <c r="AE16" s="724"/>
      <c r="AF16" s="724"/>
      <c r="AG16" s="724"/>
      <c r="AH16" s="724"/>
      <c r="AI16" s="724"/>
      <c r="AJ16" s="724"/>
      <c r="AK16" s="724"/>
      <c r="AL16" s="666" t="s">
        <v>130</v>
      </c>
      <c r="AM16" s="667"/>
      <c r="AN16" s="667"/>
      <c r="AO16" s="725"/>
      <c r="AP16" s="658" t="s">
        <v>262</v>
      </c>
      <c r="AQ16" s="659"/>
      <c r="AR16" s="659"/>
      <c r="AS16" s="659"/>
      <c r="AT16" s="659"/>
      <c r="AU16" s="659"/>
      <c r="AV16" s="659"/>
      <c r="AW16" s="659"/>
      <c r="AX16" s="659"/>
      <c r="AY16" s="659"/>
      <c r="AZ16" s="659"/>
      <c r="BA16" s="659"/>
      <c r="BB16" s="659"/>
      <c r="BC16" s="659"/>
      <c r="BD16" s="659"/>
      <c r="BE16" s="659"/>
      <c r="BF16" s="660"/>
      <c r="BG16" s="661" t="s">
        <v>238</v>
      </c>
      <c r="BH16" s="664"/>
      <c r="BI16" s="664"/>
      <c r="BJ16" s="664"/>
      <c r="BK16" s="664"/>
      <c r="BL16" s="664"/>
      <c r="BM16" s="664"/>
      <c r="BN16" s="665"/>
      <c r="BO16" s="723" t="s">
        <v>130</v>
      </c>
      <c r="BP16" s="723"/>
      <c r="BQ16" s="723"/>
      <c r="BR16" s="723"/>
      <c r="BS16" s="669" t="s">
        <v>130</v>
      </c>
      <c r="BT16" s="664"/>
      <c r="BU16" s="664"/>
      <c r="BV16" s="664"/>
      <c r="BW16" s="664"/>
      <c r="BX16" s="664"/>
      <c r="BY16" s="664"/>
      <c r="BZ16" s="664"/>
      <c r="CA16" s="664"/>
      <c r="CB16" s="704"/>
      <c r="CD16" s="705" t="s">
        <v>263</v>
      </c>
      <c r="CE16" s="702"/>
      <c r="CF16" s="702"/>
      <c r="CG16" s="702"/>
      <c r="CH16" s="702"/>
      <c r="CI16" s="702"/>
      <c r="CJ16" s="702"/>
      <c r="CK16" s="702"/>
      <c r="CL16" s="702"/>
      <c r="CM16" s="702"/>
      <c r="CN16" s="702"/>
      <c r="CO16" s="702"/>
      <c r="CP16" s="702"/>
      <c r="CQ16" s="703"/>
      <c r="CR16" s="661">
        <v>134991</v>
      </c>
      <c r="CS16" s="664"/>
      <c r="CT16" s="664"/>
      <c r="CU16" s="664"/>
      <c r="CV16" s="664"/>
      <c r="CW16" s="664"/>
      <c r="CX16" s="664"/>
      <c r="CY16" s="665"/>
      <c r="CZ16" s="723">
        <v>0.3</v>
      </c>
      <c r="DA16" s="723"/>
      <c r="DB16" s="723"/>
      <c r="DC16" s="723"/>
      <c r="DD16" s="669" t="s">
        <v>238</v>
      </c>
      <c r="DE16" s="664"/>
      <c r="DF16" s="664"/>
      <c r="DG16" s="664"/>
      <c r="DH16" s="664"/>
      <c r="DI16" s="664"/>
      <c r="DJ16" s="664"/>
      <c r="DK16" s="664"/>
      <c r="DL16" s="664"/>
      <c r="DM16" s="664"/>
      <c r="DN16" s="664"/>
      <c r="DO16" s="664"/>
      <c r="DP16" s="665"/>
      <c r="DQ16" s="669">
        <v>35065</v>
      </c>
      <c r="DR16" s="664"/>
      <c r="DS16" s="664"/>
      <c r="DT16" s="664"/>
      <c r="DU16" s="664"/>
      <c r="DV16" s="664"/>
      <c r="DW16" s="664"/>
      <c r="DX16" s="664"/>
      <c r="DY16" s="664"/>
      <c r="DZ16" s="664"/>
      <c r="EA16" s="664"/>
      <c r="EB16" s="664"/>
      <c r="EC16" s="704"/>
    </row>
    <row r="17" spans="2:133" ht="11.25" customHeight="1" x14ac:dyDescent="0.15">
      <c r="B17" s="658" t="s">
        <v>264</v>
      </c>
      <c r="C17" s="659"/>
      <c r="D17" s="659"/>
      <c r="E17" s="659"/>
      <c r="F17" s="659"/>
      <c r="G17" s="659"/>
      <c r="H17" s="659"/>
      <c r="I17" s="659"/>
      <c r="J17" s="659"/>
      <c r="K17" s="659"/>
      <c r="L17" s="659"/>
      <c r="M17" s="659"/>
      <c r="N17" s="659"/>
      <c r="O17" s="659"/>
      <c r="P17" s="659"/>
      <c r="Q17" s="660"/>
      <c r="R17" s="661">
        <v>73128</v>
      </c>
      <c r="S17" s="664"/>
      <c r="T17" s="664"/>
      <c r="U17" s="664"/>
      <c r="V17" s="664"/>
      <c r="W17" s="664"/>
      <c r="X17" s="664"/>
      <c r="Y17" s="665"/>
      <c r="Z17" s="723">
        <v>0.2</v>
      </c>
      <c r="AA17" s="723"/>
      <c r="AB17" s="723"/>
      <c r="AC17" s="723"/>
      <c r="AD17" s="724">
        <v>73128</v>
      </c>
      <c r="AE17" s="724"/>
      <c r="AF17" s="724"/>
      <c r="AG17" s="724"/>
      <c r="AH17" s="724"/>
      <c r="AI17" s="724"/>
      <c r="AJ17" s="724"/>
      <c r="AK17" s="724"/>
      <c r="AL17" s="666">
        <v>0.3</v>
      </c>
      <c r="AM17" s="667"/>
      <c r="AN17" s="667"/>
      <c r="AO17" s="725"/>
      <c r="AP17" s="658" t="s">
        <v>265</v>
      </c>
      <c r="AQ17" s="659"/>
      <c r="AR17" s="659"/>
      <c r="AS17" s="659"/>
      <c r="AT17" s="659"/>
      <c r="AU17" s="659"/>
      <c r="AV17" s="659"/>
      <c r="AW17" s="659"/>
      <c r="AX17" s="659"/>
      <c r="AY17" s="659"/>
      <c r="AZ17" s="659"/>
      <c r="BA17" s="659"/>
      <c r="BB17" s="659"/>
      <c r="BC17" s="659"/>
      <c r="BD17" s="659"/>
      <c r="BE17" s="659"/>
      <c r="BF17" s="660"/>
      <c r="BG17" s="661" t="s">
        <v>130</v>
      </c>
      <c r="BH17" s="664"/>
      <c r="BI17" s="664"/>
      <c r="BJ17" s="664"/>
      <c r="BK17" s="664"/>
      <c r="BL17" s="664"/>
      <c r="BM17" s="664"/>
      <c r="BN17" s="665"/>
      <c r="BO17" s="723" t="s">
        <v>130</v>
      </c>
      <c r="BP17" s="723"/>
      <c r="BQ17" s="723"/>
      <c r="BR17" s="723"/>
      <c r="BS17" s="669" t="s">
        <v>238</v>
      </c>
      <c r="BT17" s="664"/>
      <c r="BU17" s="664"/>
      <c r="BV17" s="664"/>
      <c r="BW17" s="664"/>
      <c r="BX17" s="664"/>
      <c r="BY17" s="664"/>
      <c r="BZ17" s="664"/>
      <c r="CA17" s="664"/>
      <c r="CB17" s="704"/>
      <c r="CD17" s="705" t="s">
        <v>266</v>
      </c>
      <c r="CE17" s="702"/>
      <c r="CF17" s="702"/>
      <c r="CG17" s="702"/>
      <c r="CH17" s="702"/>
      <c r="CI17" s="702"/>
      <c r="CJ17" s="702"/>
      <c r="CK17" s="702"/>
      <c r="CL17" s="702"/>
      <c r="CM17" s="702"/>
      <c r="CN17" s="702"/>
      <c r="CO17" s="702"/>
      <c r="CP17" s="702"/>
      <c r="CQ17" s="703"/>
      <c r="CR17" s="661">
        <v>4560445</v>
      </c>
      <c r="CS17" s="664"/>
      <c r="CT17" s="664"/>
      <c r="CU17" s="664"/>
      <c r="CV17" s="664"/>
      <c r="CW17" s="664"/>
      <c r="CX17" s="664"/>
      <c r="CY17" s="665"/>
      <c r="CZ17" s="723">
        <v>11.7</v>
      </c>
      <c r="DA17" s="723"/>
      <c r="DB17" s="723"/>
      <c r="DC17" s="723"/>
      <c r="DD17" s="669" t="s">
        <v>130</v>
      </c>
      <c r="DE17" s="664"/>
      <c r="DF17" s="664"/>
      <c r="DG17" s="664"/>
      <c r="DH17" s="664"/>
      <c r="DI17" s="664"/>
      <c r="DJ17" s="664"/>
      <c r="DK17" s="664"/>
      <c r="DL17" s="664"/>
      <c r="DM17" s="664"/>
      <c r="DN17" s="664"/>
      <c r="DO17" s="664"/>
      <c r="DP17" s="665"/>
      <c r="DQ17" s="669">
        <v>4539841</v>
      </c>
      <c r="DR17" s="664"/>
      <c r="DS17" s="664"/>
      <c r="DT17" s="664"/>
      <c r="DU17" s="664"/>
      <c r="DV17" s="664"/>
      <c r="DW17" s="664"/>
      <c r="DX17" s="664"/>
      <c r="DY17" s="664"/>
      <c r="DZ17" s="664"/>
      <c r="EA17" s="664"/>
      <c r="EB17" s="664"/>
      <c r="EC17" s="704"/>
    </row>
    <row r="18" spans="2:133" ht="11.25" customHeight="1" x14ac:dyDescent="0.15">
      <c r="B18" s="658" t="s">
        <v>267</v>
      </c>
      <c r="C18" s="659"/>
      <c r="D18" s="659"/>
      <c r="E18" s="659"/>
      <c r="F18" s="659"/>
      <c r="G18" s="659"/>
      <c r="H18" s="659"/>
      <c r="I18" s="659"/>
      <c r="J18" s="659"/>
      <c r="K18" s="659"/>
      <c r="L18" s="659"/>
      <c r="M18" s="659"/>
      <c r="N18" s="659"/>
      <c r="O18" s="659"/>
      <c r="P18" s="659"/>
      <c r="Q18" s="660"/>
      <c r="R18" s="661">
        <v>10466170</v>
      </c>
      <c r="S18" s="664"/>
      <c r="T18" s="664"/>
      <c r="U18" s="664"/>
      <c r="V18" s="664"/>
      <c r="W18" s="664"/>
      <c r="X18" s="664"/>
      <c r="Y18" s="665"/>
      <c r="Z18" s="723">
        <v>26.3</v>
      </c>
      <c r="AA18" s="723"/>
      <c r="AB18" s="723"/>
      <c r="AC18" s="723"/>
      <c r="AD18" s="724">
        <v>9833384</v>
      </c>
      <c r="AE18" s="724"/>
      <c r="AF18" s="724"/>
      <c r="AG18" s="724"/>
      <c r="AH18" s="724"/>
      <c r="AI18" s="724"/>
      <c r="AJ18" s="724"/>
      <c r="AK18" s="724"/>
      <c r="AL18" s="666">
        <v>39.700000000000003</v>
      </c>
      <c r="AM18" s="667"/>
      <c r="AN18" s="667"/>
      <c r="AO18" s="725"/>
      <c r="AP18" s="658" t="s">
        <v>268</v>
      </c>
      <c r="AQ18" s="659"/>
      <c r="AR18" s="659"/>
      <c r="AS18" s="659"/>
      <c r="AT18" s="659"/>
      <c r="AU18" s="659"/>
      <c r="AV18" s="659"/>
      <c r="AW18" s="659"/>
      <c r="AX18" s="659"/>
      <c r="AY18" s="659"/>
      <c r="AZ18" s="659"/>
      <c r="BA18" s="659"/>
      <c r="BB18" s="659"/>
      <c r="BC18" s="659"/>
      <c r="BD18" s="659"/>
      <c r="BE18" s="659"/>
      <c r="BF18" s="660"/>
      <c r="BG18" s="661" t="s">
        <v>238</v>
      </c>
      <c r="BH18" s="664"/>
      <c r="BI18" s="664"/>
      <c r="BJ18" s="664"/>
      <c r="BK18" s="664"/>
      <c r="BL18" s="664"/>
      <c r="BM18" s="664"/>
      <c r="BN18" s="665"/>
      <c r="BO18" s="723" t="s">
        <v>238</v>
      </c>
      <c r="BP18" s="723"/>
      <c r="BQ18" s="723"/>
      <c r="BR18" s="723"/>
      <c r="BS18" s="669" t="s">
        <v>130</v>
      </c>
      <c r="BT18" s="664"/>
      <c r="BU18" s="664"/>
      <c r="BV18" s="664"/>
      <c r="BW18" s="664"/>
      <c r="BX18" s="664"/>
      <c r="BY18" s="664"/>
      <c r="BZ18" s="664"/>
      <c r="CA18" s="664"/>
      <c r="CB18" s="704"/>
      <c r="CD18" s="705" t="s">
        <v>269</v>
      </c>
      <c r="CE18" s="702"/>
      <c r="CF18" s="702"/>
      <c r="CG18" s="702"/>
      <c r="CH18" s="702"/>
      <c r="CI18" s="702"/>
      <c r="CJ18" s="702"/>
      <c r="CK18" s="702"/>
      <c r="CL18" s="702"/>
      <c r="CM18" s="702"/>
      <c r="CN18" s="702"/>
      <c r="CO18" s="702"/>
      <c r="CP18" s="702"/>
      <c r="CQ18" s="703"/>
      <c r="CR18" s="661" t="s">
        <v>238</v>
      </c>
      <c r="CS18" s="664"/>
      <c r="CT18" s="664"/>
      <c r="CU18" s="664"/>
      <c r="CV18" s="664"/>
      <c r="CW18" s="664"/>
      <c r="CX18" s="664"/>
      <c r="CY18" s="665"/>
      <c r="CZ18" s="723" t="s">
        <v>238</v>
      </c>
      <c r="DA18" s="723"/>
      <c r="DB18" s="723"/>
      <c r="DC18" s="723"/>
      <c r="DD18" s="669" t="s">
        <v>130</v>
      </c>
      <c r="DE18" s="664"/>
      <c r="DF18" s="664"/>
      <c r="DG18" s="664"/>
      <c r="DH18" s="664"/>
      <c r="DI18" s="664"/>
      <c r="DJ18" s="664"/>
      <c r="DK18" s="664"/>
      <c r="DL18" s="664"/>
      <c r="DM18" s="664"/>
      <c r="DN18" s="664"/>
      <c r="DO18" s="664"/>
      <c r="DP18" s="665"/>
      <c r="DQ18" s="669" t="s">
        <v>130</v>
      </c>
      <c r="DR18" s="664"/>
      <c r="DS18" s="664"/>
      <c r="DT18" s="664"/>
      <c r="DU18" s="664"/>
      <c r="DV18" s="664"/>
      <c r="DW18" s="664"/>
      <c r="DX18" s="664"/>
      <c r="DY18" s="664"/>
      <c r="DZ18" s="664"/>
      <c r="EA18" s="664"/>
      <c r="EB18" s="664"/>
      <c r="EC18" s="704"/>
    </row>
    <row r="19" spans="2:133" ht="11.25" customHeight="1" x14ac:dyDescent="0.15">
      <c r="B19" s="658" t="s">
        <v>270</v>
      </c>
      <c r="C19" s="659"/>
      <c r="D19" s="659"/>
      <c r="E19" s="659"/>
      <c r="F19" s="659"/>
      <c r="G19" s="659"/>
      <c r="H19" s="659"/>
      <c r="I19" s="659"/>
      <c r="J19" s="659"/>
      <c r="K19" s="659"/>
      <c r="L19" s="659"/>
      <c r="M19" s="659"/>
      <c r="N19" s="659"/>
      <c r="O19" s="659"/>
      <c r="P19" s="659"/>
      <c r="Q19" s="660"/>
      <c r="R19" s="661">
        <v>9833384</v>
      </c>
      <c r="S19" s="664"/>
      <c r="T19" s="664"/>
      <c r="U19" s="664"/>
      <c r="V19" s="664"/>
      <c r="W19" s="664"/>
      <c r="X19" s="664"/>
      <c r="Y19" s="665"/>
      <c r="Z19" s="723">
        <v>24.7</v>
      </c>
      <c r="AA19" s="723"/>
      <c r="AB19" s="723"/>
      <c r="AC19" s="723"/>
      <c r="AD19" s="724">
        <v>9833384</v>
      </c>
      <c r="AE19" s="724"/>
      <c r="AF19" s="724"/>
      <c r="AG19" s="724"/>
      <c r="AH19" s="724"/>
      <c r="AI19" s="724"/>
      <c r="AJ19" s="724"/>
      <c r="AK19" s="724"/>
      <c r="AL19" s="666">
        <v>39.700000000000003</v>
      </c>
      <c r="AM19" s="667"/>
      <c r="AN19" s="667"/>
      <c r="AO19" s="725"/>
      <c r="AP19" s="658" t="s">
        <v>271</v>
      </c>
      <c r="AQ19" s="659"/>
      <c r="AR19" s="659"/>
      <c r="AS19" s="659"/>
      <c r="AT19" s="659"/>
      <c r="AU19" s="659"/>
      <c r="AV19" s="659"/>
      <c r="AW19" s="659"/>
      <c r="AX19" s="659"/>
      <c r="AY19" s="659"/>
      <c r="AZ19" s="659"/>
      <c r="BA19" s="659"/>
      <c r="BB19" s="659"/>
      <c r="BC19" s="659"/>
      <c r="BD19" s="659"/>
      <c r="BE19" s="659"/>
      <c r="BF19" s="660"/>
      <c r="BG19" s="661">
        <v>54829</v>
      </c>
      <c r="BH19" s="664"/>
      <c r="BI19" s="664"/>
      <c r="BJ19" s="664"/>
      <c r="BK19" s="664"/>
      <c r="BL19" s="664"/>
      <c r="BM19" s="664"/>
      <c r="BN19" s="665"/>
      <c r="BO19" s="723">
        <v>0.4</v>
      </c>
      <c r="BP19" s="723"/>
      <c r="BQ19" s="723"/>
      <c r="BR19" s="723"/>
      <c r="BS19" s="669" t="s">
        <v>130</v>
      </c>
      <c r="BT19" s="664"/>
      <c r="BU19" s="664"/>
      <c r="BV19" s="664"/>
      <c r="BW19" s="664"/>
      <c r="BX19" s="664"/>
      <c r="BY19" s="664"/>
      <c r="BZ19" s="664"/>
      <c r="CA19" s="664"/>
      <c r="CB19" s="704"/>
      <c r="CD19" s="705" t="s">
        <v>272</v>
      </c>
      <c r="CE19" s="702"/>
      <c r="CF19" s="702"/>
      <c r="CG19" s="702"/>
      <c r="CH19" s="702"/>
      <c r="CI19" s="702"/>
      <c r="CJ19" s="702"/>
      <c r="CK19" s="702"/>
      <c r="CL19" s="702"/>
      <c r="CM19" s="702"/>
      <c r="CN19" s="702"/>
      <c r="CO19" s="702"/>
      <c r="CP19" s="702"/>
      <c r="CQ19" s="703"/>
      <c r="CR19" s="661" t="s">
        <v>238</v>
      </c>
      <c r="CS19" s="664"/>
      <c r="CT19" s="664"/>
      <c r="CU19" s="664"/>
      <c r="CV19" s="664"/>
      <c r="CW19" s="664"/>
      <c r="CX19" s="664"/>
      <c r="CY19" s="665"/>
      <c r="CZ19" s="723" t="s">
        <v>130</v>
      </c>
      <c r="DA19" s="723"/>
      <c r="DB19" s="723"/>
      <c r="DC19" s="723"/>
      <c r="DD19" s="669" t="s">
        <v>130</v>
      </c>
      <c r="DE19" s="664"/>
      <c r="DF19" s="664"/>
      <c r="DG19" s="664"/>
      <c r="DH19" s="664"/>
      <c r="DI19" s="664"/>
      <c r="DJ19" s="664"/>
      <c r="DK19" s="664"/>
      <c r="DL19" s="664"/>
      <c r="DM19" s="664"/>
      <c r="DN19" s="664"/>
      <c r="DO19" s="664"/>
      <c r="DP19" s="665"/>
      <c r="DQ19" s="669" t="s">
        <v>238</v>
      </c>
      <c r="DR19" s="664"/>
      <c r="DS19" s="664"/>
      <c r="DT19" s="664"/>
      <c r="DU19" s="664"/>
      <c r="DV19" s="664"/>
      <c r="DW19" s="664"/>
      <c r="DX19" s="664"/>
      <c r="DY19" s="664"/>
      <c r="DZ19" s="664"/>
      <c r="EA19" s="664"/>
      <c r="EB19" s="664"/>
      <c r="EC19" s="704"/>
    </row>
    <row r="20" spans="2:133" ht="11.25" customHeight="1" x14ac:dyDescent="0.15">
      <c r="B20" s="658" t="s">
        <v>273</v>
      </c>
      <c r="C20" s="659"/>
      <c r="D20" s="659"/>
      <c r="E20" s="659"/>
      <c r="F20" s="659"/>
      <c r="G20" s="659"/>
      <c r="H20" s="659"/>
      <c r="I20" s="659"/>
      <c r="J20" s="659"/>
      <c r="K20" s="659"/>
      <c r="L20" s="659"/>
      <c r="M20" s="659"/>
      <c r="N20" s="659"/>
      <c r="O20" s="659"/>
      <c r="P20" s="659"/>
      <c r="Q20" s="660"/>
      <c r="R20" s="661">
        <v>632760</v>
      </c>
      <c r="S20" s="664"/>
      <c r="T20" s="664"/>
      <c r="U20" s="664"/>
      <c r="V20" s="664"/>
      <c r="W20" s="664"/>
      <c r="X20" s="664"/>
      <c r="Y20" s="665"/>
      <c r="Z20" s="723">
        <v>1.6</v>
      </c>
      <c r="AA20" s="723"/>
      <c r="AB20" s="723"/>
      <c r="AC20" s="723"/>
      <c r="AD20" s="724" t="s">
        <v>130</v>
      </c>
      <c r="AE20" s="724"/>
      <c r="AF20" s="724"/>
      <c r="AG20" s="724"/>
      <c r="AH20" s="724"/>
      <c r="AI20" s="724"/>
      <c r="AJ20" s="724"/>
      <c r="AK20" s="724"/>
      <c r="AL20" s="666" t="s">
        <v>238</v>
      </c>
      <c r="AM20" s="667"/>
      <c r="AN20" s="667"/>
      <c r="AO20" s="725"/>
      <c r="AP20" s="658" t="s">
        <v>274</v>
      </c>
      <c r="AQ20" s="659"/>
      <c r="AR20" s="659"/>
      <c r="AS20" s="659"/>
      <c r="AT20" s="659"/>
      <c r="AU20" s="659"/>
      <c r="AV20" s="659"/>
      <c r="AW20" s="659"/>
      <c r="AX20" s="659"/>
      <c r="AY20" s="659"/>
      <c r="AZ20" s="659"/>
      <c r="BA20" s="659"/>
      <c r="BB20" s="659"/>
      <c r="BC20" s="659"/>
      <c r="BD20" s="659"/>
      <c r="BE20" s="659"/>
      <c r="BF20" s="660"/>
      <c r="BG20" s="661">
        <v>54829</v>
      </c>
      <c r="BH20" s="664"/>
      <c r="BI20" s="664"/>
      <c r="BJ20" s="664"/>
      <c r="BK20" s="664"/>
      <c r="BL20" s="664"/>
      <c r="BM20" s="664"/>
      <c r="BN20" s="665"/>
      <c r="BO20" s="723">
        <v>0.4</v>
      </c>
      <c r="BP20" s="723"/>
      <c r="BQ20" s="723"/>
      <c r="BR20" s="723"/>
      <c r="BS20" s="669" t="s">
        <v>130</v>
      </c>
      <c r="BT20" s="664"/>
      <c r="BU20" s="664"/>
      <c r="BV20" s="664"/>
      <c r="BW20" s="664"/>
      <c r="BX20" s="664"/>
      <c r="BY20" s="664"/>
      <c r="BZ20" s="664"/>
      <c r="CA20" s="664"/>
      <c r="CB20" s="704"/>
      <c r="CD20" s="705" t="s">
        <v>275</v>
      </c>
      <c r="CE20" s="702"/>
      <c r="CF20" s="702"/>
      <c r="CG20" s="702"/>
      <c r="CH20" s="702"/>
      <c r="CI20" s="702"/>
      <c r="CJ20" s="702"/>
      <c r="CK20" s="702"/>
      <c r="CL20" s="702"/>
      <c r="CM20" s="702"/>
      <c r="CN20" s="702"/>
      <c r="CO20" s="702"/>
      <c r="CP20" s="702"/>
      <c r="CQ20" s="703"/>
      <c r="CR20" s="661">
        <v>39037637</v>
      </c>
      <c r="CS20" s="664"/>
      <c r="CT20" s="664"/>
      <c r="CU20" s="664"/>
      <c r="CV20" s="664"/>
      <c r="CW20" s="664"/>
      <c r="CX20" s="664"/>
      <c r="CY20" s="665"/>
      <c r="CZ20" s="723">
        <v>100</v>
      </c>
      <c r="DA20" s="723"/>
      <c r="DB20" s="723"/>
      <c r="DC20" s="723"/>
      <c r="DD20" s="669">
        <v>4845906</v>
      </c>
      <c r="DE20" s="664"/>
      <c r="DF20" s="664"/>
      <c r="DG20" s="664"/>
      <c r="DH20" s="664"/>
      <c r="DI20" s="664"/>
      <c r="DJ20" s="664"/>
      <c r="DK20" s="664"/>
      <c r="DL20" s="664"/>
      <c r="DM20" s="664"/>
      <c r="DN20" s="664"/>
      <c r="DO20" s="664"/>
      <c r="DP20" s="665"/>
      <c r="DQ20" s="669">
        <v>27282610</v>
      </c>
      <c r="DR20" s="664"/>
      <c r="DS20" s="664"/>
      <c r="DT20" s="664"/>
      <c r="DU20" s="664"/>
      <c r="DV20" s="664"/>
      <c r="DW20" s="664"/>
      <c r="DX20" s="664"/>
      <c r="DY20" s="664"/>
      <c r="DZ20" s="664"/>
      <c r="EA20" s="664"/>
      <c r="EB20" s="664"/>
      <c r="EC20" s="704"/>
    </row>
    <row r="21" spans="2:133" ht="11.25" customHeight="1" x14ac:dyDescent="0.15">
      <c r="B21" s="658" t="s">
        <v>276</v>
      </c>
      <c r="C21" s="659"/>
      <c r="D21" s="659"/>
      <c r="E21" s="659"/>
      <c r="F21" s="659"/>
      <c r="G21" s="659"/>
      <c r="H21" s="659"/>
      <c r="I21" s="659"/>
      <c r="J21" s="659"/>
      <c r="K21" s="659"/>
      <c r="L21" s="659"/>
      <c r="M21" s="659"/>
      <c r="N21" s="659"/>
      <c r="O21" s="659"/>
      <c r="P21" s="659"/>
      <c r="Q21" s="660"/>
      <c r="R21" s="661">
        <v>26</v>
      </c>
      <c r="S21" s="664"/>
      <c r="T21" s="664"/>
      <c r="U21" s="664"/>
      <c r="V21" s="664"/>
      <c r="W21" s="664"/>
      <c r="X21" s="664"/>
      <c r="Y21" s="665"/>
      <c r="Z21" s="723">
        <v>0</v>
      </c>
      <c r="AA21" s="723"/>
      <c r="AB21" s="723"/>
      <c r="AC21" s="723"/>
      <c r="AD21" s="724" t="s">
        <v>130</v>
      </c>
      <c r="AE21" s="724"/>
      <c r="AF21" s="724"/>
      <c r="AG21" s="724"/>
      <c r="AH21" s="724"/>
      <c r="AI21" s="724"/>
      <c r="AJ21" s="724"/>
      <c r="AK21" s="724"/>
      <c r="AL21" s="666" t="s">
        <v>238</v>
      </c>
      <c r="AM21" s="667"/>
      <c r="AN21" s="667"/>
      <c r="AO21" s="725"/>
      <c r="AP21" s="769" t="s">
        <v>277</v>
      </c>
      <c r="AQ21" s="776"/>
      <c r="AR21" s="776"/>
      <c r="AS21" s="776"/>
      <c r="AT21" s="776"/>
      <c r="AU21" s="776"/>
      <c r="AV21" s="776"/>
      <c r="AW21" s="776"/>
      <c r="AX21" s="776"/>
      <c r="AY21" s="776"/>
      <c r="AZ21" s="776"/>
      <c r="BA21" s="776"/>
      <c r="BB21" s="776"/>
      <c r="BC21" s="776"/>
      <c r="BD21" s="776"/>
      <c r="BE21" s="776"/>
      <c r="BF21" s="771"/>
      <c r="BG21" s="661">
        <v>54829</v>
      </c>
      <c r="BH21" s="664"/>
      <c r="BI21" s="664"/>
      <c r="BJ21" s="664"/>
      <c r="BK21" s="664"/>
      <c r="BL21" s="664"/>
      <c r="BM21" s="664"/>
      <c r="BN21" s="665"/>
      <c r="BO21" s="723">
        <v>0.4</v>
      </c>
      <c r="BP21" s="723"/>
      <c r="BQ21" s="723"/>
      <c r="BR21" s="723"/>
      <c r="BS21" s="669" t="s">
        <v>130</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278</v>
      </c>
      <c r="C22" s="659"/>
      <c r="D22" s="659"/>
      <c r="E22" s="659"/>
      <c r="F22" s="659"/>
      <c r="G22" s="659"/>
      <c r="H22" s="659"/>
      <c r="I22" s="659"/>
      <c r="J22" s="659"/>
      <c r="K22" s="659"/>
      <c r="L22" s="659"/>
      <c r="M22" s="659"/>
      <c r="N22" s="659"/>
      <c r="O22" s="659"/>
      <c r="P22" s="659"/>
      <c r="Q22" s="660"/>
      <c r="R22" s="661">
        <v>25357425</v>
      </c>
      <c r="S22" s="664"/>
      <c r="T22" s="664"/>
      <c r="U22" s="664"/>
      <c r="V22" s="664"/>
      <c r="W22" s="664"/>
      <c r="X22" s="664"/>
      <c r="Y22" s="665"/>
      <c r="Z22" s="723">
        <v>63.7</v>
      </c>
      <c r="AA22" s="723"/>
      <c r="AB22" s="723"/>
      <c r="AC22" s="723"/>
      <c r="AD22" s="724">
        <v>24724639</v>
      </c>
      <c r="AE22" s="724"/>
      <c r="AF22" s="724"/>
      <c r="AG22" s="724"/>
      <c r="AH22" s="724"/>
      <c r="AI22" s="724"/>
      <c r="AJ22" s="724"/>
      <c r="AK22" s="724"/>
      <c r="AL22" s="666">
        <v>99.7</v>
      </c>
      <c r="AM22" s="667"/>
      <c r="AN22" s="667"/>
      <c r="AO22" s="725"/>
      <c r="AP22" s="769" t="s">
        <v>279</v>
      </c>
      <c r="AQ22" s="776"/>
      <c r="AR22" s="776"/>
      <c r="AS22" s="776"/>
      <c r="AT22" s="776"/>
      <c r="AU22" s="776"/>
      <c r="AV22" s="776"/>
      <c r="AW22" s="776"/>
      <c r="AX22" s="776"/>
      <c r="AY22" s="776"/>
      <c r="AZ22" s="776"/>
      <c r="BA22" s="776"/>
      <c r="BB22" s="776"/>
      <c r="BC22" s="776"/>
      <c r="BD22" s="776"/>
      <c r="BE22" s="776"/>
      <c r="BF22" s="771"/>
      <c r="BG22" s="661" t="s">
        <v>238</v>
      </c>
      <c r="BH22" s="664"/>
      <c r="BI22" s="664"/>
      <c r="BJ22" s="664"/>
      <c r="BK22" s="664"/>
      <c r="BL22" s="664"/>
      <c r="BM22" s="664"/>
      <c r="BN22" s="665"/>
      <c r="BO22" s="723" t="s">
        <v>238</v>
      </c>
      <c r="BP22" s="723"/>
      <c r="BQ22" s="723"/>
      <c r="BR22" s="723"/>
      <c r="BS22" s="669" t="s">
        <v>130</v>
      </c>
      <c r="BT22" s="664"/>
      <c r="BU22" s="664"/>
      <c r="BV22" s="664"/>
      <c r="BW22" s="664"/>
      <c r="BX22" s="664"/>
      <c r="BY22" s="664"/>
      <c r="BZ22" s="664"/>
      <c r="CA22" s="664"/>
      <c r="CB22" s="704"/>
      <c r="CD22" s="778" t="s">
        <v>280</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281</v>
      </c>
      <c r="C23" s="659"/>
      <c r="D23" s="659"/>
      <c r="E23" s="659"/>
      <c r="F23" s="659"/>
      <c r="G23" s="659"/>
      <c r="H23" s="659"/>
      <c r="I23" s="659"/>
      <c r="J23" s="659"/>
      <c r="K23" s="659"/>
      <c r="L23" s="659"/>
      <c r="M23" s="659"/>
      <c r="N23" s="659"/>
      <c r="O23" s="659"/>
      <c r="P23" s="659"/>
      <c r="Q23" s="660"/>
      <c r="R23" s="661">
        <v>13488</v>
      </c>
      <c r="S23" s="664"/>
      <c r="T23" s="664"/>
      <c r="U23" s="664"/>
      <c r="V23" s="664"/>
      <c r="W23" s="664"/>
      <c r="X23" s="664"/>
      <c r="Y23" s="665"/>
      <c r="Z23" s="723">
        <v>0</v>
      </c>
      <c r="AA23" s="723"/>
      <c r="AB23" s="723"/>
      <c r="AC23" s="723"/>
      <c r="AD23" s="724">
        <v>13488</v>
      </c>
      <c r="AE23" s="724"/>
      <c r="AF23" s="724"/>
      <c r="AG23" s="724"/>
      <c r="AH23" s="724"/>
      <c r="AI23" s="724"/>
      <c r="AJ23" s="724"/>
      <c r="AK23" s="724"/>
      <c r="AL23" s="666">
        <v>0.1</v>
      </c>
      <c r="AM23" s="667"/>
      <c r="AN23" s="667"/>
      <c r="AO23" s="725"/>
      <c r="AP23" s="769" t="s">
        <v>282</v>
      </c>
      <c r="AQ23" s="776"/>
      <c r="AR23" s="776"/>
      <c r="AS23" s="776"/>
      <c r="AT23" s="776"/>
      <c r="AU23" s="776"/>
      <c r="AV23" s="776"/>
      <c r="AW23" s="776"/>
      <c r="AX23" s="776"/>
      <c r="AY23" s="776"/>
      <c r="AZ23" s="776"/>
      <c r="BA23" s="776"/>
      <c r="BB23" s="776"/>
      <c r="BC23" s="776"/>
      <c r="BD23" s="776"/>
      <c r="BE23" s="776"/>
      <c r="BF23" s="771"/>
      <c r="BG23" s="661" t="s">
        <v>238</v>
      </c>
      <c r="BH23" s="664"/>
      <c r="BI23" s="664"/>
      <c r="BJ23" s="664"/>
      <c r="BK23" s="664"/>
      <c r="BL23" s="664"/>
      <c r="BM23" s="664"/>
      <c r="BN23" s="665"/>
      <c r="BO23" s="723" t="s">
        <v>130</v>
      </c>
      <c r="BP23" s="723"/>
      <c r="BQ23" s="723"/>
      <c r="BR23" s="723"/>
      <c r="BS23" s="669" t="s">
        <v>130</v>
      </c>
      <c r="BT23" s="664"/>
      <c r="BU23" s="664"/>
      <c r="BV23" s="664"/>
      <c r="BW23" s="664"/>
      <c r="BX23" s="664"/>
      <c r="BY23" s="664"/>
      <c r="BZ23" s="664"/>
      <c r="CA23" s="664"/>
      <c r="CB23" s="704"/>
      <c r="CD23" s="778" t="s">
        <v>221</v>
      </c>
      <c r="CE23" s="779"/>
      <c r="CF23" s="779"/>
      <c r="CG23" s="779"/>
      <c r="CH23" s="779"/>
      <c r="CI23" s="779"/>
      <c r="CJ23" s="779"/>
      <c r="CK23" s="779"/>
      <c r="CL23" s="779"/>
      <c r="CM23" s="779"/>
      <c r="CN23" s="779"/>
      <c r="CO23" s="779"/>
      <c r="CP23" s="779"/>
      <c r="CQ23" s="780"/>
      <c r="CR23" s="778" t="s">
        <v>283</v>
      </c>
      <c r="CS23" s="779"/>
      <c r="CT23" s="779"/>
      <c r="CU23" s="779"/>
      <c r="CV23" s="779"/>
      <c r="CW23" s="779"/>
      <c r="CX23" s="779"/>
      <c r="CY23" s="780"/>
      <c r="CZ23" s="778" t="s">
        <v>284</v>
      </c>
      <c r="DA23" s="779"/>
      <c r="DB23" s="779"/>
      <c r="DC23" s="780"/>
      <c r="DD23" s="778" t="s">
        <v>285</v>
      </c>
      <c r="DE23" s="779"/>
      <c r="DF23" s="779"/>
      <c r="DG23" s="779"/>
      <c r="DH23" s="779"/>
      <c r="DI23" s="779"/>
      <c r="DJ23" s="779"/>
      <c r="DK23" s="780"/>
      <c r="DL23" s="787" t="s">
        <v>286</v>
      </c>
      <c r="DM23" s="788"/>
      <c r="DN23" s="788"/>
      <c r="DO23" s="788"/>
      <c r="DP23" s="788"/>
      <c r="DQ23" s="788"/>
      <c r="DR23" s="788"/>
      <c r="DS23" s="788"/>
      <c r="DT23" s="788"/>
      <c r="DU23" s="788"/>
      <c r="DV23" s="789"/>
      <c r="DW23" s="778" t="s">
        <v>287</v>
      </c>
      <c r="DX23" s="779"/>
      <c r="DY23" s="779"/>
      <c r="DZ23" s="779"/>
      <c r="EA23" s="779"/>
      <c r="EB23" s="779"/>
      <c r="EC23" s="780"/>
    </row>
    <row r="24" spans="2:133" ht="11.25" customHeight="1" x14ac:dyDescent="0.15">
      <c r="B24" s="658" t="s">
        <v>288</v>
      </c>
      <c r="C24" s="659"/>
      <c r="D24" s="659"/>
      <c r="E24" s="659"/>
      <c r="F24" s="659"/>
      <c r="G24" s="659"/>
      <c r="H24" s="659"/>
      <c r="I24" s="659"/>
      <c r="J24" s="659"/>
      <c r="K24" s="659"/>
      <c r="L24" s="659"/>
      <c r="M24" s="659"/>
      <c r="N24" s="659"/>
      <c r="O24" s="659"/>
      <c r="P24" s="659"/>
      <c r="Q24" s="660"/>
      <c r="R24" s="661">
        <v>230401</v>
      </c>
      <c r="S24" s="664"/>
      <c r="T24" s="664"/>
      <c r="U24" s="664"/>
      <c r="V24" s="664"/>
      <c r="W24" s="664"/>
      <c r="X24" s="664"/>
      <c r="Y24" s="665"/>
      <c r="Z24" s="723">
        <v>0.6</v>
      </c>
      <c r="AA24" s="723"/>
      <c r="AB24" s="723"/>
      <c r="AC24" s="723"/>
      <c r="AD24" s="724" t="s">
        <v>130</v>
      </c>
      <c r="AE24" s="724"/>
      <c r="AF24" s="724"/>
      <c r="AG24" s="724"/>
      <c r="AH24" s="724"/>
      <c r="AI24" s="724"/>
      <c r="AJ24" s="724"/>
      <c r="AK24" s="724"/>
      <c r="AL24" s="666" t="s">
        <v>130</v>
      </c>
      <c r="AM24" s="667"/>
      <c r="AN24" s="667"/>
      <c r="AO24" s="725"/>
      <c r="AP24" s="769" t="s">
        <v>289</v>
      </c>
      <c r="AQ24" s="776"/>
      <c r="AR24" s="776"/>
      <c r="AS24" s="776"/>
      <c r="AT24" s="776"/>
      <c r="AU24" s="776"/>
      <c r="AV24" s="776"/>
      <c r="AW24" s="776"/>
      <c r="AX24" s="776"/>
      <c r="AY24" s="776"/>
      <c r="AZ24" s="776"/>
      <c r="BA24" s="776"/>
      <c r="BB24" s="776"/>
      <c r="BC24" s="776"/>
      <c r="BD24" s="776"/>
      <c r="BE24" s="776"/>
      <c r="BF24" s="771"/>
      <c r="BG24" s="661" t="s">
        <v>130</v>
      </c>
      <c r="BH24" s="664"/>
      <c r="BI24" s="664"/>
      <c r="BJ24" s="664"/>
      <c r="BK24" s="664"/>
      <c r="BL24" s="664"/>
      <c r="BM24" s="664"/>
      <c r="BN24" s="665"/>
      <c r="BO24" s="723" t="s">
        <v>130</v>
      </c>
      <c r="BP24" s="723"/>
      <c r="BQ24" s="723"/>
      <c r="BR24" s="723"/>
      <c r="BS24" s="669" t="s">
        <v>130</v>
      </c>
      <c r="BT24" s="664"/>
      <c r="BU24" s="664"/>
      <c r="BV24" s="664"/>
      <c r="BW24" s="664"/>
      <c r="BX24" s="664"/>
      <c r="BY24" s="664"/>
      <c r="BZ24" s="664"/>
      <c r="CA24" s="664"/>
      <c r="CB24" s="704"/>
      <c r="CD24" s="732" t="s">
        <v>290</v>
      </c>
      <c r="CE24" s="733"/>
      <c r="CF24" s="733"/>
      <c r="CG24" s="733"/>
      <c r="CH24" s="733"/>
      <c r="CI24" s="733"/>
      <c r="CJ24" s="733"/>
      <c r="CK24" s="733"/>
      <c r="CL24" s="733"/>
      <c r="CM24" s="733"/>
      <c r="CN24" s="733"/>
      <c r="CO24" s="733"/>
      <c r="CP24" s="733"/>
      <c r="CQ24" s="734"/>
      <c r="CR24" s="726">
        <v>15302886</v>
      </c>
      <c r="CS24" s="727"/>
      <c r="CT24" s="727"/>
      <c r="CU24" s="727"/>
      <c r="CV24" s="727"/>
      <c r="CW24" s="727"/>
      <c r="CX24" s="727"/>
      <c r="CY24" s="773"/>
      <c r="CZ24" s="774">
        <v>39.200000000000003</v>
      </c>
      <c r="DA24" s="743"/>
      <c r="DB24" s="743"/>
      <c r="DC24" s="777"/>
      <c r="DD24" s="772">
        <v>11481631</v>
      </c>
      <c r="DE24" s="727"/>
      <c r="DF24" s="727"/>
      <c r="DG24" s="727"/>
      <c r="DH24" s="727"/>
      <c r="DI24" s="727"/>
      <c r="DJ24" s="727"/>
      <c r="DK24" s="773"/>
      <c r="DL24" s="772">
        <v>11481591</v>
      </c>
      <c r="DM24" s="727"/>
      <c r="DN24" s="727"/>
      <c r="DO24" s="727"/>
      <c r="DP24" s="727"/>
      <c r="DQ24" s="727"/>
      <c r="DR24" s="727"/>
      <c r="DS24" s="727"/>
      <c r="DT24" s="727"/>
      <c r="DU24" s="727"/>
      <c r="DV24" s="773"/>
      <c r="DW24" s="774">
        <v>43.7</v>
      </c>
      <c r="DX24" s="743"/>
      <c r="DY24" s="743"/>
      <c r="DZ24" s="743"/>
      <c r="EA24" s="743"/>
      <c r="EB24" s="743"/>
      <c r="EC24" s="775"/>
    </row>
    <row r="25" spans="2:133" ht="11.25" customHeight="1" x14ac:dyDescent="0.15">
      <c r="B25" s="658" t="s">
        <v>291</v>
      </c>
      <c r="C25" s="659"/>
      <c r="D25" s="659"/>
      <c r="E25" s="659"/>
      <c r="F25" s="659"/>
      <c r="G25" s="659"/>
      <c r="H25" s="659"/>
      <c r="I25" s="659"/>
      <c r="J25" s="659"/>
      <c r="K25" s="659"/>
      <c r="L25" s="659"/>
      <c r="M25" s="659"/>
      <c r="N25" s="659"/>
      <c r="O25" s="659"/>
      <c r="P25" s="659"/>
      <c r="Q25" s="660"/>
      <c r="R25" s="661">
        <v>703643</v>
      </c>
      <c r="S25" s="664"/>
      <c r="T25" s="664"/>
      <c r="U25" s="664"/>
      <c r="V25" s="664"/>
      <c r="W25" s="664"/>
      <c r="X25" s="664"/>
      <c r="Y25" s="665"/>
      <c r="Z25" s="723">
        <v>1.8</v>
      </c>
      <c r="AA25" s="723"/>
      <c r="AB25" s="723"/>
      <c r="AC25" s="723"/>
      <c r="AD25" s="724">
        <v>32528</v>
      </c>
      <c r="AE25" s="724"/>
      <c r="AF25" s="724"/>
      <c r="AG25" s="724"/>
      <c r="AH25" s="724"/>
      <c r="AI25" s="724"/>
      <c r="AJ25" s="724"/>
      <c r="AK25" s="724"/>
      <c r="AL25" s="666">
        <v>0.1</v>
      </c>
      <c r="AM25" s="667"/>
      <c r="AN25" s="667"/>
      <c r="AO25" s="725"/>
      <c r="AP25" s="769" t="s">
        <v>292</v>
      </c>
      <c r="AQ25" s="776"/>
      <c r="AR25" s="776"/>
      <c r="AS25" s="776"/>
      <c r="AT25" s="776"/>
      <c r="AU25" s="776"/>
      <c r="AV25" s="776"/>
      <c r="AW25" s="776"/>
      <c r="AX25" s="776"/>
      <c r="AY25" s="776"/>
      <c r="AZ25" s="776"/>
      <c r="BA25" s="776"/>
      <c r="BB25" s="776"/>
      <c r="BC25" s="776"/>
      <c r="BD25" s="776"/>
      <c r="BE25" s="776"/>
      <c r="BF25" s="771"/>
      <c r="BG25" s="661" t="s">
        <v>130</v>
      </c>
      <c r="BH25" s="664"/>
      <c r="BI25" s="664"/>
      <c r="BJ25" s="664"/>
      <c r="BK25" s="664"/>
      <c r="BL25" s="664"/>
      <c r="BM25" s="664"/>
      <c r="BN25" s="665"/>
      <c r="BO25" s="723" t="s">
        <v>238</v>
      </c>
      <c r="BP25" s="723"/>
      <c r="BQ25" s="723"/>
      <c r="BR25" s="723"/>
      <c r="BS25" s="669" t="s">
        <v>130</v>
      </c>
      <c r="BT25" s="664"/>
      <c r="BU25" s="664"/>
      <c r="BV25" s="664"/>
      <c r="BW25" s="664"/>
      <c r="BX25" s="664"/>
      <c r="BY25" s="664"/>
      <c r="BZ25" s="664"/>
      <c r="CA25" s="664"/>
      <c r="CB25" s="704"/>
      <c r="CD25" s="705" t="s">
        <v>293</v>
      </c>
      <c r="CE25" s="702"/>
      <c r="CF25" s="702"/>
      <c r="CG25" s="702"/>
      <c r="CH25" s="702"/>
      <c r="CI25" s="702"/>
      <c r="CJ25" s="702"/>
      <c r="CK25" s="702"/>
      <c r="CL25" s="702"/>
      <c r="CM25" s="702"/>
      <c r="CN25" s="702"/>
      <c r="CO25" s="702"/>
      <c r="CP25" s="702"/>
      <c r="CQ25" s="703"/>
      <c r="CR25" s="661">
        <v>5104671</v>
      </c>
      <c r="CS25" s="662"/>
      <c r="CT25" s="662"/>
      <c r="CU25" s="662"/>
      <c r="CV25" s="662"/>
      <c r="CW25" s="662"/>
      <c r="CX25" s="662"/>
      <c r="CY25" s="663"/>
      <c r="CZ25" s="666">
        <v>13.1</v>
      </c>
      <c r="DA25" s="695"/>
      <c r="DB25" s="695"/>
      <c r="DC25" s="696"/>
      <c r="DD25" s="669">
        <v>4717436</v>
      </c>
      <c r="DE25" s="662"/>
      <c r="DF25" s="662"/>
      <c r="DG25" s="662"/>
      <c r="DH25" s="662"/>
      <c r="DI25" s="662"/>
      <c r="DJ25" s="662"/>
      <c r="DK25" s="663"/>
      <c r="DL25" s="669">
        <v>4717429</v>
      </c>
      <c r="DM25" s="662"/>
      <c r="DN25" s="662"/>
      <c r="DO25" s="662"/>
      <c r="DP25" s="662"/>
      <c r="DQ25" s="662"/>
      <c r="DR25" s="662"/>
      <c r="DS25" s="662"/>
      <c r="DT25" s="662"/>
      <c r="DU25" s="662"/>
      <c r="DV25" s="663"/>
      <c r="DW25" s="666">
        <v>17.899999999999999</v>
      </c>
      <c r="DX25" s="695"/>
      <c r="DY25" s="695"/>
      <c r="DZ25" s="695"/>
      <c r="EA25" s="695"/>
      <c r="EB25" s="695"/>
      <c r="EC25" s="697"/>
    </row>
    <row r="26" spans="2:133" ht="11.25" customHeight="1" x14ac:dyDescent="0.15">
      <c r="B26" s="658" t="s">
        <v>294</v>
      </c>
      <c r="C26" s="659"/>
      <c r="D26" s="659"/>
      <c r="E26" s="659"/>
      <c r="F26" s="659"/>
      <c r="G26" s="659"/>
      <c r="H26" s="659"/>
      <c r="I26" s="659"/>
      <c r="J26" s="659"/>
      <c r="K26" s="659"/>
      <c r="L26" s="659"/>
      <c r="M26" s="659"/>
      <c r="N26" s="659"/>
      <c r="O26" s="659"/>
      <c r="P26" s="659"/>
      <c r="Q26" s="660"/>
      <c r="R26" s="661">
        <v>162059</v>
      </c>
      <c r="S26" s="664"/>
      <c r="T26" s="664"/>
      <c r="U26" s="664"/>
      <c r="V26" s="664"/>
      <c r="W26" s="664"/>
      <c r="X26" s="664"/>
      <c r="Y26" s="665"/>
      <c r="Z26" s="723">
        <v>0.4</v>
      </c>
      <c r="AA26" s="723"/>
      <c r="AB26" s="723"/>
      <c r="AC26" s="723"/>
      <c r="AD26" s="724" t="s">
        <v>238</v>
      </c>
      <c r="AE26" s="724"/>
      <c r="AF26" s="724"/>
      <c r="AG26" s="724"/>
      <c r="AH26" s="724"/>
      <c r="AI26" s="724"/>
      <c r="AJ26" s="724"/>
      <c r="AK26" s="724"/>
      <c r="AL26" s="666" t="s">
        <v>238</v>
      </c>
      <c r="AM26" s="667"/>
      <c r="AN26" s="667"/>
      <c r="AO26" s="725"/>
      <c r="AP26" s="769" t="s">
        <v>295</v>
      </c>
      <c r="AQ26" s="770"/>
      <c r="AR26" s="770"/>
      <c r="AS26" s="770"/>
      <c r="AT26" s="770"/>
      <c r="AU26" s="770"/>
      <c r="AV26" s="770"/>
      <c r="AW26" s="770"/>
      <c r="AX26" s="770"/>
      <c r="AY26" s="770"/>
      <c r="AZ26" s="770"/>
      <c r="BA26" s="770"/>
      <c r="BB26" s="770"/>
      <c r="BC26" s="770"/>
      <c r="BD26" s="770"/>
      <c r="BE26" s="770"/>
      <c r="BF26" s="771"/>
      <c r="BG26" s="661" t="s">
        <v>238</v>
      </c>
      <c r="BH26" s="664"/>
      <c r="BI26" s="664"/>
      <c r="BJ26" s="664"/>
      <c r="BK26" s="664"/>
      <c r="BL26" s="664"/>
      <c r="BM26" s="664"/>
      <c r="BN26" s="665"/>
      <c r="BO26" s="723" t="s">
        <v>238</v>
      </c>
      <c r="BP26" s="723"/>
      <c r="BQ26" s="723"/>
      <c r="BR26" s="723"/>
      <c r="BS26" s="669" t="s">
        <v>238</v>
      </c>
      <c r="BT26" s="664"/>
      <c r="BU26" s="664"/>
      <c r="BV26" s="664"/>
      <c r="BW26" s="664"/>
      <c r="BX26" s="664"/>
      <c r="BY26" s="664"/>
      <c r="BZ26" s="664"/>
      <c r="CA26" s="664"/>
      <c r="CB26" s="704"/>
      <c r="CD26" s="705" t="s">
        <v>296</v>
      </c>
      <c r="CE26" s="702"/>
      <c r="CF26" s="702"/>
      <c r="CG26" s="702"/>
      <c r="CH26" s="702"/>
      <c r="CI26" s="702"/>
      <c r="CJ26" s="702"/>
      <c r="CK26" s="702"/>
      <c r="CL26" s="702"/>
      <c r="CM26" s="702"/>
      <c r="CN26" s="702"/>
      <c r="CO26" s="702"/>
      <c r="CP26" s="702"/>
      <c r="CQ26" s="703"/>
      <c r="CR26" s="661">
        <v>3558240</v>
      </c>
      <c r="CS26" s="664"/>
      <c r="CT26" s="664"/>
      <c r="CU26" s="664"/>
      <c r="CV26" s="664"/>
      <c r="CW26" s="664"/>
      <c r="CX26" s="664"/>
      <c r="CY26" s="665"/>
      <c r="CZ26" s="666">
        <v>9.1</v>
      </c>
      <c r="DA26" s="695"/>
      <c r="DB26" s="695"/>
      <c r="DC26" s="696"/>
      <c r="DD26" s="669">
        <v>3203646</v>
      </c>
      <c r="DE26" s="664"/>
      <c r="DF26" s="664"/>
      <c r="DG26" s="664"/>
      <c r="DH26" s="664"/>
      <c r="DI26" s="664"/>
      <c r="DJ26" s="664"/>
      <c r="DK26" s="665"/>
      <c r="DL26" s="669" t="s">
        <v>130</v>
      </c>
      <c r="DM26" s="664"/>
      <c r="DN26" s="664"/>
      <c r="DO26" s="664"/>
      <c r="DP26" s="664"/>
      <c r="DQ26" s="664"/>
      <c r="DR26" s="664"/>
      <c r="DS26" s="664"/>
      <c r="DT26" s="664"/>
      <c r="DU26" s="664"/>
      <c r="DV26" s="665"/>
      <c r="DW26" s="666" t="s">
        <v>130</v>
      </c>
      <c r="DX26" s="695"/>
      <c r="DY26" s="695"/>
      <c r="DZ26" s="695"/>
      <c r="EA26" s="695"/>
      <c r="EB26" s="695"/>
      <c r="EC26" s="697"/>
    </row>
    <row r="27" spans="2:133" ht="11.25" customHeight="1" x14ac:dyDescent="0.15">
      <c r="B27" s="658" t="s">
        <v>297</v>
      </c>
      <c r="C27" s="659"/>
      <c r="D27" s="659"/>
      <c r="E27" s="659"/>
      <c r="F27" s="659"/>
      <c r="G27" s="659"/>
      <c r="H27" s="659"/>
      <c r="I27" s="659"/>
      <c r="J27" s="659"/>
      <c r="K27" s="659"/>
      <c r="L27" s="659"/>
      <c r="M27" s="659"/>
      <c r="N27" s="659"/>
      <c r="O27" s="659"/>
      <c r="P27" s="659"/>
      <c r="Q27" s="660"/>
      <c r="R27" s="661">
        <v>3536395</v>
      </c>
      <c r="S27" s="664"/>
      <c r="T27" s="664"/>
      <c r="U27" s="664"/>
      <c r="V27" s="664"/>
      <c r="W27" s="664"/>
      <c r="X27" s="664"/>
      <c r="Y27" s="665"/>
      <c r="Z27" s="723">
        <v>8.9</v>
      </c>
      <c r="AA27" s="723"/>
      <c r="AB27" s="723"/>
      <c r="AC27" s="723"/>
      <c r="AD27" s="724" t="s">
        <v>130</v>
      </c>
      <c r="AE27" s="724"/>
      <c r="AF27" s="724"/>
      <c r="AG27" s="724"/>
      <c r="AH27" s="724"/>
      <c r="AI27" s="724"/>
      <c r="AJ27" s="724"/>
      <c r="AK27" s="724"/>
      <c r="AL27" s="666" t="s">
        <v>130</v>
      </c>
      <c r="AM27" s="667"/>
      <c r="AN27" s="667"/>
      <c r="AO27" s="725"/>
      <c r="AP27" s="658" t="s">
        <v>298</v>
      </c>
      <c r="AQ27" s="659"/>
      <c r="AR27" s="659"/>
      <c r="AS27" s="659"/>
      <c r="AT27" s="659"/>
      <c r="AU27" s="659"/>
      <c r="AV27" s="659"/>
      <c r="AW27" s="659"/>
      <c r="AX27" s="659"/>
      <c r="AY27" s="659"/>
      <c r="AZ27" s="659"/>
      <c r="BA27" s="659"/>
      <c r="BB27" s="659"/>
      <c r="BC27" s="659"/>
      <c r="BD27" s="659"/>
      <c r="BE27" s="659"/>
      <c r="BF27" s="660"/>
      <c r="BG27" s="661">
        <v>12275059</v>
      </c>
      <c r="BH27" s="664"/>
      <c r="BI27" s="664"/>
      <c r="BJ27" s="664"/>
      <c r="BK27" s="664"/>
      <c r="BL27" s="664"/>
      <c r="BM27" s="664"/>
      <c r="BN27" s="665"/>
      <c r="BO27" s="723">
        <v>100</v>
      </c>
      <c r="BP27" s="723"/>
      <c r="BQ27" s="723"/>
      <c r="BR27" s="723"/>
      <c r="BS27" s="669">
        <v>196783</v>
      </c>
      <c r="BT27" s="664"/>
      <c r="BU27" s="664"/>
      <c r="BV27" s="664"/>
      <c r="BW27" s="664"/>
      <c r="BX27" s="664"/>
      <c r="BY27" s="664"/>
      <c r="BZ27" s="664"/>
      <c r="CA27" s="664"/>
      <c r="CB27" s="704"/>
      <c r="CD27" s="705" t="s">
        <v>299</v>
      </c>
      <c r="CE27" s="702"/>
      <c r="CF27" s="702"/>
      <c r="CG27" s="702"/>
      <c r="CH27" s="702"/>
      <c r="CI27" s="702"/>
      <c r="CJ27" s="702"/>
      <c r="CK27" s="702"/>
      <c r="CL27" s="702"/>
      <c r="CM27" s="702"/>
      <c r="CN27" s="702"/>
      <c r="CO27" s="702"/>
      <c r="CP27" s="702"/>
      <c r="CQ27" s="703"/>
      <c r="CR27" s="661">
        <v>5637770</v>
      </c>
      <c r="CS27" s="662"/>
      <c r="CT27" s="662"/>
      <c r="CU27" s="662"/>
      <c r="CV27" s="662"/>
      <c r="CW27" s="662"/>
      <c r="CX27" s="662"/>
      <c r="CY27" s="663"/>
      <c r="CZ27" s="666">
        <v>14.4</v>
      </c>
      <c r="DA27" s="695"/>
      <c r="DB27" s="695"/>
      <c r="DC27" s="696"/>
      <c r="DD27" s="669">
        <v>2224354</v>
      </c>
      <c r="DE27" s="662"/>
      <c r="DF27" s="662"/>
      <c r="DG27" s="662"/>
      <c r="DH27" s="662"/>
      <c r="DI27" s="662"/>
      <c r="DJ27" s="662"/>
      <c r="DK27" s="663"/>
      <c r="DL27" s="669">
        <v>2224321</v>
      </c>
      <c r="DM27" s="662"/>
      <c r="DN27" s="662"/>
      <c r="DO27" s="662"/>
      <c r="DP27" s="662"/>
      <c r="DQ27" s="662"/>
      <c r="DR27" s="662"/>
      <c r="DS27" s="662"/>
      <c r="DT27" s="662"/>
      <c r="DU27" s="662"/>
      <c r="DV27" s="663"/>
      <c r="DW27" s="666">
        <v>8.5</v>
      </c>
      <c r="DX27" s="695"/>
      <c r="DY27" s="695"/>
      <c r="DZ27" s="695"/>
      <c r="EA27" s="695"/>
      <c r="EB27" s="695"/>
      <c r="EC27" s="697"/>
    </row>
    <row r="28" spans="2:133" ht="11.25" customHeight="1" x14ac:dyDescent="0.15">
      <c r="B28" s="766" t="s">
        <v>300</v>
      </c>
      <c r="C28" s="767"/>
      <c r="D28" s="767"/>
      <c r="E28" s="767"/>
      <c r="F28" s="767"/>
      <c r="G28" s="767"/>
      <c r="H28" s="767"/>
      <c r="I28" s="767"/>
      <c r="J28" s="767"/>
      <c r="K28" s="767"/>
      <c r="L28" s="767"/>
      <c r="M28" s="767"/>
      <c r="N28" s="767"/>
      <c r="O28" s="767"/>
      <c r="P28" s="767"/>
      <c r="Q28" s="768"/>
      <c r="R28" s="661" t="s">
        <v>130</v>
      </c>
      <c r="S28" s="664"/>
      <c r="T28" s="664"/>
      <c r="U28" s="664"/>
      <c r="V28" s="664"/>
      <c r="W28" s="664"/>
      <c r="X28" s="664"/>
      <c r="Y28" s="665"/>
      <c r="Z28" s="723" t="s">
        <v>130</v>
      </c>
      <c r="AA28" s="723"/>
      <c r="AB28" s="723"/>
      <c r="AC28" s="723"/>
      <c r="AD28" s="724" t="s">
        <v>130</v>
      </c>
      <c r="AE28" s="724"/>
      <c r="AF28" s="724"/>
      <c r="AG28" s="724"/>
      <c r="AH28" s="724"/>
      <c r="AI28" s="724"/>
      <c r="AJ28" s="724"/>
      <c r="AK28" s="724"/>
      <c r="AL28" s="666" t="s">
        <v>130</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301</v>
      </c>
      <c r="CE28" s="702"/>
      <c r="CF28" s="702"/>
      <c r="CG28" s="702"/>
      <c r="CH28" s="702"/>
      <c r="CI28" s="702"/>
      <c r="CJ28" s="702"/>
      <c r="CK28" s="702"/>
      <c r="CL28" s="702"/>
      <c r="CM28" s="702"/>
      <c r="CN28" s="702"/>
      <c r="CO28" s="702"/>
      <c r="CP28" s="702"/>
      <c r="CQ28" s="703"/>
      <c r="CR28" s="661">
        <v>4560445</v>
      </c>
      <c r="CS28" s="664"/>
      <c r="CT28" s="664"/>
      <c r="CU28" s="664"/>
      <c r="CV28" s="664"/>
      <c r="CW28" s="664"/>
      <c r="CX28" s="664"/>
      <c r="CY28" s="665"/>
      <c r="CZ28" s="666">
        <v>11.7</v>
      </c>
      <c r="DA28" s="695"/>
      <c r="DB28" s="695"/>
      <c r="DC28" s="696"/>
      <c r="DD28" s="669">
        <v>4539841</v>
      </c>
      <c r="DE28" s="664"/>
      <c r="DF28" s="664"/>
      <c r="DG28" s="664"/>
      <c r="DH28" s="664"/>
      <c r="DI28" s="664"/>
      <c r="DJ28" s="664"/>
      <c r="DK28" s="665"/>
      <c r="DL28" s="669">
        <v>4539841</v>
      </c>
      <c r="DM28" s="664"/>
      <c r="DN28" s="664"/>
      <c r="DO28" s="664"/>
      <c r="DP28" s="664"/>
      <c r="DQ28" s="664"/>
      <c r="DR28" s="664"/>
      <c r="DS28" s="664"/>
      <c r="DT28" s="664"/>
      <c r="DU28" s="664"/>
      <c r="DV28" s="665"/>
      <c r="DW28" s="666">
        <v>17.3</v>
      </c>
      <c r="DX28" s="695"/>
      <c r="DY28" s="695"/>
      <c r="DZ28" s="695"/>
      <c r="EA28" s="695"/>
      <c r="EB28" s="695"/>
      <c r="EC28" s="697"/>
    </row>
    <row r="29" spans="2:133" ht="11.25" customHeight="1" x14ac:dyDescent="0.15">
      <c r="B29" s="658" t="s">
        <v>302</v>
      </c>
      <c r="C29" s="659"/>
      <c r="D29" s="659"/>
      <c r="E29" s="659"/>
      <c r="F29" s="659"/>
      <c r="G29" s="659"/>
      <c r="H29" s="659"/>
      <c r="I29" s="659"/>
      <c r="J29" s="659"/>
      <c r="K29" s="659"/>
      <c r="L29" s="659"/>
      <c r="M29" s="659"/>
      <c r="N29" s="659"/>
      <c r="O29" s="659"/>
      <c r="P29" s="659"/>
      <c r="Q29" s="660"/>
      <c r="R29" s="661">
        <v>2353702</v>
      </c>
      <c r="S29" s="664"/>
      <c r="T29" s="664"/>
      <c r="U29" s="664"/>
      <c r="V29" s="664"/>
      <c r="W29" s="664"/>
      <c r="X29" s="664"/>
      <c r="Y29" s="665"/>
      <c r="Z29" s="723">
        <v>5.9</v>
      </c>
      <c r="AA29" s="723"/>
      <c r="AB29" s="723"/>
      <c r="AC29" s="723"/>
      <c r="AD29" s="724" t="s">
        <v>130</v>
      </c>
      <c r="AE29" s="724"/>
      <c r="AF29" s="724"/>
      <c r="AG29" s="724"/>
      <c r="AH29" s="724"/>
      <c r="AI29" s="724"/>
      <c r="AJ29" s="724"/>
      <c r="AK29" s="724"/>
      <c r="AL29" s="666" t="s">
        <v>238</v>
      </c>
      <c r="AM29" s="667"/>
      <c r="AN29" s="667"/>
      <c r="AO29" s="725"/>
      <c r="AP29" s="735" t="s">
        <v>221</v>
      </c>
      <c r="AQ29" s="736"/>
      <c r="AR29" s="736"/>
      <c r="AS29" s="736"/>
      <c r="AT29" s="736"/>
      <c r="AU29" s="736"/>
      <c r="AV29" s="736"/>
      <c r="AW29" s="736"/>
      <c r="AX29" s="736"/>
      <c r="AY29" s="736"/>
      <c r="AZ29" s="736"/>
      <c r="BA29" s="736"/>
      <c r="BB29" s="736"/>
      <c r="BC29" s="736"/>
      <c r="BD29" s="736"/>
      <c r="BE29" s="736"/>
      <c r="BF29" s="737"/>
      <c r="BG29" s="735" t="s">
        <v>303</v>
      </c>
      <c r="BH29" s="763"/>
      <c r="BI29" s="763"/>
      <c r="BJ29" s="763"/>
      <c r="BK29" s="763"/>
      <c r="BL29" s="763"/>
      <c r="BM29" s="763"/>
      <c r="BN29" s="763"/>
      <c r="BO29" s="763"/>
      <c r="BP29" s="763"/>
      <c r="BQ29" s="764"/>
      <c r="BR29" s="735" t="s">
        <v>304</v>
      </c>
      <c r="BS29" s="763"/>
      <c r="BT29" s="763"/>
      <c r="BU29" s="763"/>
      <c r="BV29" s="763"/>
      <c r="BW29" s="763"/>
      <c r="BX29" s="763"/>
      <c r="BY29" s="763"/>
      <c r="BZ29" s="763"/>
      <c r="CA29" s="763"/>
      <c r="CB29" s="764"/>
      <c r="CD29" s="745" t="s">
        <v>305</v>
      </c>
      <c r="CE29" s="746"/>
      <c r="CF29" s="705" t="s">
        <v>70</v>
      </c>
      <c r="CG29" s="702"/>
      <c r="CH29" s="702"/>
      <c r="CI29" s="702"/>
      <c r="CJ29" s="702"/>
      <c r="CK29" s="702"/>
      <c r="CL29" s="702"/>
      <c r="CM29" s="702"/>
      <c r="CN29" s="702"/>
      <c r="CO29" s="702"/>
      <c r="CP29" s="702"/>
      <c r="CQ29" s="703"/>
      <c r="CR29" s="661">
        <v>4560027</v>
      </c>
      <c r="CS29" s="662"/>
      <c r="CT29" s="662"/>
      <c r="CU29" s="662"/>
      <c r="CV29" s="662"/>
      <c r="CW29" s="662"/>
      <c r="CX29" s="662"/>
      <c r="CY29" s="663"/>
      <c r="CZ29" s="666">
        <v>11.7</v>
      </c>
      <c r="DA29" s="695"/>
      <c r="DB29" s="695"/>
      <c r="DC29" s="696"/>
      <c r="DD29" s="669">
        <v>4539423</v>
      </c>
      <c r="DE29" s="662"/>
      <c r="DF29" s="662"/>
      <c r="DG29" s="662"/>
      <c r="DH29" s="662"/>
      <c r="DI29" s="662"/>
      <c r="DJ29" s="662"/>
      <c r="DK29" s="663"/>
      <c r="DL29" s="669">
        <v>4539423</v>
      </c>
      <c r="DM29" s="662"/>
      <c r="DN29" s="662"/>
      <c r="DO29" s="662"/>
      <c r="DP29" s="662"/>
      <c r="DQ29" s="662"/>
      <c r="DR29" s="662"/>
      <c r="DS29" s="662"/>
      <c r="DT29" s="662"/>
      <c r="DU29" s="662"/>
      <c r="DV29" s="663"/>
      <c r="DW29" s="666">
        <v>17.3</v>
      </c>
      <c r="DX29" s="695"/>
      <c r="DY29" s="695"/>
      <c r="DZ29" s="695"/>
      <c r="EA29" s="695"/>
      <c r="EB29" s="695"/>
      <c r="EC29" s="697"/>
    </row>
    <row r="30" spans="2:133" ht="11.25" customHeight="1" x14ac:dyDescent="0.15">
      <c r="B30" s="658" t="s">
        <v>306</v>
      </c>
      <c r="C30" s="659"/>
      <c r="D30" s="659"/>
      <c r="E30" s="659"/>
      <c r="F30" s="659"/>
      <c r="G30" s="659"/>
      <c r="H30" s="659"/>
      <c r="I30" s="659"/>
      <c r="J30" s="659"/>
      <c r="K30" s="659"/>
      <c r="L30" s="659"/>
      <c r="M30" s="659"/>
      <c r="N30" s="659"/>
      <c r="O30" s="659"/>
      <c r="P30" s="659"/>
      <c r="Q30" s="660"/>
      <c r="R30" s="661">
        <v>192566</v>
      </c>
      <c r="S30" s="664"/>
      <c r="T30" s="664"/>
      <c r="U30" s="664"/>
      <c r="V30" s="664"/>
      <c r="W30" s="664"/>
      <c r="X30" s="664"/>
      <c r="Y30" s="665"/>
      <c r="Z30" s="723">
        <v>0.5</v>
      </c>
      <c r="AA30" s="723"/>
      <c r="AB30" s="723"/>
      <c r="AC30" s="723"/>
      <c r="AD30" s="724">
        <v>25348</v>
      </c>
      <c r="AE30" s="724"/>
      <c r="AF30" s="724"/>
      <c r="AG30" s="724"/>
      <c r="AH30" s="724"/>
      <c r="AI30" s="724"/>
      <c r="AJ30" s="724"/>
      <c r="AK30" s="724"/>
      <c r="AL30" s="666">
        <v>0.1</v>
      </c>
      <c r="AM30" s="667"/>
      <c r="AN30" s="667"/>
      <c r="AO30" s="725"/>
      <c r="AP30" s="751" t="s">
        <v>307</v>
      </c>
      <c r="AQ30" s="752"/>
      <c r="AR30" s="752"/>
      <c r="AS30" s="752"/>
      <c r="AT30" s="757" t="s">
        <v>308</v>
      </c>
      <c r="AU30" s="230"/>
      <c r="AV30" s="230"/>
      <c r="AW30" s="230"/>
      <c r="AX30" s="760" t="s">
        <v>185</v>
      </c>
      <c r="AY30" s="761"/>
      <c r="AZ30" s="761"/>
      <c r="BA30" s="761"/>
      <c r="BB30" s="761"/>
      <c r="BC30" s="761"/>
      <c r="BD30" s="761"/>
      <c r="BE30" s="761"/>
      <c r="BF30" s="762"/>
      <c r="BG30" s="741">
        <v>99.3</v>
      </c>
      <c r="BH30" s="742"/>
      <c r="BI30" s="742"/>
      <c r="BJ30" s="742"/>
      <c r="BK30" s="742"/>
      <c r="BL30" s="742"/>
      <c r="BM30" s="743">
        <v>97</v>
      </c>
      <c r="BN30" s="742"/>
      <c r="BO30" s="742"/>
      <c r="BP30" s="742"/>
      <c r="BQ30" s="744"/>
      <c r="BR30" s="741">
        <v>99.3</v>
      </c>
      <c r="BS30" s="742"/>
      <c r="BT30" s="742"/>
      <c r="BU30" s="742"/>
      <c r="BV30" s="742"/>
      <c r="BW30" s="742"/>
      <c r="BX30" s="743">
        <v>96.7</v>
      </c>
      <c r="BY30" s="742"/>
      <c r="BZ30" s="742"/>
      <c r="CA30" s="742"/>
      <c r="CB30" s="744"/>
      <c r="CD30" s="747"/>
      <c r="CE30" s="748"/>
      <c r="CF30" s="705" t="s">
        <v>309</v>
      </c>
      <c r="CG30" s="702"/>
      <c r="CH30" s="702"/>
      <c r="CI30" s="702"/>
      <c r="CJ30" s="702"/>
      <c r="CK30" s="702"/>
      <c r="CL30" s="702"/>
      <c r="CM30" s="702"/>
      <c r="CN30" s="702"/>
      <c r="CO30" s="702"/>
      <c r="CP30" s="702"/>
      <c r="CQ30" s="703"/>
      <c r="CR30" s="661">
        <v>4355186</v>
      </c>
      <c r="CS30" s="664"/>
      <c r="CT30" s="664"/>
      <c r="CU30" s="664"/>
      <c r="CV30" s="664"/>
      <c r="CW30" s="664"/>
      <c r="CX30" s="664"/>
      <c r="CY30" s="665"/>
      <c r="CZ30" s="666">
        <v>11.2</v>
      </c>
      <c r="DA30" s="695"/>
      <c r="DB30" s="695"/>
      <c r="DC30" s="696"/>
      <c r="DD30" s="669">
        <v>4334582</v>
      </c>
      <c r="DE30" s="664"/>
      <c r="DF30" s="664"/>
      <c r="DG30" s="664"/>
      <c r="DH30" s="664"/>
      <c r="DI30" s="664"/>
      <c r="DJ30" s="664"/>
      <c r="DK30" s="665"/>
      <c r="DL30" s="669">
        <v>4334582</v>
      </c>
      <c r="DM30" s="664"/>
      <c r="DN30" s="664"/>
      <c r="DO30" s="664"/>
      <c r="DP30" s="664"/>
      <c r="DQ30" s="664"/>
      <c r="DR30" s="664"/>
      <c r="DS30" s="664"/>
      <c r="DT30" s="664"/>
      <c r="DU30" s="664"/>
      <c r="DV30" s="665"/>
      <c r="DW30" s="666">
        <v>16.5</v>
      </c>
      <c r="DX30" s="695"/>
      <c r="DY30" s="695"/>
      <c r="DZ30" s="695"/>
      <c r="EA30" s="695"/>
      <c r="EB30" s="695"/>
      <c r="EC30" s="697"/>
    </row>
    <row r="31" spans="2:133" ht="11.25" customHeight="1" x14ac:dyDescent="0.15">
      <c r="B31" s="658" t="s">
        <v>310</v>
      </c>
      <c r="C31" s="659"/>
      <c r="D31" s="659"/>
      <c r="E31" s="659"/>
      <c r="F31" s="659"/>
      <c r="G31" s="659"/>
      <c r="H31" s="659"/>
      <c r="I31" s="659"/>
      <c r="J31" s="659"/>
      <c r="K31" s="659"/>
      <c r="L31" s="659"/>
      <c r="M31" s="659"/>
      <c r="N31" s="659"/>
      <c r="O31" s="659"/>
      <c r="P31" s="659"/>
      <c r="Q31" s="660"/>
      <c r="R31" s="661">
        <v>617142</v>
      </c>
      <c r="S31" s="664"/>
      <c r="T31" s="664"/>
      <c r="U31" s="664"/>
      <c r="V31" s="664"/>
      <c r="W31" s="664"/>
      <c r="X31" s="664"/>
      <c r="Y31" s="665"/>
      <c r="Z31" s="723">
        <v>1.6</v>
      </c>
      <c r="AA31" s="723"/>
      <c r="AB31" s="723"/>
      <c r="AC31" s="723"/>
      <c r="AD31" s="724" t="s">
        <v>238</v>
      </c>
      <c r="AE31" s="724"/>
      <c r="AF31" s="724"/>
      <c r="AG31" s="724"/>
      <c r="AH31" s="724"/>
      <c r="AI31" s="724"/>
      <c r="AJ31" s="724"/>
      <c r="AK31" s="724"/>
      <c r="AL31" s="666" t="s">
        <v>130</v>
      </c>
      <c r="AM31" s="667"/>
      <c r="AN31" s="667"/>
      <c r="AO31" s="725"/>
      <c r="AP31" s="753"/>
      <c r="AQ31" s="754"/>
      <c r="AR31" s="754"/>
      <c r="AS31" s="754"/>
      <c r="AT31" s="758"/>
      <c r="AU31" s="229" t="s">
        <v>311</v>
      </c>
      <c r="AV31" s="229"/>
      <c r="AW31" s="229"/>
      <c r="AX31" s="658" t="s">
        <v>312</v>
      </c>
      <c r="AY31" s="659"/>
      <c r="AZ31" s="659"/>
      <c r="BA31" s="659"/>
      <c r="BB31" s="659"/>
      <c r="BC31" s="659"/>
      <c r="BD31" s="659"/>
      <c r="BE31" s="659"/>
      <c r="BF31" s="660"/>
      <c r="BG31" s="739">
        <v>99.4</v>
      </c>
      <c r="BH31" s="662"/>
      <c r="BI31" s="662"/>
      <c r="BJ31" s="662"/>
      <c r="BK31" s="662"/>
      <c r="BL31" s="662"/>
      <c r="BM31" s="667">
        <v>97.6</v>
      </c>
      <c r="BN31" s="740"/>
      <c r="BO31" s="740"/>
      <c r="BP31" s="740"/>
      <c r="BQ31" s="701"/>
      <c r="BR31" s="739">
        <v>99.3</v>
      </c>
      <c r="BS31" s="662"/>
      <c r="BT31" s="662"/>
      <c r="BU31" s="662"/>
      <c r="BV31" s="662"/>
      <c r="BW31" s="662"/>
      <c r="BX31" s="667">
        <v>97.2</v>
      </c>
      <c r="BY31" s="740"/>
      <c r="BZ31" s="740"/>
      <c r="CA31" s="740"/>
      <c r="CB31" s="701"/>
      <c r="CD31" s="747"/>
      <c r="CE31" s="748"/>
      <c r="CF31" s="705" t="s">
        <v>313</v>
      </c>
      <c r="CG31" s="702"/>
      <c r="CH31" s="702"/>
      <c r="CI31" s="702"/>
      <c r="CJ31" s="702"/>
      <c r="CK31" s="702"/>
      <c r="CL31" s="702"/>
      <c r="CM31" s="702"/>
      <c r="CN31" s="702"/>
      <c r="CO31" s="702"/>
      <c r="CP31" s="702"/>
      <c r="CQ31" s="703"/>
      <c r="CR31" s="661">
        <v>204841</v>
      </c>
      <c r="CS31" s="662"/>
      <c r="CT31" s="662"/>
      <c r="CU31" s="662"/>
      <c r="CV31" s="662"/>
      <c r="CW31" s="662"/>
      <c r="CX31" s="662"/>
      <c r="CY31" s="663"/>
      <c r="CZ31" s="666">
        <v>0.5</v>
      </c>
      <c r="DA31" s="695"/>
      <c r="DB31" s="695"/>
      <c r="DC31" s="696"/>
      <c r="DD31" s="669">
        <v>204841</v>
      </c>
      <c r="DE31" s="662"/>
      <c r="DF31" s="662"/>
      <c r="DG31" s="662"/>
      <c r="DH31" s="662"/>
      <c r="DI31" s="662"/>
      <c r="DJ31" s="662"/>
      <c r="DK31" s="663"/>
      <c r="DL31" s="669">
        <v>204841</v>
      </c>
      <c r="DM31" s="662"/>
      <c r="DN31" s="662"/>
      <c r="DO31" s="662"/>
      <c r="DP31" s="662"/>
      <c r="DQ31" s="662"/>
      <c r="DR31" s="662"/>
      <c r="DS31" s="662"/>
      <c r="DT31" s="662"/>
      <c r="DU31" s="662"/>
      <c r="DV31" s="663"/>
      <c r="DW31" s="666">
        <v>0.8</v>
      </c>
      <c r="DX31" s="695"/>
      <c r="DY31" s="695"/>
      <c r="DZ31" s="695"/>
      <c r="EA31" s="695"/>
      <c r="EB31" s="695"/>
      <c r="EC31" s="697"/>
    </row>
    <row r="32" spans="2:133" ht="11.25" customHeight="1" x14ac:dyDescent="0.15">
      <c r="B32" s="658" t="s">
        <v>314</v>
      </c>
      <c r="C32" s="659"/>
      <c r="D32" s="659"/>
      <c r="E32" s="659"/>
      <c r="F32" s="659"/>
      <c r="G32" s="659"/>
      <c r="H32" s="659"/>
      <c r="I32" s="659"/>
      <c r="J32" s="659"/>
      <c r="K32" s="659"/>
      <c r="L32" s="659"/>
      <c r="M32" s="659"/>
      <c r="N32" s="659"/>
      <c r="O32" s="659"/>
      <c r="P32" s="659"/>
      <c r="Q32" s="660"/>
      <c r="R32" s="661">
        <v>873282</v>
      </c>
      <c r="S32" s="664"/>
      <c r="T32" s="664"/>
      <c r="U32" s="664"/>
      <c r="V32" s="664"/>
      <c r="W32" s="664"/>
      <c r="X32" s="664"/>
      <c r="Y32" s="665"/>
      <c r="Z32" s="723">
        <v>2.2000000000000002</v>
      </c>
      <c r="AA32" s="723"/>
      <c r="AB32" s="723"/>
      <c r="AC32" s="723"/>
      <c r="AD32" s="724" t="s">
        <v>238</v>
      </c>
      <c r="AE32" s="724"/>
      <c r="AF32" s="724"/>
      <c r="AG32" s="724"/>
      <c r="AH32" s="724"/>
      <c r="AI32" s="724"/>
      <c r="AJ32" s="724"/>
      <c r="AK32" s="724"/>
      <c r="AL32" s="666" t="s">
        <v>130</v>
      </c>
      <c r="AM32" s="667"/>
      <c r="AN32" s="667"/>
      <c r="AO32" s="725"/>
      <c r="AP32" s="755"/>
      <c r="AQ32" s="756"/>
      <c r="AR32" s="756"/>
      <c r="AS32" s="756"/>
      <c r="AT32" s="759"/>
      <c r="AU32" s="231"/>
      <c r="AV32" s="231"/>
      <c r="AW32" s="231"/>
      <c r="AX32" s="673" t="s">
        <v>315</v>
      </c>
      <c r="AY32" s="674"/>
      <c r="AZ32" s="674"/>
      <c r="BA32" s="674"/>
      <c r="BB32" s="674"/>
      <c r="BC32" s="674"/>
      <c r="BD32" s="674"/>
      <c r="BE32" s="674"/>
      <c r="BF32" s="675"/>
      <c r="BG32" s="738">
        <v>99.2</v>
      </c>
      <c r="BH32" s="677"/>
      <c r="BI32" s="677"/>
      <c r="BJ32" s="677"/>
      <c r="BK32" s="677"/>
      <c r="BL32" s="677"/>
      <c r="BM32" s="721">
        <v>95.9</v>
      </c>
      <c r="BN32" s="677"/>
      <c r="BO32" s="677"/>
      <c r="BP32" s="677"/>
      <c r="BQ32" s="714"/>
      <c r="BR32" s="738">
        <v>99.1</v>
      </c>
      <c r="BS32" s="677"/>
      <c r="BT32" s="677"/>
      <c r="BU32" s="677"/>
      <c r="BV32" s="677"/>
      <c r="BW32" s="677"/>
      <c r="BX32" s="721">
        <v>95.7</v>
      </c>
      <c r="BY32" s="677"/>
      <c r="BZ32" s="677"/>
      <c r="CA32" s="677"/>
      <c r="CB32" s="714"/>
      <c r="CD32" s="749"/>
      <c r="CE32" s="750"/>
      <c r="CF32" s="705" t="s">
        <v>316</v>
      </c>
      <c r="CG32" s="702"/>
      <c r="CH32" s="702"/>
      <c r="CI32" s="702"/>
      <c r="CJ32" s="702"/>
      <c r="CK32" s="702"/>
      <c r="CL32" s="702"/>
      <c r="CM32" s="702"/>
      <c r="CN32" s="702"/>
      <c r="CO32" s="702"/>
      <c r="CP32" s="702"/>
      <c r="CQ32" s="703"/>
      <c r="CR32" s="661">
        <v>418</v>
      </c>
      <c r="CS32" s="664"/>
      <c r="CT32" s="664"/>
      <c r="CU32" s="664"/>
      <c r="CV32" s="664"/>
      <c r="CW32" s="664"/>
      <c r="CX32" s="664"/>
      <c r="CY32" s="665"/>
      <c r="CZ32" s="666">
        <v>0</v>
      </c>
      <c r="DA32" s="695"/>
      <c r="DB32" s="695"/>
      <c r="DC32" s="696"/>
      <c r="DD32" s="669">
        <v>418</v>
      </c>
      <c r="DE32" s="664"/>
      <c r="DF32" s="664"/>
      <c r="DG32" s="664"/>
      <c r="DH32" s="664"/>
      <c r="DI32" s="664"/>
      <c r="DJ32" s="664"/>
      <c r="DK32" s="665"/>
      <c r="DL32" s="669">
        <v>418</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15">
      <c r="B33" s="658" t="s">
        <v>317</v>
      </c>
      <c r="C33" s="659"/>
      <c r="D33" s="659"/>
      <c r="E33" s="659"/>
      <c r="F33" s="659"/>
      <c r="G33" s="659"/>
      <c r="H33" s="659"/>
      <c r="I33" s="659"/>
      <c r="J33" s="659"/>
      <c r="K33" s="659"/>
      <c r="L33" s="659"/>
      <c r="M33" s="659"/>
      <c r="N33" s="659"/>
      <c r="O33" s="659"/>
      <c r="P33" s="659"/>
      <c r="Q33" s="660"/>
      <c r="R33" s="661">
        <v>707823</v>
      </c>
      <c r="S33" s="664"/>
      <c r="T33" s="664"/>
      <c r="U33" s="664"/>
      <c r="V33" s="664"/>
      <c r="W33" s="664"/>
      <c r="X33" s="664"/>
      <c r="Y33" s="665"/>
      <c r="Z33" s="723">
        <v>1.8</v>
      </c>
      <c r="AA33" s="723"/>
      <c r="AB33" s="723"/>
      <c r="AC33" s="723"/>
      <c r="AD33" s="724" t="s">
        <v>238</v>
      </c>
      <c r="AE33" s="724"/>
      <c r="AF33" s="724"/>
      <c r="AG33" s="724"/>
      <c r="AH33" s="724"/>
      <c r="AI33" s="724"/>
      <c r="AJ33" s="724"/>
      <c r="AK33" s="724"/>
      <c r="AL33" s="666" t="s">
        <v>130</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318</v>
      </c>
      <c r="CE33" s="702"/>
      <c r="CF33" s="702"/>
      <c r="CG33" s="702"/>
      <c r="CH33" s="702"/>
      <c r="CI33" s="702"/>
      <c r="CJ33" s="702"/>
      <c r="CK33" s="702"/>
      <c r="CL33" s="702"/>
      <c r="CM33" s="702"/>
      <c r="CN33" s="702"/>
      <c r="CO33" s="702"/>
      <c r="CP33" s="702"/>
      <c r="CQ33" s="703"/>
      <c r="CR33" s="661">
        <v>18753854</v>
      </c>
      <c r="CS33" s="662"/>
      <c r="CT33" s="662"/>
      <c r="CU33" s="662"/>
      <c r="CV33" s="662"/>
      <c r="CW33" s="662"/>
      <c r="CX33" s="662"/>
      <c r="CY33" s="663"/>
      <c r="CZ33" s="666">
        <v>48</v>
      </c>
      <c r="DA33" s="695"/>
      <c r="DB33" s="695"/>
      <c r="DC33" s="696"/>
      <c r="DD33" s="669">
        <v>13648121</v>
      </c>
      <c r="DE33" s="662"/>
      <c r="DF33" s="662"/>
      <c r="DG33" s="662"/>
      <c r="DH33" s="662"/>
      <c r="DI33" s="662"/>
      <c r="DJ33" s="662"/>
      <c r="DK33" s="663"/>
      <c r="DL33" s="669">
        <v>11063617</v>
      </c>
      <c r="DM33" s="662"/>
      <c r="DN33" s="662"/>
      <c r="DO33" s="662"/>
      <c r="DP33" s="662"/>
      <c r="DQ33" s="662"/>
      <c r="DR33" s="662"/>
      <c r="DS33" s="662"/>
      <c r="DT33" s="662"/>
      <c r="DU33" s="662"/>
      <c r="DV33" s="663"/>
      <c r="DW33" s="666">
        <v>42.1</v>
      </c>
      <c r="DX33" s="695"/>
      <c r="DY33" s="695"/>
      <c r="DZ33" s="695"/>
      <c r="EA33" s="695"/>
      <c r="EB33" s="695"/>
      <c r="EC33" s="697"/>
    </row>
    <row r="34" spans="2:133" ht="11.25" customHeight="1" x14ac:dyDescent="0.15">
      <c r="B34" s="658" t="s">
        <v>319</v>
      </c>
      <c r="C34" s="659"/>
      <c r="D34" s="659"/>
      <c r="E34" s="659"/>
      <c r="F34" s="659"/>
      <c r="G34" s="659"/>
      <c r="H34" s="659"/>
      <c r="I34" s="659"/>
      <c r="J34" s="659"/>
      <c r="K34" s="659"/>
      <c r="L34" s="659"/>
      <c r="M34" s="659"/>
      <c r="N34" s="659"/>
      <c r="O34" s="659"/>
      <c r="P34" s="659"/>
      <c r="Q34" s="660"/>
      <c r="R34" s="661">
        <v>1346759</v>
      </c>
      <c r="S34" s="664"/>
      <c r="T34" s="664"/>
      <c r="U34" s="664"/>
      <c r="V34" s="664"/>
      <c r="W34" s="664"/>
      <c r="X34" s="664"/>
      <c r="Y34" s="665"/>
      <c r="Z34" s="723">
        <v>3.4</v>
      </c>
      <c r="AA34" s="723"/>
      <c r="AB34" s="723"/>
      <c r="AC34" s="723"/>
      <c r="AD34" s="724">
        <v>510</v>
      </c>
      <c r="AE34" s="724"/>
      <c r="AF34" s="724"/>
      <c r="AG34" s="724"/>
      <c r="AH34" s="724"/>
      <c r="AI34" s="724"/>
      <c r="AJ34" s="724"/>
      <c r="AK34" s="724"/>
      <c r="AL34" s="666">
        <v>0</v>
      </c>
      <c r="AM34" s="667"/>
      <c r="AN34" s="667"/>
      <c r="AO34" s="725"/>
      <c r="AP34" s="234"/>
      <c r="AQ34" s="735" t="s">
        <v>320</v>
      </c>
      <c r="AR34" s="736"/>
      <c r="AS34" s="736"/>
      <c r="AT34" s="736"/>
      <c r="AU34" s="736"/>
      <c r="AV34" s="736"/>
      <c r="AW34" s="736"/>
      <c r="AX34" s="736"/>
      <c r="AY34" s="736"/>
      <c r="AZ34" s="736"/>
      <c r="BA34" s="736"/>
      <c r="BB34" s="736"/>
      <c r="BC34" s="736"/>
      <c r="BD34" s="736"/>
      <c r="BE34" s="736"/>
      <c r="BF34" s="737"/>
      <c r="BG34" s="735" t="s">
        <v>321</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322</v>
      </c>
      <c r="CE34" s="702"/>
      <c r="CF34" s="702"/>
      <c r="CG34" s="702"/>
      <c r="CH34" s="702"/>
      <c r="CI34" s="702"/>
      <c r="CJ34" s="702"/>
      <c r="CK34" s="702"/>
      <c r="CL34" s="702"/>
      <c r="CM34" s="702"/>
      <c r="CN34" s="702"/>
      <c r="CO34" s="702"/>
      <c r="CP34" s="702"/>
      <c r="CQ34" s="703"/>
      <c r="CR34" s="661">
        <v>5917457</v>
      </c>
      <c r="CS34" s="664"/>
      <c r="CT34" s="664"/>
      <c r="CU34" s="664"/>
      <c r="CV34" s="664"/>
      <c r="CW34" s="664"/>
      <c r="CX34" s="664"/>
      <c r="CY34" s="665"/>
      <c r="CZ34" s="666">
        <v>15.2</v>
      </c>
      <c r="DA34" s="695"/>
      <c r="DB34" s="695"/>
      <c r="DC34" s="696"/>
      <c r="DD34" s="669">
        <v>4753756</v>
      </c>
      <c r="DE34" s="664"/>
      <c r="DF34" s="664"/>
      <c r="DG34" s="664"/>
      <c r="DH34" s="664"/>
      <c r="DI34" s="664"/>
      <c r="DJ34" s="664"/>
      <c r="DK34" s="665"/>
      <c r="DL34" s="669">
        <v>3678319</v>
      </c>
      <c r="DM34" s="664"/>
      <c r="DN34" s="664"/>
      <c r="DO34" s="664"/>
      <c r="DP34" s="664"/>
      <c r="DQ34" s="664"/>
      <c r="DR34" s="664"/>
      <c r="DS34" s="664"/>
      <c r="DT34" s="664"/>
      <c r="DU34" s="664"/>
      <c r="DV34" s="665"/>
      <c r="DW34" s="666">
        <v>14</v>
      </c>
      <c r="DX34" s="695"/>
      <c r="DY34" s="695"/>
      <c r="DZ34" s="695"/>
      <c r="EA34" s="695"/>
      <c r="EB34" s="695"/>
      <c r="EC34" s="697"/>
    </row>
    <row r="35" spans="2:133" ht="11.25" customHeight="1" x14ac:dyDescent="0.15">
      <c r="B35" s="658" t="s">
        <v>323</v>
      </c>
      <c r="C35" s="659"/>
      <c r="D35" s="659"/>
      <c r="E35" s="659"/>
      <c r="F35" s="659"/>
      <c r="G35" s="659"/>
      <c r="H35" s="659"/>
      <c r="I35" s="659"/>
      <c r="J35" s="659"/>
      <c r="K35" s="659"/>
      <c r="L35" s="659"/>
      <c r="M35" s="659"/>
      <c r="N35" s="659"/>
      <c r="O35" s="659"/>
      <c r="P35" s="659"/>
      <c r="Q35" s="660"/>
      <c r="R35" s="661">
        <v>3713752</v>
      </c>
      <c r="S35" s="664"/>
      <c r="T35" s="664"/>
      <c r="U35" s="664"/>
      <c r="V35" s="664"/>
      <c r="W35" s="664"/>
      <c r="X35" s="664"/>
      <c r="Y35" s="665"/>
      <c r="Z35" s="723">
        <v>9.3000000000000007</v>
      </c>
      <c r="AA35" s="723"/>
      <c r="AB35" s="723"/>
      <c r="AC35" s="723"/>
      <c r="AD35" s="724" t="s">
        <v>130</v>
      </c>
      <c r="AE35" s="724"/>
      <c r="AF35" s="724"/>
      <c r="AG35" s="724"/>
      <c r="AH35" s="724"/>
      <c r="AI35" s="724"/>
      <c r="AJ35" s="724"/>
      <c r="AK35" s="724"/>
      <c r="AL35" s="666" t="s">
        <v>130</v>
      </c>
      <c r="AM35" s="667"/>
      <c r="AN35" s="667"/>
      <c r="AO35" s="725"/>
      <c r="AP35" s="234"/>
      <c r="AQ35" s="729" t="s">
        <v>324</v>
      </c>
      <c r="AR35" s="730"/>
      <c r="AS35" s="730"/>
      <c r="AT35" s="730"/>
      <c r="AU35" s="730"/>
      <c r="AV35" s="730"/>
      <c r="AW35" s="730"/>
      <c r="AX35" s="730"/>
      <c r="AY35" s="731"/>
      <c r="AZ35" s="726">
        <v>5837520</v>
      </c>
      <c r="BA35" s="727"/>
      <c r="BB35" s="727"/>
      <c r="BC35" s="727"/>
      <c r="BD35" s="727"/>
      <c r="BE35" s="727"/>
      <c r="BF35" s="728"/>
      <c r="BG35" s="732" t="s">
        <v>325</v>
      </c>
      <c r="BH35" s="733"/>
      <c r="BI35" s="733"/>
      <c r="BJ35" s="733"/>
      <c r="BK35" s="733"/>
      <c r="BL35" s="733"/>
      <c r="BM35" s="733"/>
      <c r="BN35" s="733"/>
      <c r="BO35" s="733"/>
      <c r="BP35" s="733"/>
      <c r="BQ35" s="733"/>
      <c r="BR35" s="733"/>
      <c r="BS35" s="733"/>
      <c r="BT35" s="733"/>
      <c r="BU35" s="734"/>
      <c r="BV35" s="726">
        <v>92753</v>
      </c>
      <c r="BW35" s="727"/>
      <c r="BX35" s="727"/>
      <c r="BY35" s="727"/>
      <c r="BZ35" s="727"/>
      <c r="CA35" s="727"/>
      <c r="CB35" s="728"/>
      <c r="CD35" s="705" t="s">
        <v>326</v>
      </c>
      <c r="CE35" s="702"/>
      <c r="CF35" s="702"/>
      <c r="CG35" s="702"/>
      <c r="CH35" s="702"/>
      <c r="CI35" s="702"/>
      <c r="CJ35" s="702"/>
      <c r="CK35" s="702"/>
      <c r="CL35" s="702"/>
      <c r="CM35" s="702"/>
      <c r="CN35" s="702"/>
      <c r="CO35" s="702"/>
      <c r="CP35" s="702"/>
      <c r="CQ35" s="703"/>
      <c r="CR35" s="661">
        <v>131167</v>
      </c>
      <c r="CS35" s="662"/>
      <c r="CT35" s="662"/>
      <c r="CU35" s="662"/>
      <c r="CV35" s="662"/>
      <c r="CW35" s="662"/>
      <c r="CX35" s="662"/>
      <c r="CY35" s="663"/>
      <c r="CZ35" s="666">
        <v>0.3</v>
      </c>
      <c r="DA35" s="695"/>
      <c r="DB35" s="695"/>
      <c r="DC35" s="696"/>
      <c r="DD35" s="669">
        <v>114424</v>
      </c>
      <c r="DE35" s="662"/>
      <c r="DF35" s="662"/>
      <c r="DG35" s="662"/>
      <c r="DH35" s="662"/>
      <c r="DI35" s="662"/>
      <c r="DJ35" s="662"/>
      <c r="DK35" s="663"/>
      <c r="DL35" s="669">
        <v>114424</v>
      </c>
      <c r="DM35" s="662"/>
      <c r="DN35" s="662"/>
      <c r="DO35" s="662"/>
      <c r="DP35" s="662"/>
      <c r="DQ35" s="662"/>
      <c r="DR35" s="662"/>
      <c r="DS35" s="662"/>
      <c r="DT35" s="662"/>
      <c r="DU35" s="662"/>
      <c r="DV35" s="663"/>
      <c r="DW35" s="666">
        <v>0.4</v>
      </c>
      <c r="DX35" s="695"/>
      <c r="DY35" s="695"/>
      <c r="DZ35" s="695"/>
      <c r="EA35" s="695"/>
      <c r="EB35" s="695"/>
      <c r="EC35" s="697"/>
    </row>
    <row r="36" spans="2:133" ht="11.25" customHeight="1" x14ac:dyDescent="0.15">
      <c r="B36" s="658" t="s">
        <v>327</v>
      </c>
      <c r="C36" s="659"/>
      <c r="D36" s="659"/>
      <c r="E36" s="659"/>
      <c r="F36" s="659"/>
      <c r="G36" s="659"/>
      <c r="H36" s="659"/>
      <c r="I36" s="659"/>
      <c r="J36" s="659"/>
      <c r="K36" s="659"/>
      <c r="L36" s="659"/>
      <c r="M36" s="659"/>
      <c r="N36" s="659"/>
      <c r="O36" s="659"/>
      <c r="P36" s="659"/>
      <c r="Q36" s="660"/>
      <c r="R36" s="661" t="s">
        <v>238</v>
      </c>
      <c r="S36" s="664"/>
      <c r="T36" s="664"/>
      <c r="U36" s="664"/>
      <c r="V36" s="664"/>
      <c r="W36" s="664"/>
      <c r="X36" s="664"/>
      <c r="Y36" s="665"/>
      <c r="Z36" s="723" t="s">
        <v>238</v>
      </c>
      <c r="AA36" s="723"/>
      <c r="AB36" s="723"/>
      <c r="AC36" s="723"/>
      <c r="AD36" s="724" t="s">
        <v>130</v>
      </c>
      <c r="AE36" s="724"/>
      <c r="AF36" s="724"/>
      <c r="AG36" s="724"/>
      <c r="AH36" s="724"/>
      <c r="AI36" s="724"/>
      <c r="AJ36" s="724"/>
      <c r="AK36" s="724"/>
      <c r="AL36" s="666" t="s">
        <v>238</v>
      </c>
      <c r="AM36" s="667"/>
      <c r="AN36" s="667"/>
      <c r="AO36" s="725"/>
      <c r="AQ36" s="698" t="s">
        <v>328</v>
      </c>
      <c r="AR36" s="699"/>
      <c r="AS36" s="699"/>
      <c r="AT36" s="699"/>
      <c r="AU36" s="699"/>
      <c r="AV36" s="699"/>
      <c r="AW36" s="699"/>
      <c r="AX36" s="699"/>
      <c r="AY36" s="700"/>
      <c r="AZ36" s="661">
        <v>2107893</v>
      </c>
      <c r="BA36" s="664"/>
      <c r="BB36" s="664"/>
      <c r="BC36" s="664"/>
      <c r="BD36" s="662"/>
      <c r="BE36" s="662"/>
      <c r="BF36" s="701"/>
      <c r="BG36" s="705" t="s">
        <v>329</v>
      </c>
      <c r="BH36" s="702"/>
      <c r="BI36" s="702"/>
      <c r="BJ36" s="702"/>
      <c r="BK36" s="702"/>
      <c r="BL36" s="702"/>
      <c r="BM36" s="702"/>
      <c r="BN36" s="702"/>
      <c r="BO36" s="702"/>
      <c r="BP36" s="702"/>
      <c r="BQ36" s="702"/>
      <c r="BR36" s="702"/>
      <c r="BS36" s="702"/>
      <c r="BT36" s="702"/>
      <c r="BU36" s="703"/>
      <c r="BV36" s="661">
        <v>24603</v>
      </c>
      <c r="BW36" s="664"/>
      <c r="BX36" s="664"/>
      <c r="BY36" s="664"/>
      <c r="BZ36" s="664"/>
      <c r="CA36" s="664"/>
      <c r="CB36" s="704"/>
      <c r="CD36" s="705" t="s">
        <v>330</v>
      </c>
      <c r="CE36" s="702"/>
      <c r="CF36" s="702"/>
      <c r="CG36" s="702"/>
      <c r="CH36" s="702"/>
      <c r="CI36" s="702"/>
      <c r="CJ36" s="702"/>
      <c r="CK36" s="702"/>
      <c r="CL36" s="702"/>
      <c r="CM36" s="702"/>
      <c r="CN36" s="702"/>
      <c r="CO36" s="702"/>
      <c r="CP36" s="702"/>
      <c r="CQ36" s="703"/>
      <c r="CR36" s="661">
        <v>6504617</v>
      </c>
      <c r="CS36" s="664"/>
      <c r="CT36" s="664"/>
      <c r="CU36" s="664"/>
      <c r="CV36" s="664"/>
      <c r="CW36" s="664"/>
      <c r="CX36" s="664"/>
      <c r="CY36" s="665"/>
      <c r="CZ36" s="666">
        <v>16.7</v>
      </c>
      <c r="DA36" s="695"/>
      <c r="DB36" s="695"/>
      <c r="DC36" s="696"/>
      <c r="DD36" s="669">
        <v>5347376</v>
      </c>
      <c r="DE36" s="664"/>
      <c r="DF36" s="664"/>
      <c r="DG36" s="664"/>
      <c r="DH36" s="664"/>
      <c r="DI36" s="664"/>
      <c r="DJ36" s="664"/>
      <c r="DK36" s="665"/>
      <c r="DL36" s="669">
        <v>4633437</v>
      </c>
      <c r="DM36" s="664"/>
      <c r="DN36" s="664"/>
      <c r="DO36" s="664"/>
      <c r="DP36" s="664"/>
      <c r="DQ36" s="664"/>
      <c r="DR36" s="664"/>
      <c r="DS36" s="664"/>
      <c r="DT36" s="664"/>
      <c r="DU36" s="664"/>
      <c r="DV36" s="665"/>
      <c r="DW36" s="666">
        <v>17.600000000000001</v>
      </c>
      <c r="DX36" s="695"/>
      <c r="DY36" s="695"/>
      <c r="DZ36" s="695"/>
      <c r="EA36" s="695"/>
      <c r="EB36" s="695"/>
      <c r="EC36" s="697"/>
    </row>
    <row r="37" spans="2:133" ht="11.25" customHeight="1" x14ac:dyDescent="0.15">
      <c r="B37" s="658" t="s">
        <v>331</v>
      </c>
      <c r="C37" s="659"/>
      <c r="D37" s="659"/>
      <c r="E37" s="659"/>
      <c r="F37" s="659"/>
      <c r="G37" s="659"/>
      <c r="H37" s="659"/>
      <c r="I37" s="659"/>
      <c r="J37" s="659"/>
      <c r="K37" s="659"/>
      <c r="L37" s="659"/>
      <c r="M37" s="659"/>
      <c r="N37" s="659"/>
      <c r="O37" s="659"/>
      <c r="P37" s="659"/>
      <c r="Q37" s="660"/>
      <c r="R37" s="661">
        <v>1489752</v>
      </c>
      <c r="S37" s="664"/>
      <c r="T37" s="664"/>
      <c r="U37" s="664"/>
      <c r="V37" s="664"/>
      <c r="W37" s="664"/>
      <c r="X37" s="664"/>
      <c r="Y37" s="665"/>
      <c r="Z37" s="723">
        <v>3.7</v>
      </c>
      <c r="AA37" s="723"/>
      <c r="AB37" s="723"/>
      <c r="AC37" s="723"/>
      <c r="AD37" s="724" t="s">
        <v>238</v>
      </c>
      <c r="AE37" s="724"/>
      <c r="AF37" s="724"/>
      <c r="AG37" s="724"/>
      <c r="AH37" s="724"/>
      <c r="AI37" s="724"/>
      <c r="AJ37" s="724"/>
      <c r="AK37" s="724"/>
      <c r="AL37" s="666" t="s">
        <v>238</v>
      </c>
      <c r="AM37" s="667"/>
      <c r="AN37" s="667"/>
      <c r="AO37" s="725"/>
      <c r="AQ37" s="698" t="s">
        <v>332</v>
      </c>
      <c r="AR37" s="699"/>
      <c r="AS37" s="699"/>
      <c r="AT37" s="699"/>
      <c r="AU37" s="699"/>
      <c r="AV37" s="699"/>
      <c r="AW37" s="699"/>
      <c r="AX37" s="699"/>
      <c r="AY37" s="700"/>
      <c r="AZ37" s="661">
        <v>413034</v>
      </c>
      <c r="BA37" s="664"/>
      <c r="BB37" s="664"/>
      <c r="BC37" s="664"/>
      <c r="BD37" s="662"/>
      <c r="BE37" s="662"/>
      <c r="BF37" s="701"/>
      <c r="BG37" s="705" t="s">
        <v>333</v>
      </c>
      <c r="BH37" s="702"/>
      <c r="BI37" s="702"/>
      <c r="BJ37" s="702"/>
      <c r="BK37" s="702"/>
      <c r="BL37" s="702"/>
      <c r="BM37" s="702"/>
      <c r="BN37" s="702"/>
      <c r="BO37" s="702"/>
      <c r="BP37" s="702"/>
      <c r="BQ37" s="702"/>
      <c r="BR37" s="702"/>
      <c r="BS37" s="702"/>
      <c r="BT37" s="702"/>
      <c r="BU37" s="703"/>
      <c r="BV37" s="661">
        <v>13395</v>
      </c>
      <c r="BW37" s="664"/>
      <c r="BX37" s="664"/>
      <c r="BY37" s="664"/>
      <c r="BZ37" s="664"/>
      <c r="CA37" s="664"/>
      <c r="CB37" s="704"/>
      <c r="CD37" s="705" t="s">
        <v>334</v>
      </c>
      <c r="CE37" s="702"/>
      <c r="CF37" s="702"/>
      <c r="CG37" s="702"/>
      <c r="CH37" s="702"/>
      <c r="CI37" s="702"/>
      <c r="CJ37" s="702"/>
      <c r="CK37" s="702"/>
      <c r="CL37" s="702"/>
      <c r="CM37" s="702"/>
      <c r="CN37" s="702"/>
      <c r="CO37" s="702"/>
      <c r="CP37" s="702"/>
      <c r="CQ37" s="703"/>
      <c r="CR37" s="661">
        <v>1661497</v>
      </c>
      <c r="CS37" s="662"/>
      <c r="CT37" s="662"/>
      <c r="CU37" s="662"/>
      <c r="CV37" s="662"/>
      <c r="CW37" s="662"/>
      <c r="CX37" s="662"/>
      <c r="CY37" s="663"/>
      <c r="CZ37" s="666">
        <v>4.3</v>
      </c>
      <c r="DA37" s="695"/>
      <c r="DB37" s="695"/>
      <c r="DC37" s="696"/>
      <c r="DD37" s="669">
        <v>1560862</v>
      </c>
      <c r="DE37" s="662"/>
      <c r="DF37" s="662"/>
      <c r="DG37" s="662"/>
      <c r="DH37" s="662"/>
      <c r="DI37" s="662"/>
      <c r="DJ37" s="662"/>
      <c r="DK37" s="663"/>
      <c r="DL37" s="669">
        <v>1530774</v>
      </c>
      <c r="DM37" s="662"/>
      <c r="DN37" s="662"/>
      <c r="DO37" s="662"/>
      <c r="DP37" s="662"/>
      <c r="DQ37" s="662"/>
      <c r="DR37" s="662"/>
      <c r="DS37" s="662"/>
      <c r="DT37" s="662"/>
      <c r="DU37" s="662"/>
      <c r="DV37" s="663"/>
      <c r="DW37" s="666">
        <v>5.8</v>
      </c>
      <c r="DX37" s="695"/>
      <c r="DY37" s="695"/>
      <c r="DZ37" s="695"/>
      <c r="EA37" s="695"/>
      <c r="EB37" s="695"/>
      <c r="EC37" s="697"/>
    </row>
    <row r="38" spans="2:133" ht="11.25" customHeight="1" x14ac:dyDescent="0.15">
      <c r="B38" s="673" t="s">
        <v>335</v>
      </c>
      <c r="C38" s="674"/>
      <c r="D38" s="674"/>
      <c r="E38" s="674"/>
      <c r="F38" s="674"/>
      <c r="G38" s="674"/>
      <c r="H38" s="674"/>
      <c r="I38" s="674"/>
      <c r="J38" s="674"/>
      <c r="K38" s="674"/>
      <c r="L38" s="674"/>
      <c r="M38" s="674"/>
      <c r="N38" s="674"/>
      <c r="O38" s="674"/>
      <c r="P38" s="674"/>
      <c r="Q38" s="675"/>
      <c r="R38" s="676">
        <v>39808437</v>
      </c>
      <c r="S38" s="713"/>
      <c r="T38" s="713"/>
      <c r="U38" s="713"/>
      <c r="V38" s="713"/>
      <c r="W38" s="713"/>
      <c r="X38" s="713"/>
      <c r="Y38" s="718"/>
      <c r="Z38" s="719">
        <v>100</v>
      </c>
      <c r="AA38" s="719"/>
      <c r="AB38" s="719"/>
      <c r="AC38" s="719"/>
      <c r="AD38" s="720">
        <v>24796513</v>
      </c>
      <c r="AE38" s="720"/>
      <c r="AF38" s="720"/>
      <c r="AG38" s="720"/>
      <c r="AH38" s="720"/>
      <c r="AI38" s="720"/>
      <c r="AJ38" s="720"/>
      <c r="AK38" s="720"/>
      <c r="AL38" s="679">
        <v>100</v>
      </c>
      <c r="AM38" s="721"/>
      <c r="AN38" s="721"/>
      <c r="AO38" s="722"/>
      <c r="AQ38" s="698" t="s">
        <v>336</v>
      </c>
      <c r="AR38" s="699"/>
      <c r="AS38" s="699"/>
      <c r="AT38" s="699"/>
      <c r="AU38" s="699"/>
      <c r="AV38" s="699"/>
      <c r="AW38" s="699"/>
      <c r="AX38" s="699"/>
      <c r="AY38" s="700"/>
      <c r="AZ38" s="661">
        <v>15283</v>
      </c>
      <c r="BA38" s="664"/>
      <c r="BB38" s="664"/>
      <c r="BC38" s="664"/>
      <c r="BD38" s="662"/>
      <c r="BE38" s="662"/>
      <c r="BF38" s="701"/>
      <c r="BG38" s="705" t="s">
        <v>337</v>
      </c>
      <c r="BH38" s="702"/>
      <c r="BI38" s="702"/>
      <c r="BJ38" s="702"/>
      <c r="BK38" s="702"/>
      <c r="BL38" s="702"/>
      <c r="BM38" s="702"/>
      <c r="BN38" s="702"/>
      <c r="BO38" s="702"/>
      <c r="BP38" s="702"/>
      <c r="BQ38" s="702"/>
      <c r="BR38" s="702"/>
      <c r="BS38" s="702"/>
      <c r="BT38" s="702"/>
      <c r="BU38" s="703"/>
      <c r="BV38" s="661">
        <v>21447</v>
      </c>
      <c r="BW38" s="664"/>
      <c r="BX38" s="664"/>
      <c r="BY38" s="664"/>
      <c r="BZ38" s="664"/>
      <c r="CA38" s="664"/>
      <c r="CB38" s="704"/>
      <c r="CD38" s="705" t="s">
        <v>338</v>
      </c>
      <c r="CE38" s="702"/>
      <c r="CF38" s="702"/>
      <c r="CG38" s="702"/>
      <c r="CH38" s="702"/>
      <c r="CI38" s="702"/>
      <c r="CJ38" s="702"/>
      <c r="CK38" s="702"/>
      <c r="CL38" s="702"/>
      <c r="CM38" s="702"/>
      <c r="CN38" s="702"/>
      <c r="CO38" s="702"/>
      <c r="CP38" s="702"/>
      <c r="CQ38" s="703"/>
      <c r="CR38" s="661">
        <v>3316593</v>
      </c>
      <c r="CS38" s="664"/>
      <c r="CT38" s="664"/>
      <c r="CU38" s="664"/>
      <c r="CV38" s="664"/>
      <c r="CW38" s="664"/>
      <c r="CX38" s="664"/>
      <c r="CY38" s="665"/>
      <c r="CZ38" s="666">
        <v>8.5</v>
      </c>
      <c r="DA38" s="695"/>
      <c r="DB38" s="695"/>
      <c r="DC38" s="696"/>
      <c r="DD38" s="669">
        <v>2753052</v>
      </c>
      <c r="DE38" s="664"/>
      <c r="DF38" s="664"/>
      <c r="DG38" s="664"/>
      <c r="DH38" s="664"/>
      <c r="DI38" s="664"/>
      <c r="DJ38" s="664"/>
      <c r="DK38" s="665"/>
      <c r="DL38" s="669">
        <v>2637437</v>
      </c>
      <c r="DM38" s="664"/>
      <c r="DN38" s="664"/>
      <c r="DO38" s="664"/>
      <c r="DP38" s="664"/>
      <c r="DQ38" s="664"/>
      <c r="DR38" s="664"/>
      <c r="DS38" s="664"/>
      <c r="DT38" s="664"/>
      <c r="DU38" s="664"/>
      <c r="DV38" s="665"/>
      <c r="DW38" s="666">
        <v>10</v>
      </c>
      <c r="DX38" s="695"/>
      <c r="DY38" s="695"/>
      <c r="DZ38" s="695"/>
      <c r="EA38" s="695"/>
      <c r="EB38" s="695"/>
      <c r="EC38" s="697"/>
    </row>
    <row r="39" spans="2:133" ht="11.25" customHeight="1" x14ac:dyDescent="0.15">
      <c r="AQ39" s="698" t="s">
        <v>339</v>
      </c>
      <c r="AR39" s="699"/>
      <c r="AS39" s="699"/>
      <c r="AT39" s="699"/>
      <c r="AU39" s="699"/>
      <c r="AV39" s="699"/>
      <c r="AW39" s="699"/>
      <c r="AX39" s="699"/>
      <c r="AY39" s="700"/>
      <c r="AZ39" s="661" t="s">
        <v>130</v>
      </c>
      <c r="BA39" s="664"/>
      <c r="BB39" s="664"/>
      <c r="BC39" s="664"/>
      <c r="BD39" s="662"/>
      <c r="BE39" s="662"/>
      <c r="BF39" s="701"/>
      <c r="BG39" s="706" t="s">
        <v>340</v>
      </c>
      <c r="BH39" s="707"/>
      <c r="BI39" s="707"/>
      <c r="BJ39" s="707"/>
      <c r="BK39" s="707"/>
      <c r="BL39" s="235"/>
      <c r="BM39" s="702" t="s">
        <v>341</v>
      </c>
      <c r="BN39" s="702"/>
      <c r="BO39" s="702"/>
      <c r="BP39" s="702"/>
      <c r="BQ39" s="702"/>
      <c r="BR39" s="702"/>
      <c r="BS39" s="702"/>
      <c r="BT39" s="702"/>
      <c r="BU39" s="703"/>
      <c r="BV39" s="661">
        <v>92</v>
      </c>
      <c r="BW39" s="664"/>
      <c r="BX39" s="664"/>
      <c r="BY39" s="664"/>
      <c r="BZ39" s="664"/>
      <c r="CA39" s="664"/>
      <c r="CB39" s="704"/>
      <c r="CD39" s="705" t="s">
        <v>342</v>
      </c>
      <c r="CE39" s="702"/>
      <c r="CF39" s="702"/>
      <c r="CG39" s="702"/>
      <c r="CH39" s="702"/>
      <c r="CI39" s="702"/>
      <c r="CJ39" s="702"/>
      <c r="CK39" s="702"/>
      <c r="CL39" s="702"/>
      <c r="CM39" s="702"/>
      <c r="CN39" s="702"/>
      <c r="CO39" s="702"/>
      <c r="CP39" s="702"/>
      <c r="CQ39" s="703"/>
      <c r="CR39" s="661">
        <v>1593672</v>
      </c>
      <c r="CS39" s="662"/>
      <c r="CT39" s="662"/>
      <c r="CU39" s="662"/>
      <c r="CV39" s="662"/>
      <c r="CW39" s="662"/>
      <c r="CX39" s="662"/>
      <c r="CY39" s="663"/>
      <c r="CZ39" s="666">
        <v>4.0999999999999996</v>
      </c>
      <c r="DA39" s="695"/>
      <c r="DB39" s="695"/>
      <c r="DC39" s="696"/>
      <c r="DD39" s="669">
        <v>679513</v>
      </c>
      <c r="DE39" s="662"/>
      <c r="DF39" s="662"/>
      <c r="DG39" s="662"/>
      <c r="DH39" s="662"/>
      <c r="DI39" s="662"/>
      <c r="DJ39" s="662"/>
      <c r="DK39" s="663"/>
      <c r="DL39" s="669" t="s">
        <v>238</v>
      </c>
      <c r="DM39" s="662"/>
      <c r="DN39" s="662"/>
      <c r="DO39" s="662"/>
      <c r="DP39" s="662"/>
      <c r="DQ39" s="662"/>
      <c r="DR39" s="662"/>
      <c r="DS39" s="662"/>
      <c r="DT39" s="662"/>
      <c r="DU39" s="662"/>
      <c r="DV39" s="663"/>
      <c r="DW39" s="666" t="s">
        <v>130</v>
      </c>
      <c r="DX39" s="695"/>
      <c r="DY39" s="695"/>
      <c r="DZ39" s="695"/>
      <c r="EA39" s="695"/>
      <c r="EB39" s="695"/>
      <c r="EC39" s="697"/>
    </row>
    <row r="40" spans="2:133" ht="11.25" customHeight="1" x14ac:dyDescent="0.15">
      <c r="AQ40" s="698" t="s">
        <v>343</v>
      </c>
      <c r="AR40" s="699"/>
      <c r="AS40" s="699"/>
      <c r="AT40" s="699"/>
      <c r="AU40" s="699"/>
      <c r="AV40" s="699"/>
      <c r="AW40" s="699"/>
      <c r="AX40" s="699"/>
      <c r="AY40" s="700"/>
      <c r="AZ40" s="661">
        <v>756662</v>
      </c>
      <c r="BA40" s="664"/>
      <c r="BB40" s="664"/>
      <c r="BC40" s="664"/>
      <c r="BD40" s="662"/>
      <c r="BE40" s="662"/>
      <c r="BF40" s="701"/>
      <c r="BG40" s="706"/>
      <c r="BH40" s="707"/>
      <c r="BI40" s="707"/>
      <c r="BJ40" s="707"/>
      <c r="BK40" s="707"/>
      <c r="BL40" s="235"/>
      <c r="BM40" s="702" t="s">
        <v>344</v>
      </c>
      <c r="BN40" s="702"/>
      <c r="BO40" s="702"/>
      <c r="BP40" s="702"/>
      <c r="BQ40" s="702"/>
      <c r="BR40" s="702"/>
      <c r="BS40" s="702"/>
      <c r="BT40" s="702"/>
      <c r="BU40" s="703"/>
      <c r="BV40" s="661" t="s">
        <v>238</v>
      </c>
      <c r="BW40" s="664"/>
      <c r="BX40" s="664"/>
      <c r="BY40" s="664"/>
      <c r="BZ40" s="664"/>
      <c r="CA40" s="664"/>
      <c r="CB40" s="704"/>
      <c r="CD40" s="705" t="s">
        <v>345</v>
      </c>
      <c r="CE40" s="702"/>
      <c r="CF40" s="702"/>
      <c r="CG40" s="702"/>
      <c r="CH40" s="702"/>
      <c r="CI40" s="702"/>
      <c r="CJ40" s="702"/>
      <c r="CK40" s="702"/>
      <c r="CL40" s="702"/>
      <c r="CM40" s="702"/>
      <c r="CN40" s="702"/>
      <c r="CO40" s="702"/>
      <c r="CP40" s="702"/>
      <c r="CQ40" s="703"/>
      <c r="CR40" s="661">
        <v>1290348</v>
      </c>
      <c r="CS40" s="664"/>
      <c r="CT40" s="664"/>
      <c r="CU40" s="664"/>
      <c r="CV40" s="664"/>
      <c r="CW40" s="664"/>
      <c r="CX40" s="664"/>
      <c r="CY40" s="665"/>
      <c r="CZ40" s="666">
        <v>3.3</v>
      </c>
      <c r="DA40" s="695"/>
      <c r="DB40" s="695"/>
      <c r="DC40" s="696"/>
      <c r="DD40" s="669" t="s">
        <v>130</v>
      </c>
      <c r="DE40" s="664"/>
      <c r="DF40" s="664"/>
      <c r="DG40" s="664"/>
      <c r="DH40" s="664"/>
      <c r="DI40" s="664"/>
      <c r="DJ40" s="664"/>
      <c r="DK40" s="665"/>
      <c r="DL40" s="669" t="s">
        <v>130</v>
      </c>
      <c r="DM40" s="664"/>
      <c r="DN40" s="664"/>
      <c r="DO40" s="664"/>
      <c r="DP40" s="664"/>
      <c r="DQ40" s="664"/>
      <c r="DR40" s="664"/>
      <c r="DS40" s="664"/>
      <c r="DT40" s="664"/>
      <c r="DU40" s="664"/>
      <c r="DV40" s="665"/>
      <c r="DW40" s="666" t="s">
        <v>130</v>
      </c>
      <c r="DX40" s="695"/>
      <c r="DY40" s="695"/>
      <c r="DZ40" s="695"/>
      <c r="EA40" s="695"/>
      <c r="EB40" s="695"/>
      <c r="EC40" s="697"/>
    </row>
    <row r="41" spans="2:133" ht="11.25" customHeight="1" x14ac:dyDescent="0.15">
      <c r="AQ41" s="710" t="s">
        <v>346</v>
      </c>
      <c r="AR41" s="711"/>
      <c r="AS41" s="711"/>
      <c r="AT41" s="711"/>
      <c r="AU41" s="711"/>
      <c r="AV41" s="711"/>
      <c r="AW41" s="711"/>
      <c r="AX41" s="711"/>
      <c r="AY41" s="712"/>
      <c r="AZ41" s="676">
        <v>2544648</v>
      </c>
      <c r="BA41" s="713"/>
      <c r="BB41" s="713"/>
      <c r="BC41" s="713"/>
      <c r="BD41" s="677"/>
      <c r="BE41" s="677"/>
      <c r="BF41" s="714"/>
      <c r="BG41" s="708"/>
      <c r="BH41" s="709"/>
      <c r="BI41" s="709"/>
      <c r="BJ41" s="709"/>
      <c r="BK41" s="709"/>
      <c r="BL41" s="236"/>
      <c r="BM41" s="715" t="s">
        <v>347</v>
      </c>
      <c r="BN41" s="715"/>
      <c r="BO41" s="715"/>
      <c r="BP41" s="715"/>
      <c r="BQ41" s="715"/>
      <c r="BR41" s="715"/>
      <c r="BS41" s="715"/>
      <c r="BT41" s="715"/>
      <c r="BU41" s="716"/>
      <c r="BV41" s="676">
        <v>334</v>
      </c>
      <c r="BW41" s="713"/>
      <c r="BX41" s="713"/>
      <c r="BY41" s="713"/>
      <c r="BZ41" s="713"/>
      <c r="CA41" s="713"/>
      <c r="CB41" s="717"/>
      <c r="CD41" s="705" t="s">
        <v>348</v>
      </c>
      <c r="CE41" s="702"/>
      <c r="CF41" s="702"/>
      <c r="CG41" s="702"/>
      <c r="CH41" s="702"/>
      <c r="CI41" s="702"/>
      <c r="CJ41" s="702"/>
      <c r="CK41" s="702"/>
      <c r="CL41" s="702"/>
      <c r="CM41" s="702"/>
      <c r="CN41" s="702"/>
      <c r="CO41" s="702"/>
      <c r="CP41" s="702"/>
      <c r="CQ41" s="703"/>
      <c r="CR41" s="661" t="s">
        <v>130</v>
      </c>
      <c r="CS41" s="662"/>
      <c r="CT41" s="662"/>
      <c r="CU41" s="662"/>
      <c r="CV41" s="662"/>
      <c r="CW41" s="662"/>
      <c r="CX41" s="662"/>
      <c r="CY41" s="663"/>
      <c r="CZ41" s="666" t="s">
        <v>238</v>
      </c>
      <c r="DA41" s="695"/>
      <c r="DB41" s="695"/>
      <c r="DC41" s="696"/>
      <c r="DD41" s="669" t="s">
        <v>238</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350</v>
      </c>
      <c r="CE42" s="659"/>
      <c r="CF42" s="659"/>
      <c r="CG42" s="659"/>
      <c r="CH42" s="659"/>
      <c r="CI42" s="659"/>
      <c r="CJ42" s="659"/>
      <c r="CK42" s="659"/>
      <c r="CL42" s="659"/>
      <c r="CM42" s="659"/>
      <c r="CN42" s="659"/>
      <c r="CO42" s="659"/>
      <c r="CP42" s="659"/>
      <c r="CQ42" s="660"/>
      <c r="CR42" s="661">
        <v>4980897</v>
      </c>
      <c r="CS42" s="664"/>
      <c r="CT42" s="664"/>
      <c r="CU42" s="664"/>
      <c r="CV42" s="664"/>
      <c r="CW42" s="664"/>
      <c r="CX42" s="664"/>
      <c r="CY42" s="665"/>
      <c r="CZ42" s="666">
        <v>12.8</v>
      </c>
      <c r="DA42" s="667"/>
      <c r="DB42" s="667"/>
      <c r="DC42" s="668"/>
      <c r="DD42" s="669">
        <v>2152858</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352</v>
      </c>
      <c r="CE43" s="659"/>
      <c r="CF43" s="659"/>
      <c r="CG43" s="659"/>
      <c r="CH43" s="659"/>
      <c r="CI43" s="659"/>
      <c r="CJ43" s="659"/>
      <c r="CK43" s="659"/>
      <c r="CL43" s="659"/>
      <c r="CM43" s="659"/>
      <c r="CN43" s="659"/>
      <c r="CO43" s="659"/>
      <c r="CP43" s="659"/>
      <c r="CQ43" s="660"/>
      <c r="CR43" s="661">
        <v>83893</v>
      </c>
      <c r="CS43" s="662"/>
      <c r="CT43" s="662"/>
      <c r="CU43" s="662"/>
      <c r="CV43" s="662"/>
      <c r="CW43" s="662"/>
      <c r="CX43" s="662"/>
      <c r="CY43" s="663"/>
      <c r="CZ43" s="666">
        <v>0.2</v>
      </c>
      <c r="DA43" s="695"/>
      <c r="DB43" s="695"/>
      <c r="DC43" s="696"/>
      <c r="DD43" s="669">
        <v>78894</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353</v>
      </c>
      <c r="CD44" s="689" t="s">
        <v>305</v>
      </c>
      <c r="CE44" s="690"/>
      <c r="CF44" s="658" t="s">
        <v>354</v>
      </c>
      <c r="CG44" s="659"/>
      <c r="CH44" s="659"/>
      <c r="CI44" s="659"/>
      <c r="CJ44" s="659"/>
      <c r="CK44" s="659"/>
      <c r="CL44" s="659"/>
      <c r="CM44" s="659"/>
      <c r="CN44" s="659"/>
      <c r="CO44" s="659"/>
      <c r="CP44" s="659"/>
      <c r="CQ44" s="660"/>
      <c r="CR44" s="661">
        <v>4845906</v>
      </c>
      <c r="CS44" s="664"/>
      <c r="CT44" s="664"/>
      <c r="CU44" s="664"/>
      <c r="CV44" s="664"/>
      <c r="CW44" s="664"/>
      <c r="CX44" s="664"/>
      <c r="CY44" s="665"/>
      <c r="CZ44" s="666">
        <v>12.4</v>
      </c>
      <c r="DA44" s="667"/>
      <c r="DB44" s="667"/>
      <c r="DC44" s="668"/>
      <c r="DD44" s="669">
        <v>2117793</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355</v>
      </c>
      <c r="CG45" s="659"/>
      <c r="CH45" s="659"/>
      <c r="CI45" s="659"/>
      <c r="CJ45" s="659"/>
      <c r="CK45" s="659"/>
      <c r="CL45" s="659"/>
      <c r="CM45" s="659"/>
      <c r="CN45" s="659"/>
      <c r="CO45" s="659"/>
      <c r="CP45" s="659"/>
      <c r="CQ45" s="660"/>
      <c r="CR45" s="661">
        <v>2255339</v>
      </c>
      <c r="CS45" s="662"/>
      <c r="CT45" s="662"/>
      <c r="CU45" s="662"/>
      <c r="CV45" s="662"/>
      <c r="CW45" s="662"/>
      <c r="CX45" s="662"/>
      <c r="CY45" s="663"/>
      <c r="CZ45" s="666">
        <v>5.8</v>
      </c>
      <c r="DA45" s="695"/>
      <c r="DB45" s="695"/>
      <c r="DC45" s="696"/>
      <c r="DD45" s="669">
        <v>691409</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356</v>
      </c>
      <c r="CG46" s="659"/>
      <c r="CH46" s="659"/>
      <c r="CI46" s="659"/>
      <c r="CJ46" s="659"/>
      <c r="CK46" s="659"/>
      <c r="CL46" s="659"/>
      <c r="CM46" s="659"/>
      <c r="CN46" s="659"/>
      <c r="CO46" s="659"/>
      <c r="CP46" s="659"/>
      <c r="CQ46" s="660"/>
      <c r="CR46" s="661">
        <v>2460701</v>
      </c>
      <c r="CS46" s="664"/>
      <c r="CT46" s="664"/>
      <c r="CU46" s="664"/>
      <c r="CV46" s="664"/>
      <c r="CW46" s="664"/>
      <c r="CX46" s="664"/>
      <c r="CY46" s="665"/>
      <c r="CZ46" s="666">
        <v>6.3</v>
      </c>
      <c r="DA46" s="667"/>
      <c r="DB46" s="667"/>
      <c r="DC46" s="668"/>
      <c r="DD46" s="669">
        <v>1317442</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357</v>
      </c>
      <c r="CG47" s="659"/>
      <c r="CH47" s="659"/>
      <c r="CI47" s="659"/>
      <c r="CJ47" s="659"/>
      <c r="CK47" s="659"/>
      <c r="CL47" s="659"/>
      <c r="CM47" s="659"/>
      <c r="CN47" s="659"/>
      <c r="CO47" s="659"/>
      <c r="CP47" s="659"/>
      <c r="CQ47" s="660"/>
      <c r="CR47" s="661">
        <v>134991</v>
      </c>
      <c r="CS47" s="662"/>
      <c r="CT47" s="662"/>
      <c r="CU47" s="662"/>
      <c r="CV47" s="662"/>
      <c r="CW47" s="662"/>
      <c r="CX47" s="662"/>
      <c r="CY47" s="663"/>
      <c r="CZ47" s="666">
        <v>0.3</v>
      </c>
      <c r="DA47" s="695"/>
      <c r="DB47" s="695"/>
      <c r="DC47" s="696"/>
      <c r="DD47" s="669">
        <v>35065</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358</v>
      </c>
      <c r="CG48" s="659"/>
      <c r="CH48" s="659"/>
      <c r="CI48" s="659"/>
      <c r="CJ48" s="659"/>
      <c r="CK48" s="659"/>
      <c r="CL48" s="659"/>
      <c r="CM48" s="659"/>
      <c r="CN48" s="659"/>
      <c r="CO48" s="659"/>
      <c r="CP48" s="659"/>
      <c r="CQ48" s="660"/>
      <c r="CR48" s="661" t="s">
        <v>130</v>
      </c>
      <c r="CS48" s="664"/>
      <c r="CT48" s="664"/>
      <c r="CU48" s="664"/>
      <c r="CV48" s="664"/>
      <c r="CW48" s="664"/>
      <c r="CX48" s="664"/>
      <c r="CY48" s="665"/>
      <c r="CZ48" s="666" t="s">
        <v>130</v>
      </c>
      <c r="DA48" s="667"/>
      <c r="DB48" s="667"/>
      <c r="DC48" s="668"/>
      <c r="DD48" s="669" t="s">
        <v>238</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359</v>
      </c>
      <c r="CE49" s="674"/>
      <c r="CF49" s="674"/>
      <c r="CG49" s="674"/>
      <c r="CH49" s="674"/>
      <c r="CI49" s="674"/>
      <c r="CJ49" s="674"/>
      <c r="CK49" s="674"/>
      <c r="CL49" s="674"/>
      <c r="CM49" s="674"/>
      <c r="CN49" s="674"/>
      <c r="CO49" s="674"/>
      <c r="CP49" s="674"/>
      <c r="CQ49" s="675"/>
      <c r="CR49" s="676">
        <v>39037637</v>
      </c>
      <c r="CS49" s="677"/>
      <c r="CT49" s="677"/>
      <c r="CU49" s="677"/>
      <c r="CV49" s="677"/>
      <c r="CW49" s="677"/>
      <c r="CX49" s="677"/>
      <c r="CY49" s="678"/>
      <c r="CZ49" s="679">
        <v>100</v>
      </c>
      <c r="DA49" s="680"/>
      <c r="DB49" s="680"/>
      <c r="DC49" s="681"/>
      <c r="DD49" s="682">
        <v>27282610</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c8j1x4pmPz/S7oE2P+2eLSbge7qOpCRNiadnhPg68eulBl3K0ufByHhh3GG/fTW8psrdGCKHwgVdCzTFthXSBg==" saltValue="WAYAGK4YlZr/uOKPBioSa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77" t="s">
        <v>361</v>
      </c>
      <c r="DK2" s="1178"/>
      <c r="DL2" s="1178"/>
      <c r="DM2" s="1178"/>
      <c r="DN2" s="1178"/>
      <c r="DO2" s="1179"/>
      <c r="DP2" s="249"/>
      <c r="DQ2" s="1177" t="s">
        <v>362</v>
      </c>
      <c r="DR2" s="1178"/>
      <c r="DS2" s="1178"/>
      <c r="DT2" s="1178"/>
      <c r="DU2" s="1178"/>
      <c r="DV2" s="1178"/>
      <c r="DW2" s="1178"/>
      <c r="DX2" s="1178"/>
      <c r="DY2" s="1178"/>
      <c r="DZ2" s="1179"/>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363</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365</v>
      </c>
      <c r="B5" s="1085"/>
      <c r="C5" s="1085"/>
      <c r="D5" s="1085"/>
      <c r="E5" s="1085"/>
      <c r="F5" s="1085"/>
      <c r="G5" s="1085"/>
      <c r="H5" s="1085"/>
      <c r="I5" s="1085"/>
      <c r="J5" s="1085"/>
      <c r="K5" s="1085"/>
      <c r="L5" s="1085"/>
      <c r="M5" s="1085"/>
      <c r="N5" s="1085"/>
      <c r="O5" s="1085"/>
      <c r="P5" s="1086"/>
      <c r="Q5" s="1090" t="s">
        <v>366</v>
      </c>
      <c r="R5" s="1091"/>
      <c r="S5" s="1091"/>
      <c r="T5" s="1091"/>
      <c r="U5" s="1092"/>
      <c r="V5" s="1090" t="s">
        <v>367</v>
      </c>
      <c r="W5" s="1091"/>
      <c r="X5" s="1091"/>
      <c r="Y5" s="1091"/>
      <c r="Z5" s="1092"/>
      <c r="AA5" s="1090" t="s">
        <v>368</v>
      </c>
      <c r="AB5" s="1091"/>
      <c r="AC5" s="1091"/>
      <c r="AD5" s="1091"/>
      <c r="AE5" s="1091"/>
      <c r="AF5" s="1180" t="s">
        <v>369</v>
      </c>
      <c r="AG5" s="1091"/>
      <c r="AH5" s="1091"/>
      <c r="AI5" s="1091"/>
      <c r="AJ5" s="1106"/>
      <c r="AK5" s="1091" t="s">
        <v>370</v>
      </c>
      <c r="AL5" s="1091"/>
      <c r="AM5" s="1091"/>
      <c r="AN5" s="1091"/>
      <c r="AO5" s="1092"/>
      <c r="AP5" s="1090" t="s">
        <v>371</v>
      </c>
      <c r="AQ5" s="1091"/>
      <c r="AR5" s="1091"/>
      <c r="AS5" s="1091"/>
      <c r="AT5" s="1092"/>
      <c r="AU5" s="1090" t="s">
        <v>372</v>
      </c>
      <c r="AV5" s="1091"/>
      <c r="AW5" s="1091"/>
      <c r="AX5" s="1091"/>
      <c r="AY5" s="1106"/>
      <c r="AZ5" s="256"/>
      <c r="BA5" s="256"/>
      <c r="BB5" s="256"/>
      <c r="BC5" s="256"/>
      <c r="BD5" s="256"/>
      <c r="BE5" s="257"/>
      <c r="BF5" s="257"/>
      <c r="BG5" s="257"/>
      <c r="BH5" s="257"/>
      <c r="BI5" s="257"/>
      <c r="BJ5" s="257"/>
      <c r="BK5" s="257"/>
      <c r="BL5" s="257"/>
      <c r="BM5" s="257"/>
      <c r="BN5" s="257"/>
      <c r="BO5" s="257"/>
      <c r="BP5" s="257"/>
      <c r="BQ5" s="1084" t="s">
        <v>373</v>
      </c>
      <c r="BR5" s="1085"/>
      <c r="BS5" s="1085"/>
      <c r="BT5" s="1085"/>
      <c r="BU5" s="1085"/>
      <c r="BV5" s="1085"/>
      <c r="BW5" s="1085"/>
      <c r="BX5" s="1085"/>
      <c r="BY5" s="1085"/>
      <c r="BZ5" s="1085"/>
      <c r="CA5" s="1085"/>
      <c r="CB5" s="1085"/>
      <c r="CC5" s="1085"/>
      <c r="CD5" s="1085"/>
      <c r="CE5" s="1085"/>
      <c r="CF5" s="1085"/>
      <c r="CG5" s="1086"/>
      <c r="CH5" s="1090" t="s">
        <v>374</v>
      </c>
      <c r="CI5" s="1091"/>
      <c r="CJ5" s="1091"/>
      <c r="CK5" s="1091"/>
      <c r="CL5" s="1092"/>
      <c r="CM5" s="1090" t="s">
        <v>375</v>
      </c>
      <c r="CN5" s="1091"/>
      <c r="CO5" s="1091"/>
      <c r="CP5" s="1091"/>
      <c r="CQ5" s="1092"/>
      <c r="CR5" s="1090" t="s">
        <v>376</v>
      </c>
      <c r="CS5" s="1091"/>
      <c r="CT5" s="1091"/>
      <c r="CU5" s="1091"/>
      <c r="CV5" s="1092"/>
      <c r="CW5" s="1090" t="s">
        <v>377</v>
      </c>
      <c r="CX5" s="1091"/>
      <c r="CY5" s="1091"/>
      <c r="CZ5" s="1091"/>
      <c r="DA5" s="1092"/>
      <c r="DB5" s="1090" t="s">
        <v>378</v>
      </c>
      <c r="DC5" s="1091"/>
      <c r="DD5" s="1091"/>
      <c r="DE5" s="1091"/>
      <c r="DF5" s="1092"/>
      <c r="DG5" s="1195" t="s">
        <v>379</v>
      </c>
      <c r="DH5" s="1196"/>
      <c r="DI5" s="1196"/>
      <c r="DJ5" s="1196"/>
      <c r="DK5" s="1197"/>
      <c r="DL5" s="1195" t="s">
        <v>380</v>
      </c>
      <c r="DM5" s="1196"/>
      <c r="DN5" s="1196"/>
      <c r="DO5" s="1196"/>
      <c r="DP5" s="1197"/>
      <c r="DQ5" s="1090" t="s">
        <v>381</v>
      </c>
      <c r="DR5" s="1091"/>
      <c r="DS5" s="1091"/>
      <c r="DT5" s="1091"/>
      <c r="DU5" s="1092"/>
      <c r="DV5" s="1090" t="s">
        <v>372</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181"/>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8"/>
      <c r="DH6" s="1199"/>
      <c r="DI6" s="1199"/>
      <c r="DJ6" s="1199"/>
      <c r="DK6" s="1200"/>
      <c r="DL6" s="1198"/>
      <c r="DM6" s="1199"/>
      <c r="DN6" s="1199"/>
      <c r="DO6" s="1199"/>
      <c r="DP6" s="1200"/>
      <c r="DQ6" s="1093"/>
      <c r="DR6" s="1094"/>
      <c r="DS6" s="1094"/>
      <c r="DT6" s="1094"/>
      <c r="DU6" s="1095"/>
      <c r="DV6" s="1093"/>
      <c r="DW6" s="1094"/>
      <c r="DX6" s="1094"/>
      <c r="DY6" s="1094"/>
      <c r="DZ6" s="1107"/>
      <c r="EA6" s="254"/>
    </row>
    <row r="7" spans="1:131" s="255" customFormat="1" ht="26.25" customHeight="1" thickTop="1" x14ac:dyDescent="0.15">
      <c r="A7" s="258">
        <v>1</v>
      </c>
      <c r="B7" s="1139" t="s">
        <v>578</v>
      </c>
      <c r="C7" s="1140"/>
      <c r="D7" s="1140"/>
      <c r="E7" s="1140"/>
      <c r="F7" s="1140"/>
      <c r="G7" s="1140"/>
      <c r="H7" s="1140"/>
      <c r="I7" s="1140"/>
      <c r="J7" s="1140"/>
      <c r="K7" s="1140"/>
      <c r="L7" s="1140"/>
      <c r="M7" s="1140"/>
      <c r="N7" s="1140"/>
      <c r="O7" s="1140"/>
      <c r="P7" s="1141"/>
      <c r="Q7" s="1201">
        <v>40560</v>
      </c>
      <c r="R7" s="1202"/>
      <c r="S7" s="1202"/>
      <c r="T7" s="1202"/>
      <c r="U7" s="1202"/>
      <c r="V7" s="1202">
        <v>39789</v>
      </c>
      <c r="W7" s="1202"/>
      <c r="X7" s="1202"/>
      <c r="Y7" s="1202"/>
      <c r="Z7" s="1202"/>
      <c r="AA7" s="1202">
        <v>771</v>
      </c>
      <c r="AB7" s="1202"/>
      <c r="AC7" s="1202"/>
      <c r="AD7" s="1202"/>
      <c r="AE7" s="1203"/>
      <c r="AF7" s="1204">
        <v>716</v>
      </c>
      <c r="AG7" s="1205"/>
      <c r="AH7" s="1205"/>
      <c r="AI7" s="1205"/>
      <c r="AJ7" s="1206"/>
      <c r="AK7" s="1188" t="s">
        <v>579</v>
      </c>
      <c r="AL7" s="1189"/>
      <c r="AM7" s="1189"/>
      <c r="AN7" s="1189"/>
      <c r="AO7" s="1189"/>
      <c r="AP7" s="1189">
        <v>40741</v>
      </c>
      <c r="AQ7" s="1189"/>
      <c r="AR7" s="1189"/>
      <c r="AS7" s="1189"/>
      <c r="AT7" s="1189"/>
      <c r="AU7" s="1190"/>
      <c r="AV7" s="1190"/>
      <c r="AW7" s="1190"/>
      <c r="AX7" s="1190"/>
      <c r="AY7" s="1191"/>
      <c r="AZ7" s="252"/>
      <c r="BA7" s="252"/>
      <c r="BB7" s="252"/>
      <c r="BC7" s="252"/>
      <c r="BD7" s="252"/>
      <c r="BE7" s="253"/>
      <c r="BF7" s="253"/>
      <c r="BG7" s="253"/>
      <c r="BH7" s="253"/>
      <c r="BI7" s="253"/>
      <c r="BJ7" s="253"/>
      <c r="BK7" s="253"/>
      <c r="BL7" s="253"/>
      <c r="BM7" s="253"/>
      <c r="BN7" s="253"/>
      <c r="BO7" s="253"/>
      <c r="BP7" s="253"/>
      <c r="BQ7" s="259">
        <v>1</v>
      </c>
      <c r="BR7" s="260"/>
      <c r="BS7" s="1192" t="s">
        <v>594</v>
      </c>
      <c r="BT7" s="1193"/>
      <c r="BU7" s="1193"/>
      <c r="BV7" s="1193"/>
      <c r="BW7" s="1193"/>
      <c r="BX7" s="1193"/>
      <c r="BY7" s="1193"/>
      <c r="BZ7" s="1193"/>
      <c r="CA7" s="1193"/>
      <c r="CB7" s="1193"/>
      <c r="CC7" s="1193"/>
      <c r="CD7" s="1193"/>
      <c r="CE7" s="1193"/>
      <c r="CF7" s="1193"/>
      <c r="CG7" s="1194"/>
      <c r="CH7" s="1185">
        <v>-12</v>
      </c>
      <c r="CI7" s="1186"/>
      <c r="CJ7" s="1186"/>
      <c r="CK7" s="1186"/>
      <c r="CL7" s="1187"/>
      <c r="CM7" s="1185">
        <v>64</v>
      </c>
      <c r="CN7" s="1186"/>
      <c r="CO7" s="1186"/>
      <c r="CP7" s="1186"/>
      <c r="CQ7" s="1187"/>
      <c r="CR7" s="1185">
        <v>3</v>
      </c>
      <c r="CS7" s="1186"/>
      <c r="CT7" s="1186"/>
      <c r="CU7" s="1186"/>
      <c r="CV7" s="1187"/>
      <c r="CW7" s="1185" t="s">
        <v>581</v>
      </c>
      <c r="CX7" s="1186"/>
      <c r="CY7" s="1186"/>
      <c r="CZ7" s="1186"/>
      <c r="DA7" s="1187"/>
      <c r="DB7" s="1185" t="s">
        <v>579</v>
      </c>
      <c r="DC7" s="1186"/>
      <c r="DD7" s="1186"/>
      <c r="DE7" s="1186"/>
      <c r="DF7" s="1187"/>
      <c r="DG7" s="1185" t="s">
        <v>581</v>
      </c>
      <c r="DH7" s="1186"/>
      <c r="DI7" s="1186"/>
      <c r="DJ7" s="1186"/>
      <c r="DK7" s="1187"/>
      <c r="DL7" s="1185" t="s">
        <v>581</v>
      </c>
      <c r="DM7" s="1186"/>
      <c r="DN7" s="1186"/>
      <c r="DO7" s="1186"/>
      <c r="DP7" s="1187"/>
      <c r="DQ7" s="1185" t="s">
        <v>581</v>
      </c>
      <c r="DR7" s="1186"/>
      <c r="DS7" s="1186"/>
      <c r="DT7" s="1186"/>
      <c r="DU7" s="1187"/>
      <c r="DV7" s="1182"/>
      <c r="DW7" s="1183"/>
      <c r="DX7" s="1183"/>
      <c r="DY7" s="1183"/>
      <c r="DZ7" s="1184"/>
      <c r="EA7" s="254"/>
    </row>
    <row r="8" spans="1:131" s="255" customFormat="1" ht="26.25" customHeight="1" x14ac:dyDescent="0.15">
      <c r="A8" s="261">
        <v>2</v>
      </c>
      <c r="B8" s="1126"/>
      <c r="C8" s="1127"/>
      <c r="D8" s="1127"/>
      <c r="E8" s="1127"/>
      <c r="F8" s="1127"/>
      <c r="G8" s="1127"/>
      <c r="H8" s="1127"/>
      <c r="I8" s="1127"/>
      <c r="J8" s="1127"/>
      <c r="K8" s="1127"/>
      <c r="L8" s="1127"/>
      <c r="M8" s="1127"/>
      <c r="N8" s="1127"/>
      <c r="O8" s="1127"/>
      <c r="P8" s="1128"/>
      <c r="Q8" s="1132"/>
      <c r="R8" s="1133"/>
      <c r="S8" s="1133"/>
      <c r="T8" s="1133"/>
      <c r="U8" s="1133"/>
      <c r="V8" s="1133"/>
      <c r="W8" s="1133"/>
      <c r="X8" s="1133"/>
      <c r="Y8" s="1133"/>
      <c r="Z8" s="1133"/>
      <c r="AA8" s="1133"/>
      <c r="AB8" s="1133"/>
      <c r="AC8" s="1133"/>
      <c r="AD8" s="1133"/>
      <c r="AE8" s="1134"/>
      <c r="AF8" s="1108"/>
      <c r="AG8" s="1109"/>
      <c r="AH8" s="1109"/>
      <c r="AI8" s="1109"/>
      <c r="AJ8" s="1110"/>
      <c r="AK8" s="1175"/>
      <c r="AL8" s="1176"/>
      <c r="AM8" s="1176"/>
      <c r="AN8" s="1176"/>
      <c r="AO8" s="1176"/>
      <c r="AP8" s="1176"/>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595</v>
      </c>
      <c r="BT8" s="1104"/>
      <c r="BU8" s="1104"/>
      <c r="BV8" s="1104"/>
      <c r="BW8" s="1104"/>
      <c r="BX8" s="1104"/>
      <c r="BY8" s="1104"/>
      <c r="BZ8" s="1104"/>
      <c r="CA8" s="1104"/>
      <c r="CB8" s="1104"/>
      <c r="CC8" s="1104"/>
      <c r="CD8" s="1104"/>
      <c r="CE8" s="1104"/>
      <c r="CF8" s="1104"/>
      <c r="CG8" s="1105"/>
      <c r="CH8" s="1078">
        <v>-24</v>
      </c>
      <c r="CI8" s="1079"/>
      <c r="CJ8" s="1079"/>
      <c r="CK8" s="1079"/>
      <c r="CL8" s="1080"/>
      <c r="CM8" s="1078">
        <v>69</v>
      </c>
      <c r="CN8" s="1079"/>
      <c r="CO8" s="1079"/>
      <c r="CP8" s="1079"/>
      <c r="CQ8" s="1080"/>
      <c r="CR8" s="1078">
        <v>27</v>
      </c>
      <c r="CS8" s="1079"/>
      <c r="CT8" s="1079"/>
      <c r="CU8" s="1079"/>
      <c r="CV8" s="1080"/>
      <c r="CW8" s="1078" t="s">
        <v>581</v>
      </c>
      <c r="CX8" s="1079"/>
      <c r="CY8" s="1079"/>
      <c r="CZ8" s="1079"/>
      <c r="DA8" s="1080"/>
      <c r="DB8" s="1078" t="s">
        <v>581</v>
      </c>
      <c r="DC8" s="1079"/>
      <c r="DD8" s="1079"/>
      <c r="DE8" s="1079"/>
      <c r="DF8" s="1080"/>
      <c r="DG8" s="1078" t="s">
        <v>581</v>
      </c>
      <c r="DH8" s="1079"/>
      <c r="DI8" s="1079"/>
      <c r="DJ8" s="1079"/>
      <c r="DK8" s="1080"/>
      <c r="DL8" s="1078" t="s">
        <v>581</v>
      </c>
      <c r="DM8" s="1079"/>
      <c r="DN8" s="1079"/>
      <c r="DO8" s="1079"/>
      <c r="DP8" s="1080"/>
      <c r="DQ8" s="1078" t="s">
        <v>581</v>
      </c>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t="s">
        <v>596</v>
      </c>
      <c r="BT9" s="1104"/>
      <c r="BU9" s="1104"/>
      <c r="BV9" s="1104"/>
      <c r="BW9" s="1104"/>
      <c r="BX9" s="1104"/>
      <c r="BY9" s="1104"/>
      <c r="BZ9" s="1104"/>
      <c r="CA9" s="1104"/>
      <c r="CB9" s="1104"/>
      <c r="CC9" s="1104"/>
      <c r="CD9" s="1104"/>
      <c r="CE9" s="1104"/>
      <c r="CF9" s="1104"/>
      <c r="CG9" s="1105"/>
      <c r="CH9" s="1078">
        <v>57</v>
      </c>
      <c r="CI9" s="1079"/>
      <c r="CJ9" s="1079"/>
      <c r="CK9" s="1079"/>
      <c r="CL9" s="1080"/>
      <c r="CM9" s="1078">
        <v>697</v>
      </c>
      <c r="CN9" s="1079"/>
      <c r="CO9" s="1079"/>
      <c r="CP9" s="1079"/>
      <c r="CQ9" s="1080"/>
      <c r="CR9" s="1078">
        <v>25</v>
      </c>
      <c r="CS9" s="1079"/>
      <c r="CT9" s="1079"/>
      <c r="CU9" s="1079"/>
      <c r="CV9" s="1080"/>
      <c r="CW9" s="1078" t="s">
        <v>579</v>
      </c>
      <c r="CX9" s="1079"/>
      <c r="CY9" s="1079"/>
      <c r="CZ9" s="1079"/>
      <c r="DA9" s="1080"/>
      <c r="DB9" s="1078" t="s">
        <v>581</v>
      </c>
      <c r="DC9" s="1079"/>
      <c r="DD9" s="1079"/>
      <c r="DE9" s="1079"/>
      <c r="DF9" s="1080"/>
      <c r="DG9" s="1078" t="s">
        <v>581</v>
      </c>
      <c r="DH9" s="1079"/>
      <c r="DI9" s="1079"/>
      <c r="DJ9" s="1079"/>
      <c r="DK9" s="1080"/>
      <c r="DL9" s="1078" t="s">
        <v>581</v>
      </c>
      <c r="DM9" s="1079"/>
      <c r="DN9" s="1079"/>
      <c r="DO9" s="1079"/>
      <c r="DP9" s="1080"/>
      <c r="DQ9" s="1078" t="s">
        <v>581</v>
      </c>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t="s">
        <v>597</v>
      </c>
      <c r="BT10" s="1104"/>
      <c r="BU10" s="1104"/>
      <c r="BV10" s="1104"/>
      <c r="BW10" s="1104"/>
      <c r="BX10" s="1104"/>
      <c r="BY10" s="1104"/>
      <c r="BZ10" s="1104"/>
      <c r="CA10" s="1104"/>
      <c r="CB10" s="1104"/>
      <c r="CC10" s="1104"/>
      <c r="CD10" s="1104"/>
      <c r="CE10" s="1104"/>
      <c r="CF10" s="1104"/>
      <c r="CG10" s="1105"/>
      <c r="CH10" s="1078">
        <v>5</v>
      </c>
      <c r="CI10" s="1079"/>
      <c r="CJ10" s="1079"/>
      <c r="CK10" s="1079"/>
      <c r="CL10" s="1080"/>
      <c r="CM10" s="1078">
        <v>177</v>
      </c>
      <c r="CN10" s="1079"/>
      <c r="CO10" s="1079"/>
      <c r="CP10" s="1079"/>
      <c r="CQ10" s="1080"/>
      <c r="CR10" s="1078">
        <v>23</v>
      </c>
      <c r="CS10" s="1079"/>
      <c r="CT10" s="1079"/>
      <c r="CU10" s="1079"/>
      <c r="CV10" s="1080"/>
      <c r="CW10" s="1078" t="s">
        <v>581</v>
      </c>
      <c r="CX10" s="1079"/>
      <c r="CY10" s="1079"/>
      <c r="CZ10" s="1079"/>
      <c r="DA10" s="1080"/>
      <c r="DB10" s="1078" t="s">
        <v>581</v>
      </c>
      <c r="DC10" s="1079"/>
      <c r="DD10" s="1079"/>
      <c r="DE10" s="1079"/>
      <c r="DF10" s="1080"/>
      <c r="DG10" s="1078" t="s">
        <v>579</v>
      </c>
      <c r="DH10" s="1079"/>
      <c r="DI10" s="1079"/>
      <c r="DJ10" s="1079"/>
      <c r="DK10" s="1080"/>
      <c r="DL10" s="1078" t="s">
        <v>581</v>
      </c>
      <c r="DM10" s="1079"/>
      <c r="DN10" s="1079"/>
      <c r="DO10" s="1079"/>
      <c r="DP10" s="1080"/>
      <c r="DQ10" s="1078" t="s">
        <v>581</v>
      </c>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t="s">
        <v>598</v>
      </c>
      <c r="BT11" s="1104"/>
      <c r="BU11" s="1104"/>
      <c r="BV11" s="1104"/>
      <c r="BW11" s="1104"/>
      <c r="BX11" s="1104"/>
      <c r="BY11" s="1104"/>
      <c r="BZ11" s="1104"/>
      <c r="CA11" s="1104"/>
      <c r="CB11" s="1104"/>
      <c r="CC11" s="1104"/>
      <c r="CD11" s="1104"/>
      <c r="CE11" s="1104"/>
      <c r="CF11" s="1104"/>
      <c r="CG11" s="1105"/>
      <c r="CH11" s="1078">
        <v>-10</v>
      </c>
      <c r="CI11" s="1079"/>
      <c r="CJ11" s="1079"/>
      <c r="CK11" s="1079"/>
      <c r="CL11" s="1080"/>
      <c r="CM11" s="1078">
        <v>35</v>
      </c>
      <c r="CN11" s="1079"/>
      <c r="CO11" s="1079"/>
      <c r="CP11" s="1079"/>
      <c r="CQ11" s="1080"/>
      <c r="CR11" s="1078">
        <v>40</v>
      </c>
      <c r="CS11" s="1079"/>
      <c r="CT11" s="1079"/>
      <c r="CU11" s="1079"/>
      <c r="CV11" s="1080"/>
      <c r="CW11" s="1078" t="s">
        <v>581</v>
      </c>
      <c r="CX11" s="1079"/>
      <c r="CY11" s="1079"/>
      <c r="CZ11" s="1079"/>
      <c r="DA11" s="1080"/>
      <c r="DB11" s="1078" t="s">
        <v>579</v>
      </c>
      <c r="DC11" s="1079"/>
      <c r="DD11" s="1079"/>
      <c r="DE11" s="1079"/>
      <c r="DF11" s="1080"/>
      <c r="DG11" s="1078" t="s">
        <v>581</v>
      </c>
      <c r="DH11" s="1079"/>
      <c r="DI11" s="1079"/>
      <c r="DJ11" s="1079"/>
      <c r="DK11" s="1080"/>
      <c r="DL11" s="1078" t="s">
        <v>581</v>
      </c>
      <c r="DM11" s="1079"/>
      <c r="DN11" s="1079"/>
      <c r="DO11" s="1079"/>
      <c r="DP11" s="1080"/>
      <c r="DQ11" s="1078" t="s">
        <v>581</v>
      </c>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t="s">
        <v>599</v>
      </c>
      <c r="BT12" s="1104"/>
      <c r="BU12" s="1104"/>
      <c r="BV12" s="1104"/>
      <c r="BW12" s="1104"/>
      <c r="BX12" s="1104"/>
      <c r="BY12" s="1104"/>
      <c r="BZ12" s="1104"/>
      <c r="CA12" s="1104"/>
      <c r="CB12" s="1104"/>
      <c r="CC12" s="1104"/>
      <c r="CD12" s="1104"/>
      <c r="CE12" s="1104"/>
      <c r="CF12" s="1104"/>
      <c r="CG12" s="1105"/>
      <c r="CH12" s="1078">
        <v>1</v>
      </c>
      <c r="CI12" s="1079"/>
      <c r="CJ12" s="1079"/>
      <c r="CK12" s="1079"/>
      <c r="CL12" s="1080"/>
      <c r="CM12" s="1078">
        <v>311</v>
      </c>
      <c r="CN12" s="1079"/>
      <c r="CO12" s="1079"/>
      <c r="CP12" s="1079"/>
      <c r="CQ12" s="1080"/>
      <c r="CR12" s="1078">
        <v>10</v>
      </c>
      <c r="CS12" s="1079"/>
      <c r="CT12" s="1079"/>
      <c r="CU12" s="1079"/>
      <c r="CV12" s="1080"/>
      <c r="CW12" s="1078" t="s">
        <v>581</v>
      </c>
      <c r="CX12" s="1079"/>
      <c r="CY12" s="1079"/>
      <c r="CZ12" s="1079"/>
      <c r="DA12" s="1080"/>
      <c r="DB12" s="1078" t="s">
        <v>581</v>
      </c>
      <c r="DC12" s="1079"/>
      <c r="DD12" s="1079"/>
      <c r="DE12" s="1079"/>
      <c r="DF12" s="1080"/>
      <c r="DG12" s="1078" t="s">
        <v>579</v>
      </c>
      <c r="DH12" s="1079"/>
      <c r="DI12" s="1079"/>
      <c r="DJ12" s="1079"/>
      <c r="DK12" s="1080"/>
      <c r="DL12" s="1078" t="s">
        <v>579</v>
      </c>
      <c r="DM12" s="1079"/>
      <c r="DN12" s="1079"/>
      <c r="DO12" s="1079"/>
      <c r="DP12" s="1080"/>
      <c r="DQ12" s="1078" t="s">
        <v>581</v>
      </c>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382</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383</v>
      </c>
      <c r="B23" s="1033" t="s">
        <v>384</v>
      </c>
      <c r="C23" s="1034"/>
      <c r="D23" s="1034"/>
      <c r="E23" s="1034"/>
      <c r="F23" s="1034"/>
      <c r="G23" s="1034"/>
      <c r="H23" s="1034"/>
      <c r="I23" s="1034"/>
      <c r="J23" s="1034"/>
      <c r="K23" s="1034"/>
      <c r="L23" s="1034"/>
      <c r="M23" s="1034"/>
      <c r="N23" s="1034"/>
      <c r="O23" s="1034"/>
      <c r="P23" s="1035"/>
      <c r="Q23" s="1157">
        <v>39808</v>
      </c>
      <c r="R23" s="1158"/>
      <c r="S23" s="1158"/>
      <c r="T23" s="1158"/>
      <c r="U23" s="1158"/>
      <c r="V23" s="1158">
        <v>39038</v>
      </c>
      <c r="W23" s="1158"/>
      <c r="X23" s="1158"/>
      <c r="Y23" s="1158"/>
      <c r="Z23" s="1158"/>
      <c r="AA23" s="1158">
        <v>770</v>
      </c>
      <c r="AB23" s="1158"/>
      <c r="AC23" s="1158"/>
      <c r="AD23" s="1158"/>
      <c r="AE23" s="1159"/>
      <c r="AF23" s="1160">
        <v>716</v>
      </c>
      <c r="AG23" s="1158"/>
      <c r="AH23" s="1158"/>
      <c r="AI23" s="1158"/>
      <c r="AJ23" s="1161"/>
      <c r="AK23" s="1162"/>
      <c r="AL23" s="1163"/>
      <c r="AM23" s="1163"/>
      <c r="AN23" s="1163"/>
      <c r="AO23" s="1163"/>
      <c r="AP23" s="1158">
        <v>40741</v>
      </c>
      <c r="AQ23" s="1158"/>
      <c r="AR23" s="1158"/>
      <c r="AS23" s="1158"/>
      <c r="AT23" s="1158"/>
      <c r="AU23" s="1164"/>
      <c r="AV23" s="1164"/>
      <c r="AW23" s="1164"/>
      <c r="AX23" s="1164"/>
      <c r="AY23" s="1165"/>
      <c r="AZ23" s="1154" t="s">
        <v>580</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385</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386</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365</v>
      </c>
      <c r="B26" s="1085"/>
      <c r="C26" s="1085"/>
      <c r="D26" s="1085"/>
      <c r="E26" s="1085"/>
      <c r="F26" s="1085"/>
      <c r="G26" s="1085"/>
      <c r="H26" s="1085"/>
      <c r="I26" s="1085"/>
      <c r="J26" s="1085"/>
      <c r="K26" s="1085"/>
      <c r="L26" s="1085"/>
      <c r="M26" s="1085"/>
      <c r="N26" s="1085"/>
      <c r="O26" s="1085"/>
      <c r="P26" s="1086"/>
      <c r="Q26" s="1090" t="s">
        <v>387</v>
      </c>
      <c r="R26" s="1091"/>
      <c r="S26" s="1091"/>
      <c r="T26" s="1091"/>
      <c r="U26" s="1092"/>
      <c r="V26" s="1090" t="s">
        <v>388</v>
      </c>
      <c r="W26" s="1091"/>
      <c r="X26" s="1091"/>
      <c r="Y26" s="1091"/>
      <c r="Z26" s="1092"/>
      <c r="AA26" s="1090" t="s">
        <v>389</v>
      </c>
      <c r="AB26" s="1091"/>
      <c r="AC26" s="1091"/>
      <c r="AD26" s="1091"/>
      <c r="AE26" s="1091"/>
      <c r="AF26" s="1148" t="s">
        <v>390</v>
      </c>
      <c r="AG26" s="1097"/>
      <c r="AH26" s="1097"/>
      <c r="AI26" s="1097"/>
      <c r="AJ26" s="1149"/>
      <c r="AK26" s="1091" t="s">
        <v>391</v>
      </c>
      <c r="AL26" s="1091"/>
      <c r="AM26" s="1091"/>
      <c r="AN26" s="1091"/>
      <c r="AO26" s="1092"/>
      <c r="AP26" s="1090" t="s">
        <v>392</v>
      </c>
      <c r="AQ26" s="1091"/>
      <c r="AR26" s="1091"/>
      <c r="AS26" s="1091"/>
      <c r="AT26" s="1092"/>
      <c r="AU26" s="1090" t="s">
        <v>393</v>
      </c>
      <c r="AV26" s="1091"/>
      <c r="AW26" s="1091"/>
      <c r="AX26" s="1091"/>
      <c r="AY26" s="1092"/>
      <c r="AZ26" s="1090" t="s">
        <v>394</v>
      </c>
      <c r="BA26" s="1091"/>
      <c r="BB26" s="1091"/>
      <c r="BC26" s="1091"/>
      <c r="BD26" s="1092"/>
      <c r="BE26" s="1090" t="s">
        <v>372</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395</v>
      </c>
      <c r="C28" s="1140"/>
      <c r="D28" s="1140"/>
      <c r="E28" s="1140"/>
      <c r="F28" s="1140"/>
      <c r="G28" s="1140"/>
      <c r="H28" s="1140"/>
      <c r="I28" s="1140"/>
      <c r="J28" s="1140"/>
      <c r="K28" s="1140"/>
      <c r="L28" s="1140"/>
      <c r="M28" s="1140"/>
      <c r="N28" s="1140"/>
      <c r="O28" s="1140"/>
      <c r="P28" s="1141"/>
      <c r="Q28" s="1142">
        <v>10352</v>
      </c>
      <c r="R28" s="1143"/>
      <c r="S28" s="1143"/>
      <c r="T28" s="1143"/>
      <c r="U28" s="1143"/>
      <c r="V28" s="1143">
        <v>10259</v>
      </c>
      <c r="W28" s="1143"/>
      <c r="X28" s="1143"/>
      <c r="Y28" s="1143"/>
      <c r="Z28" s="1143"/>
      <c r="AA28" s="1143">
        <v>93</v>
      </c>
      <c r="AB28" s="1143"/>
      <c r="AC28" s="1143"/>
      <c r="AD28" s="1143"/>
      <c r="AE28" s="1144"/>
      <c r="AF28" s="1145">
        <v>93</v>
      </c>
      <c r="AG28" s="1143"/>
      <c r="AH28" s="1143"/>
      <c r="AI28" s="1143"/>
      <c r="AJ28" s="1146"/>
      <c r="AK28" s="1147">
        <v>661</v>
      </c>
      <c r="AL28" s="1135"/>
      <c r="AM28" s="1135"/>
      <c r="AN28" s="1135"/>
      <c r="AO28" s="1135"/>
      <c r="AP28" s="1135" t="s">
        <v>581</v>
      </c>
      <c r="AQ28" s="1135"/>
      <c r="AR28" s="1135"/>
      <c r="AS28" s="1135"/>
      <c r="AT28" s="1135"/>
      <c r="AU28" s="1135" t="s">
        <v>581</v>
      </c>
      <c r="AV28" s="1135"/>
      <c r="AW28" s="1135"/>
      <c r="AX28" s="1135"/>
      <c r="AY28" s="1135"/>
      <c r="AZ28" s="1136" t="s">
        <v>581</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396</v>
      </c>
      <c r="C29" s="1127"/>
      <c r="D29" s="1127"/>
      <c r="E29" s="1127"/>
      <c r="F29" s="1127"/>
      <c r="G29" s="1127"/>
      <c r="H29" s="1127"/>
      <c r="I29" s="1127"/>
      <c r="J29" s="1127"/>
      <c r="K29" s="1127"/>
      <c r="L29" s="1127"/>
      <c r="M29" s="1127"/>
      <c r="N29" s="1127"/>
      <c r="O29" s="1127"/>
      <c r="P29" s="1128"/>
      <c r="Q29" s="1132">
        <v>9098</v>
      </c>
      <c r="R29" s="1133"/>
      <c r="S29" s="1133"/>
      <c r="T29" s="1133"/>
      <c r="U29" s="1133"/>
      <c r="V29" s="1133">
        <v>8886</v>
      </c>
      <c r="W29" s="1133"/>
      <c r="X29" s="1133"/>
      <c r="Y29" s="1133"/>
      <c r="Z29" s="1133"/>
      <c r="AA29" s="1133">
        <v>212</v>
      </c>
      <c r="AB29" s="1133"/>
      <c r="AC29" s="1133"/>
      <c r="AD29" s="1133"/>
      <c r="AE29" s="1134"/>
      <c r="AF29" s="1108">
        <v>212</v>
      </c>
      <c r="AG29" s="1109"/>
      <c r="AH29" s="1109"/>
      <c r="AI29" s="1109"/>
      <c r="AJ29" s="1110"/>
      <c r="AK29" s="1069">
        <v>1180</v>
      </c>
      <c r="AL29" s="1060"/>
      <c r="AM29" s="1060"/>
      <c r="AN29" s="1060"/>
      <c r="AO29" s="1060"/>
      <c r="AP29" s="1060" t="s">
        <v>579</v>
      </c>
      <c r="AQ29" s="1060"/>
      <c r="AR29" s="1060"/>
      <c r="AS29" s="1060"/>
      <c r="AT29" s="1060"/>
      <c r="AU29" s="1060" t="s">
        <v>581</v>
      </c>
      <c r="AV29" s="1060"/>
      <c r="AW29" s="1060"/>
      <c r="AX29" s="1060"/>
      <c r="AY29" s="1060"/>
      <c r="AZ29" s="1131" t="s">
        <v>581</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397</v>
      </c>
      <c r="C30" s="1127"/>
      <c r="D30" s="1127"/>
      <c r="E30" s="1127"/>
      <c r="F30" s="1127"/>
      <c r="G30" s="1127"/>
      <c r="H30" s="1127"/>
      <c r="I30" s="1127"/>
      <c r="J30" s="1127"/>
      <c r="K30" s="1127"/>
      <c r="L30" s="1127"/>
      <c r="M30" s="1127"/>
      <c r="N30" s="1127"/>
      <c r="O30" s="1127"/>
      <c r="P30" s="1128"/>
      <c r="Q30" s="1132">
        <v>1179</v>
      </c>
      <c r="R30" s="1133"/>
      <c r="S30" s="1133"/>
      <c r="T30" s="1133"/>
      <c r="U30" s="1133"/>
      <c r="V30" s="1133">
        <v>1153</v>
      </c>
      <c r="W30" s="1133"/>
      <c r="X30" s="1133"/>
      <c r="Y30" s="1133"/>
      <c r="Z30" s="1133"/>
      <c r="AA30" s="1133">
        <v>25</v>
      </c>
      <c r="AB30" s="1133"/>
      <c r="AC30" s="1133"/>
      <c r="AD30" s="1133"/>
      <c r="AE30" s="1134"/>
      <c r="AF30" s="1108">
        <v>25</v>
      </c>
      <c r="AG30" s="1109"/>
      <c r="AH30" s="1109"/>
      <c r="AI30" s="1109"/>
      <c r="AJ30" s="1110"/>
      <c r="AK30" s="1069">
        <v>283</v>
      </c>
      <c r="AL30" s="1060"/>
      <c r="AM30" s="1060"/>
      <c r="AN30" s="1060"/>
      <c r="AO30" s="1060"/>
      <c r="AP30" s="1060" t="s">
        <v>581</v>
      </c>
      <c r="AQ30" s="1060"/>
      <c r="AR30" s="1060"/>
      <c r="AS30" s="1060"/>
      <c r="AT30" s="1060"/>
      <c r="AU30" s="1060" t="s">
        <v>581</v>
      </c>
      <c r="AV30" s="1060"/>
      <c r="AW30" s="1060"/>
      <c r="AX30" s="1060"/>
      <c r="AY30" s="1060"/>
      <c r="AZ30" s="1131" t="s">
        <v>581</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398</v>
      </c>
      <c r="C31" s="1127"/>
      <c r="D31" s="1127"/>
      <c r="E31" s="1127"/>
      <c r="F31" s="1127"/>
      <c r="G31" s="1127"/>
      <c r="H31" s="1127"/>
      <c r="I31" s="1127"/>
      <c r="J31" s="1127"/>
      <c r="K31" s="1127"/>
      <c r="L31" s="1127"/>
      <c r="M31" s="1127"/>
      <c r="N31" s="1127"/>
      <c r="O31" s="1127"/>
      <c r="P31" s="1128"/>
      <c r="Q31" s="1132">
        <v>2186</v>
      </c>
      <c r="R31" s="1133"/>
      <c r="S31" s="1133"/>
      <c r="T31" s="1133"/>
      <c r="U31" s="1133"/>
      <c r="V31" s="1133">
        <v>1774</v>
      </c>
      <c r="W31" s="1133"/>
      <c r="X31" s="1133"/>
      <c r="Y31" s="1133"/>
      <c r="Z31" s="1133"/>
      <c r="AA31" s="1133">
        <v>412</v>
      </c>
      <c r="AB31" s="1133"/>
      <c r="AC31" s="1133"/>
      <c r="AD31" s="1133"/>
      <c r="AE31" s="1134"/>
      <c r="AF31" s="1108">
        <v>2943</v>
      </c>
      <c r="AG31" s="1109"/>
      <c r="AH31" s="1109"/>
      <c r="AI31" s="1109"/>
      <c r="AJ31" s="1110"/>
      <c r="AK31" s="1069">
        <v>64</v>
      </c>
      <c r="AL31" s="1060"/>
      <c r="AM31" s="1060"/>
      <c r="AN31" s="1060"/>
      <c r="AO31" s="1060"/>
      <c r="AP31" s="1060">
        <v>6604</v>
      </c>
      <c r="AQ31" s="1060"/>
      <c r="AR31" s="1060"/>
      <c r="AS31" s="1060"/>
      <c r="AT31" s="1060"/>
      <c r="AU31" s="1060">
        <v>277</v>
      </c>
      <c r="AV31" s="1060"/>
      <c r="AW31" s="1060"/>
      <c r="AX31" s="1060"/>
      <c r="AY31" s="1060"/>
      <c r="AZ31" s="1131" t="s">
        <v>581</v>
      </c>
      <c r="BA31" s="1131"/>
      <c r="BB31" s="1131"/>
      <c r="BC31" s="1131"/>
      <c r="BD31" s="1131"/>
      <c r="BE31" s="1121" t="s">
        <v>399</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400</v>
      </c>
      <c r="C32" s="1127"/>
      <c r="D32" s="1127"/>
      <c r="E32" s="1127"/>
      <c r="F32" s="1127"/>
      <c r="G32" s="1127"/>
      <c r="H32" s="1127"/>
      <c r="I32" s="1127"/>
      <c r="J32" s="1127"/>
      <c r="K32" s="1127"/>
      <c r="L32" s="1127"/>
      <c r="M32" s="1127"/>
      <c r="N32" s="1127"/>
      <c r="O32" s="1127"/>
      <c r="P32" s="1128"/>
      <c r="Q32" s="1132">
        <v>4446</v>
      </c>
      <c r="R32" s="1133"/>
      <c r="S32" s="1133"/>
      <c r="T32" s="1133"/>
      <c r="U32" s="1133"/>
      <c r="V32" s="1133">
        <v>3703</v>
      </c>
      <c r="W32" s="1133"/>
      <c r="X32" s="1133"/>
      <c r="Y32" s="1133"/>
      <c r="Z32" s="1133"/>
      <c r="AA32" s="1133">
        <v>743</v>
      </c>
      <c r="AB32" s="1133"/>
      <c r="AC32" s="1133"/>
      <c r="AD32" s="1133"/>
      <c r="AE32" s="1134"/>
      <c r="AF32" s="1108">
        <v>843</v>
      </c>
      <c r="AG32" s="1109"/>
      <c r="AH32" s="1109"/>
      <c r="AI32" s="1109"/>
      <c r="AJ32" s="1110"/>
      <c r="AK32" s="1069">
        <v>1881</v>
      </c>
      <c r="AL32" s="1060"/>
      <c r="AM32" s="1060"/>
      <c r="AN32" s="1060"/>
      <c r="AO32" s="1060"/>
      <c r="AP32" s="1060">
        <v>30964</v>
      </c>
      <c r="AQ32" s="1060"/>
      <c r="AR32" s="1060"/>
      <c r="AS32" s="1060"/>
      <c r="AT32" s="1060"/>
      <c r="AU32" s="1060">
        <v>22634</v>
      </c>
      <c r="AV32" s="1060"/>
      <c r="AW32" s="1060"/>
      <c r="AX32" s="1060"/>
      <c r="AY32" s="1060"/>
      <c r="AZ32" s="1131" t="s">
        <v>581</v>
      </c>
      <c r="BA32" s="1131"/>
      <c r="BB32" s="1131"/>
      <c r="BC32" s="1131"/>
      <c r="BD32" s="1131"/>
      <c r="BE32" s="1121" t="s">
        <v>401</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402</v>
      </c>
      <c r="C33" s="1127"/>
      <c r="D33" s="1127"/>
      <c r="E33" s="1127"/>
      <c r="F33" s="1127"/>
      <c r="G33" s="1127"/>
      <c r="H33" s="1127"/>
      <c r="I33" s="1127"/>
      <c r="J33" s="1127"/>
      <c r="K33" s="1127"/>
      <c r="L33" s="1127"/>
      <c r="M33" s="1127"/>
      <c r="N33" s="1127"/>
      <c r="O33" s="1127"/>
      <c r="P33" s="1128"/>
      <c r="Q33" s="1132">
        <v>19</v>
      </c>
      <c r="R33" s="1133"/>
      <c r="S33" s="1133"/>
      <c r="T33" s="1133"/>
      <c r="U33" s="1133"/>
      <c r="V33" s="1133">
        <v>19</v>
      </c>
      <c r="W33" s="1133"/>
      <c r="X33" s="1133"/>
      <c r="Y33" s="1133"/>
      <c r="Z33" s="1133"/>
      <c r="AA33" s="1133">
        <v>0</v>
      </c>
      <c r="AB33" s="1133"/>
      <c r="AC33" s="1133"/>
      <c r="AD33" s="1133"/>
      <c r="AE33" s="1134"/>
      <c r="AF33" s="1108">
        <v>0</v>
      </c>
      <c r="AG33" s="1109"/>
      <c r="AH33" s="1109"/>
      <c r="AI33" s="1109"/>
      <c r="AJ33" s="1110"/>
      <c r="AK33" s="1069">
        <v>15</v>
      </c>
      <c r="AL33" s="1060"/>
      <c r="AM33" s="1060"/>
      <c r="AN33" s="1060"/>
      <c r="AO33" s="1060"/>
      <c r="AP33" s="1060" t="s">
        <v>581</v>
      </c>
      <c r="AQ33" s="1060"/>
      <c r="AR33" s="1060"/>
      <c r="AS33" s="1060"/>
      <c r="AT33" s="1060"/>
      <c r="AU33" s="1060" t="s">
        <v>581</v>
      </c>
      <c r="AV33" s="1060"/>
      <c r="AW33" s="1060"/>
      <c r="AX33" s="1060"/>
      <c r="AY33" s="1060"/>
      <c r="AZ33" s="1131" t="s">
        <v>581</v>
      </c>
      <c r="BA33" s="1131"/>
      <c r="BB33" s="1131"/>
      <c r="BC33" s="1131"/>
      <c r="BD33" s="1131"/>
      <c r="BE33" s="1121" t="s">
        <v>403</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t="s">
        <v>404</v>
      </c>
      <c r="C34" s="1127"/>
      <c r="D34" s="1127"/>
      <c r="E34" s="1127"/>
      <c r="F34" s="1127"/>
      <c r="G34" s="1127"/>
      <c r="H34" s="1127"/>
      <c r="I34" s="1127"/>
      <c r="J34" s="1127"/>
      <c r="K34" s="1127"/>
      <c r="L34" s="1127"/>
      <c r="M34" s="1127"/>
      <c r="N34" s="1127"/>
      <c r="O34" s="1127"/>
      <c r="P34" s="1128"/>
      <c r="Q34" s="1132">
        <v>1</v>
      </c>
      <c r="R34" s="1133"/>
      <c r="S34" s="1133"/>
      <c r="T34" s="1133"/>
      <c r="U34" s="1133"/>
      <c r="V34" s="1133">
        <v>0</v>
      </c>
      <c r="W34" s="1133"/>
      <c r="X34" s="1133"/>
      <c r="Y34" s="1133"/>
      <c r="Z34" s="1133"/>
      <c r="AA34" s="1133">
        <v>0</v>
      </c>
      <c r="AB34" s="1133"/>
      <c r="AC34" s="1133"/>
      <c r="AD34" s="1133"/>
      <c r="AE34" s="1134"/>
      <c r="AF34" s="1108">
        <v>0</v>
      </c>
      <c r="AG34" s="1109"/>
      <c r="AH34" s="1109"/>
      <c r="AI34" s="1109"/>
      <c r="AJ34" s="1110"/>
      <c r="AK34" s="1069">
        <v>0</v>
      </c>
      <c r="AL34" s="1060"/>
      <c r="AM34" s="1060"/>
      <c r="AN34" s="1060"/>
      <c r="AO34" s="1060"/>
      <c r="AP34" s="1060" t="s">
        <v>579</v>
      </c>
      <c r="AQ34" s="1060"/>
      <c r="AR34" s="1060"/>
      <c r="AS34" s="1060"/>
      <c r="AT34" s="1060"/>
      <c r="AU34" s="1060" t="s">
        <v>581</v>
      </c>
      <c r="AV34" s="1060"/>
      <c r="AW34" s="1060"/>
      <c r="AX34" s="1060"/>
      <c r="AY34" s="1060"/>
      <c r="AZ34" s="1131" t="s">
        <v>581</v>
      </c>
      <c r="BA34" s="1131"/>
      <c r="BB34" s="1131"/>
      <c r="BC34" s="1131"/>
      <c r="BD34" s="1131"/>
      <c r="BE34" s="1121" t="s">
        <v>405</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406</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383</v>
      </c>
      <c r="B63" s="1033" t="s">
        <v>407</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4118</v>
      </c>
      <c r="AG63" s="1048"/>
      <c r="AH63" s="1048"/>
      <c r="AI63" s="1048"/>
      <c r="AJ63" s="1119"/>
      <c r="AK63" s="1120"/>
      <c r="AL63" s="1052"/>
      <c r="AM63" s="1052"/>
      <c r="AN63" s="1052"/>
      <c r="AO63" s="1052"/>
      <c r="AP63" s="1048">
        <f>AP31+AP32</f>
        <v>37568</v>
      </c>
      <c r="AQ63" s="1048"/>
      <c r="AR63" s="1048"/>
      <c r="AS63" s="1048"/>
      <c r="AT63" s="1048"/>
      <c r="AU63" s="1048">
        <f>AU31+AU32</f>
        <v>22911</v>
      </c>
      <c r="AV63" s="1048"/>
      <c r="AW63" s="1048"/>
      <c r="AX63" s="1048"/>
      <c r="AY63" s="1048"/>
      <c r="AZ63" s="1114"/>
      <c r="BA63" s="1114"/>
      <c r="BB63" s="1114"/>
      <c r="BC63" s="1114"/>
      <c r="BD63" s="1114"/>
      <c r="BE63" s="1049"/>
      <c r="BF63" s="1049"/>
      <c r="BG63" s="1049"/>
      <c r="BH63" s="1049"/>
      <c r="BI63" s="1050"/>
      <c r="BJ63" s="1115" t="s">
        <v>130</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408</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409</v>
      </c>
      <c r="B66" s="1085"/>
      <c r="C66" s="1085"/>
      <c r="D66" s="1085"/>
      <c r="E66" s="1085"/>
      <c r="F66" s="1085"/>
      <c r="G66" s="1085"/>
      <c r="H66" s="1085"/>
      <c r="I66" s="1085"/>
      <c r="J66" s="1085"/>
      <c r="K66" s="1085"/>
      <c r="L66" s="1085"/>
      <c r="M66" s="1085"/>
      <c r="N66" s="1085"/>
      <c r="O66" s="1085"/>
      <c r="P66" s="1086"/>
      <c r="Q66" s="1090" t="s">
        <v>410</v>
      </c>
      <c r="R66" s="1091"/>
      <c r="S66" s="1091"/>
      <c r="T66" s="1091"/>
      <c r="U66" s="1092"/>
      <c r="V66" s="1090" t="s">
        <v>411</v>
      </c>
      <c r="W66" s="1091"/>
      <c r="X66" s="1091"/>
      <c r="Y66" s="1091"/>
      <c r="Z66" s="1092"/>
      <c r="AA66" s="1090" t="s">
        <v>412</v>
      </c>
      <c r="AB66" s="1091"/>
      <c r="AC66" s="1091"/>
      <c r="AD66" s="1091"/>
      <c r="AE66" s="1092"/>
      <c r="AF66" s="1096" t="s">
        <v>413</v>
      </c>
      <c r="AG66" s="1097"/>
      <c r="AH66" s="1097"/>
      <c r="AI66" s="1097"/>
      <c r="AJ66" s="1098"/>
      <c r="AK66" s="1090" t="s">
        <v>391</v>
      </c>
      <c r="AL66" s="1085"/>
      <c r="AM66" s="1085"/>
      <c r="AN66" s="1085"/>
      <c r="AO66" s="1086"/>
      <c r="AP66" s="1090" t="s">
        <v>414</v>
      </c>
      <c r="AQ66" s="1091"/>
      <c r="AR66" s="1091"/>
      <c r="AS66" s="1091"/>
      <c r="AT66" s="1092"/>
      <c r="AU66" s="1090" t="s">
        <v>415</v>
      </c>
      <c r="AV66" s="1091"/>
      <c r="AW66" s="1091"/>
      <c r="AX66" s="1091"/>
      <c r="AY66" s="1092"/>
      <c r="AZ66" s="1090" t="s">
        <v>372</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607</v>
      </c>
      <c r="C68" s="1075"/>
      <c r="D68" s="1075"/>
      <c r="E68" s="1075"/>
      <c r="F68" s="1075"/>
      <c r="G68" s="1075"/>
      <c r="H68" s="1075"/>
      <c r="I68" s="1075"/>
      <c r="J68" s="1075"/>
      <c r="K68" s="1075"/>
      <c r="L68" s="1075"/>
      <c r="M68" s="1075"/>
      <c r="N68" s="1075"/>
      <c r="O68" s="1075"/>
      <c r="P68" s="1076"/>
      <c r="Q68" s="1077">
        <v>4446</v>
      </c>
      <c r="R68" s="1071"/>
      <c r="S68" s="1071"/>
      <c r="T68" s="1071"/>
      <c r="U68" s="1071"/>
      <c r="V68" s="1071">
        <v>4244</v>
      </c>
      <c r="W68" s="1071"/>
      <c r="X68" s="1071"/>
      <c r="Y68" s="1071"/>
      <c r="Z68" s="1071"/>
      <c r="AA68" s="1071">
        <v>202</v>
      </c>
      <c r="AB68" s="1071"/>
      <c r="AC68" s="1071"/>
      <c r="AD68" s="1071"/>
      <c r="AE68" s="1071"/>
      <c r="AF68" s="1071">
        <v>202</v>
      </c>
      <c r="AG68" s="1071"/>
      <c r="AH68" s="1071"/>
      <c r="AI68" s="1071"/>
      <c r="AJ68" s="1071"/>
      <c r="AK68" s="1071">
        <v>1</v>
      </c>
      <c r="AL68" s="1071"/>
      <c r="AM68" s="1071"/>
      <c r="AN68" s="1071"/>
      <c r="AO68" s="1071"/>
      <c r="AP68" s="1071">
        <v>466</v>
      </c>
      <c r="AQ68" s="1071"/>
      <c r="AR68" s="1071"/>
      <c r="AS68" s="1071"/>
      <c r="AT68" s="1071"/>
      <c r="AU68" s="1071">
        <v>115</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608</v>
      </c>
      <c r="C69" s="1064"/>
      <c r="D69" s="1064"/>
      <c r="E69" s="1064"/>
      <c r="F69" s="1064"/>
      <c r="G69" s="1064"/>
      <c r="H69" s="1064"/>
      <c r="I69" s="1064"/>
      <c r="J69" s="1064"/>
      <c r="K69" s="1064"/>
      <c r="L69" s="1064"/>
      <c r="M69" s="1064"/>
      <c r="N69" s="1064"/>
      <c r="O69" s="1064"/>
      <c r="P69" s="1065"/>
      <c r="Q69" s="1066">
        <v>30</v>
      </c>
      <c r="R69" s="1060"/>
      <c r="S69" s="1060"/>
      <c r="T69" s="1060"/>
      <c r="U69" s="1060"/>
      <c r="V69" s="1060">
        <v>14</v>
      </c>
      <c r="W69" s="1060"/>
      <c r="X69" s="1060"/>
      <c r="Y69" s="1060"/>
      <c r="Z69" s="1060"/>
      <c r="AA69" s="1060">
        <v>16</v>
      </c>
      <c r="AB69" s="1060"/>
      <c r="AC69" s="1060"/>
      <c r="AD69" s="1060"/>
      <c r="AE69" s="1060"/>
      <c r="AF69" s="1060">
        <v>16</v>
      </c>
      <c r="AG69" s="1060"/>
      <c r="AH69" s="1060"/>
      <c r="AI69" s="1060"/>
      <c r="AJ69" s="1060"/>
      <c r="AK69" s="1060" t="s">
        <v>576</v>
      </c>
      <c r="AL69" s="1060"/>
      <c r="AM69" s="1060"/>
      <c r="AN69" s="1060"/>
      <c r="AO69" s="1060"/>
      <c r="AP69" s="1060" t="s">
        <v>605</v>
      </c>
      <c r="AQ69" s="1060"/>
      <c r="AR69" s="1060"/>
      <c r="AS69" s="1060"/>
      <c r="AT69" s="1060"/>
      <c r="AU69" s="1060" t="s">
        <v>606</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582</v>
      </c>
      <c r="C70" s="1064"/>
      <c r="D70" s="1064"/>
      <c r="E70" s="1064"/>
      <c r="F70" s="1064"/>
      <c r="G70" s="1064"/>
      <c r="H70" s="1064"/>
      <c r="I70" s="1064"/>
      <c r="J70" s="1064"/>
      <c r="K70" s="1064"/>
      <c r="L70" s="1064"/>
      <c r="M70" s="1064"/>
      <c r="N70" s="1064"/>
      <c r="O70" s="1064"/>
      <c r="P70" s="1065"/>
      <c r="Q70" s="1066">
        <v>1113</v>
      </c>
      <c r="R70" s="1060"/>
      <c r="S70" s="1060"/>
      <c r="T70" s="1060"/>
      <c r="U70" s="1060"/>
      <c r="V70" s="1060">
        <v>1097</v>
      </c>
      <c r="W70" s="1060"/>
      <c r="X70" s="1060"/>
      <c r="Y70" s="1060"/>
      <c r="Z70" s="1060"/>
      <c r="AA70" s="1060">
        <v>15</v>
      </c>
      <c r="AB70" s="1060"/>
      <c r="AC70" s="1060"/>
      <c r="AD70" s="1060"/>
      <c r="AE70" s="1060"/>
      <c r="AF70" s="1060">
        <v>15</v>
      </c>
      <c r="AG70" s="1060"/>
      <c r="AH70" s="1060"/>
      <c r="AI70" s="1060"/>
      <c r="AJ70" s="1060"/>
      <c r="AK70" s="1060" t="s">
        <v>609</v>
      </c>
      <c r="AL70" s="1060"/>
      <c r="AM70" s="1060"/>
      <c r="AN70" s="1060"/>
      <c r="AO70" s="1060"/>
      <c r="AP70" s="1060">
        <v>77</v>
      </c>
      <c r="AQ70" s="1060"/>
      <c r="AR70" s="1060"/>
      <c r="AS70" s="1060"/>
      <c r="AT70" s="1060"/>
      <c r="AU70" s="1060">
        <v>51</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583</v>
      </c>
      <c r="C71" s="1064"/>
      <c r="D71" s="1064"/>
      <c r="E71" s="1064"/>
      <c r="F71" s="1064"/>
      <c r="G71" s="1064"/>
      <c r="H71" s="1064"/>
      <c r="I71" s="1064"/>
      <c r="J71" s="1064"/>
      <c r="K71" s="1064"/>
      <c r="L71" s="1064"/>
      <c r="M71" s="1064"/>
      <c r="N71" s="1064"/>
      <c r="O71" s="1064"/>
      <c r="P71" s="1065"/>
      <c r="Q71" s="1066">
        <v>113</v>
      </c>
      <c r="R71" s="1060"/>
      <c r="S71" s="1060"/>
      <c r="T71" s="1060"/>
      <c r="U71" s="1060"/>
      <c r="V71" s="1060">
        <v>108</v>
      </c>
      <c r="W71" s="1060"/>
      <c r="X71" s="1060"/>
      <c r="Y71" s="1060"/>
      <c r="Z71" s="1060"/>
      <c r="AA71" s="1060">
        <v>5</v>
      </c>
      <c r="AB71" s="1060"/>
      <c r="AC71" s="1060"/>
      <c r="AD71" s="1060"/>
      <c r="AE71" s="1060"/>
      <c r="AF71" s="1060">
        <v>5</v>
      </c>
      <c r="AG71" s="1060"/>
      <c r="AH71" s="1060"/>
      <c r="AI71" s="1060"/>
      <c r="AJ71" s="1060"/>
      <c r="AK71" s="1060">
        <v>3</v>
      </c>
      <c r="AL71" s="1060"/>
      <c r="AM71" s="1060"/>
      <c r="AN71" s="1060"/>
      <c r="AO71" s="1060"/>
      <c r="AP71" s="1060" t="s">
        <v>581</v>
      </c>
      <c r="AQ71" s="1060"/>
      <c r="AR71" s="1060"/>
      <c r="AS71" s="1060"/>
      <c r="AT71" s="1060"/>
      <c r="AU71" s="1060" t="s">
        <v>579</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584</v>
      </c>
      <c r="C72" s="1064"/>
      <c r="D72" s="1064"/>
      <c r="E72" s="1064"/>
      <c r="F72" s="1064"/>
      <c r="G72" s="1064"/>
      <c r="H72" s="1064"/>
      <c r="I72" s="1064"/>
      <c r="J72" s="1064"/>
      <c r="K72" s="1064"/>
      <c r="L72" s="1064"/>
      <c r="M72" s="1064"/>
      <c r="N72" s="1064"/>
      <c r="O72" s="1064"/>
      <c r="P72" s="1065"/>
      <c r="Q72" s="1066">
        <v>405</v>
      </c>
      <c r="R72" s="1060"/>
      <c r="S72" s="1060"/>
      <c r="T72" s="1060"/>
      <c r="U72" s="1060"/>
      <c r="V72" s="1060">
        <v>374</v>
      </c>
      <c r="W72" s="1060"/>
      <c r="X72" s="1060"/>
      <c r="Y72" s="1060"/>
      <c r="Z72" s="1060"/>
      <c r="AA72" s="1060">
        <v>31</v>
      </c>
      <c r="AB72" s="1060"/>
      <c r="AC72" s="1060"/>
      <c r="AD72" s="1060"/>
      <c r="AE72" s="1060"/>
      <c r="AF72" s="1060">
        <v>30</v>
      </c>
      <c r="AG72" s="1060"/>
      <c r="AH72" s="1060"/>
      <c r="AI72" s="1060"/>
      <c r="AJ72" s="1060"/>
      <c r="AK72" s="1060" t="s">
        <v>579</v>
      </c>
      <c r="AL72" s="1060"/>
      <c r="AM72" s="1060"/>
      <c r="AN72" s="1060"/>
      <c r="AO72" s="1060"/>
      <c r="AP72" s="1060">
        <v>463</v>
      </c>
      <c r="AQ72" s="1060"/>
      <c r="AR72" s="1060"/>
      <c r="AS72" s="1060"/>
      <c r="AT72" s="1060"/>
      <c r="AU72" s="1060">
        <v>94</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585</v>
      </c>
      <c r="C73" s="1064"/>
      <c r="D73" s="1064"/>
      <c r="E73" s="1064"/>
      <c r="F73" s="1064"/>
      <c r="G73" s="1064"/>
      <c r="H73" s="1064"/>
      <c r="I73" s="1064"/>
      <c r="J73" s="1064"/>
      <c r="K73" s="1064"/>
      <c r="L73" s="1064"/>
      <c r="M73" s="1064"/>
      <c r="N73" s="1064"/>
      <c r="O73" s="1064"/>
      <c r="P73" s="1065"/>
      <c r="Q73" s="1066">
        <v>25</v>
      </c>
      <c r="R73" s="1060"/>
      <c r="S73" s="1060"/>
      <c r="T73" s="1060"/>
      <c r="U73" s="1060"/>
      <c r="V73" s="1060">
        <v>21</v>
      </c>
      <c r="W73" s="1060"/>
      <c r="X73" s="1060"/>
      <c r="Y73" s="1060"/>
      <c r="Z73" s="1060"/>
      <c r="AA73" s="1060">
        <v>3</v>
      </c>
      <c r="AB73" s="1060"/>
      <c r="AC73" s="1060"/>
      <c r="AD73" s="1060"/>
      <c r="AE73" s="1060"/>
      <c r="AF73" s="1060">
        <v>3</v>
      </c>
      <c r="AG73" s="1060"/>
      <c r="AH73" s="1060"/>
      <c r="AI73" s="1060"/>
      <c r="AJ73" s="1060"/>
      <c r="AK73" s="1060" t="s">
        <v>579</v>
      </c>
      <c r="AL73" s="1060"/>
      <c r="AM73" s="1060"/>
      <c r="AN73" s="1060"/>
      <c r="AO73" s="1060"/>
      <c r="AP73" s="1060" t="s">
        <v>579</v>
      </c>
      <c r="AQ73" s="1060"/>
      <c r="AR73" s="1060"/>
      <c r="AS73" s="1060"/>
      <c r="AT73" s="1060"/>
      <c r="AU73" s="1060" t="s">
        <v>581</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586</v>
      </c>
      <c r="C74" s="1064"/>
      <c r="D74" s="1064"/>
      <c r="E74" s="1064"/>
      <c r="F74" s="1064"/>
      <c r="G74" s="1064"/>
      <c r="H74" s="1064"/>
      <c r="I74" s="1064"/>
      <c r="J74" s="1064"/>
      <c r="K74" s="1064"/>
      <c r="L74" s="1064"/>
      <c r="M74" s="1064"/>
      <c r="N74" s="1064"/>
      <c r="O74" s="1064"/>
      <c r="P74" s="1065"/>
      <c r="Q74" s="1066">
        <v>1268</v>
      </c>
      <c r="R74" s="1060"/>
      <c r="S74" s="1060"/>
      <c r="T74" s="1060"/>
      <c r="U74" s="1060"/>
      <c r="V74" s="1060">
        <v>1133</v>
      </c>
      <c r="W74" s="1060"/>
      <c r="X74" s="1060"/>
      <c r="Y74" s="1060"/>
      <c r="Z74" s="1060"/>
      <c r="AA74" s="1060">
        <v>135</v>
      </c>
      <c r="AB74" s="1060"/>
      <c r="AC74" s="1060"/>
      <c r="AD74" s="1060"/>
      <c r="AE74" s="1060"/>
      <c r="AF74" s="1060">
        <v>135</v>
      </c>
      <c r="AG74" s="1060"/>
      <c r="AH74" s="1060"/>
      <c r="AI74" s="1060"/>
      <c r="AJ74" s="1060"/>
      <c r="AK74" s="1060" t="s">
        <v>579</v>
      </c>
      <c r="AL74" s="1060"/>
      <c r="AM74" s="1060"/>
      <c r="AN74" s="1060"/>
      <c r="AO74" s="1060"/>
      <c r="AP74" s="1060" t="s">
        <v>581</v>
      </c>
      <c r="AQ74" s="1060"/>
      <c r="AR74" s="1060"/>
      <c r="AS74" s="1060"/>
      <c r="AT74" s="1060"/>
      <c r="AU74" s="1060" t="s">
        <v>579</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t="s">
        <v>587</v>
      </c>
      <c r="C75" s="1064"/>
      <c r="D75" s="1064"/>
      <c r="E75" s="1064"/>
      <c r="F75" s="1064"/>
      <c r="G75" s="1064"/>
      <c r="H75" s="1064"/>
      <c r="I75" s="1064"/>
      <c r="J75" s="1064"/>
      <c r="K75" s="1064"/>
      <c r="L75" s="1064"/>
      <c r="M75" s="1064"/>
      <c r="N75" s="1064"/>
      <c r="O75" s="1064"/>
      <c r="P75" s="1065"/>
      <c r="Q75" s="1066">
        <v>285242</v>
      </c>
      <c r="R75" s="1060"/>
      <c r="S75" s="1060"/>
      <c r="T75" s="1060"/>
      <c r="U75" s="1060"/>
      <c r="V75" s="1060">
        <v>271656</v>
      </c>
      <c r="W75" s="1060"/>
      <c r="X75" s="1060"/>
      <c r="Y75" s="1060"/>
      <c r="Z75" s="1060"/>
      <c r="AA75" s="1060">
        <v>13586</v>
      </c>
      <c r="AB75" s="1060"/>
      <c r="AC75" s="1060"/>
      <c r="AD75" s="1060"/>
      <c r="AE75" s="1060"/>
      <c r="AF75" s="1060">
        <v>13586</v>
      </c>
      <c r="AG75" s="1060"/>
      <c r="AH75" s="1060"/>
      <c r="AI75" s="1060"/>
      <c r="AJ75" s="1060"/>
      <c r="AK75" s="1060">
        <v>983</v>
      </c>
      <c r="AL75" s="1060"/>
      <c r="AM75" s="1060"/>
      <c r="AN75" s="1060"/>
      <c r="AO75" s="1060"/>
      <c r="AP75" s="1060" t="s">
        <v>579</v>
      </c>
      <c r="AQ75" s="1060"/>
      <c r="AR75" s="1060"/>
      <c r="AS75" s="1060"/>
      <c r="AT75" s="1060"/>
      <c r="AU75" s="1060" t="s">
        <v>581</v>
      </c>
      <c r="AV75" s="1060"/>
      <c r="AW75" s="1060"/>
      <c r="AX75" s="1060"/>
      <c r="AY75" s="1060"/>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t="s">
        <v>588</v>
      </c>
      <c r="C76" s="1064"/>
      <c r="D76" s="1064"/>
      <c r="E76" s="1064"/>
      <c r="F76" s="1064"/>
      <c r="G76" s="1064"/>
      <c r="H76" s="1064"/>
      <c r="I76" s="1064"/>
      <c r="J76" s="1064"/>
      <c r="K76" s="1064"/>
      <c r="L76" s="1064"/>
      <c r="M76" s="1064"/>
      <c r="N76" s="1064"/>
      <c r="O76" s="1064"/>
      <c r="P76" s="1065"/>
      <c r="Q76" s="1070">
        <v>6381</v>
      </c>
      <c r="R76" s="1068"/>
      <c r="S76" s="1068"/>
      <c r="T76" s="1068"/>
      <c r="U76" s="1069"/>
      <c r="V76" s="1067">
        <v>6104</v>
      </c>
      <c r="W76" s="1068"/>
      <c r="X76" s="1068"/>
      <c r="Y76" s="1068"/>
      <c r="Z76" s="1069"/>
      <c r="AA76" s="1067">
        <v>277</v>
      </c>
      <c r="AB76" s="1068"/>
      <c r="AC76" s="1068"/>
      <c r="AD76" s="1068"/>
      <c r="AE76" s="1069"/>
      <c r="AF76" s="1067">
        <v>277</v>
      </c>
      <c r="AG76" s="1068"/>
      <c r="AH76" s="1068"/>
      <c r="AI76" s="1068"/>
      <c r="AJ76" s="1069"/>
      <c r="AK76" s="1067">
        <v>80</v>
      </c>
      <c r="AL76" s="1068"/>
      <c r="AM76" s="1068"/>
      <c r="AN76" s="1068"/>
      <c r="AO76" s="1069"/>
      <c r="AP76" s="1067" t="s">
        <v>581</v>
      </c>
      <c r="AQ76" s="1068"/>
      <c r="AR76" s="1068"/>
      <c r="AS76" s="1068"/>
      <c r="AT76" s="1069"/>
      <c r="AU76" s="1067" t="s">
        <v>579</v>
      </c>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t="s">
        <v>589</v>
      </c>
      <c r="C77" s="1064"/>
      <c r="D77" s="1064"/>
      <c r="E77" s="1064"/>
      <c r="F77" s="1064"/>
      <c r="G77" s="1064"/>
      <c r="H77" s="1064"/>
      <c r="I77" s="1064"/>
      <c r="J77" s="1064"/>
      <c r="K77" s="1064"/>
      <c r="L77" s="1064"/>
      <c r="M77" s="1064"/>
      <c r="N77" s="1064"/>
      <c r="O77" s="1064"/>
      <c r="P77" s="1065"/>
      <c r="Q77" s="1070">
        <v>36</v>
      </c>
      <c r="R77" s="1068"/>
      <c r="S77" s="1068"/>
      <c r="T77" s="1068"/>
      <c r="U77" s="1069"/>
      <c r="V77" s="1067">
        <v>33</v>
      </c>
      <c r="W77" s="1068"/>
      <c r="X77" s="1068"/>
      <c r="Y77" s="1068"/>
      <c r="Z77" s="1069"/>
      <c r="AA77" s="1067">
        <v>3</v>
      </c>
      <c r="AB77" s="1068"/>
      <c r="AC77" s="1068"/>
      <c r="AD77" s="1068"/>
      <c r="AE77" s="1069"/>
      <c r="AF77" s="1067">
        <v>3</v>
      </c>
      <c r="AG77" s="1068"/>
      <c r="AH77" s="1068"/>
      <c r="AI77" s="1068"/>
      <c r="AJ77" s="1069"/>
      <c r="AK77" s="1067">
        <v>29</v>
      </c>
      <c r="AL77" s="1068"/>
      <c r="AM77" s="1068"/>
      <c r="AN77" s="1068"/>
      <c r="AO77" s="1069"/>
      <c r="AP77" s="1067" t="s">
        <v>581</v>
      </c>
      <c r="AQ77" s="1068"/>
      <c r="AR77" s="1068"/>
      <c r="AS77" s="1068"/>
      <c r="AT77" s="1069"/>
      <c r="AU77" s="1067" t="s">
        <v>579</v>
      </c>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t="s">
        <v>590</v>
      </c>
      <c r="C78" s="1064"/>
      <c r="D78" s="1064"/>
      <c r="E78" s="1064"/>
      <c r="F78" s="1064"/>
      <c r="G78" s="1064"/>
      <c r="H78" s="1064"/>
      <c r="I78" s="1064"/>
      <c r="J78" s="1064"/>
      <c r="K78" s="1064"/>
      <c r="L78" s="1064"/>
      <c r="M78" s="1064"/>
      <c r="N78" s="1064"/>
      <c r="O78" s="1064"/>
      <c r="P78" s="1065"/>
      <c r="Q78" s="1070">
        <v>1048</v>
      </c>
      <c r="R78" s="1068"/>
      <c r="S78" s="1068"/>
      <c r="T78" s="1068"/>
      <c r="U78" s="1069"/>
      <c r="V78" s="1067">
        <v>1001</v>
      </c>
      <c r="W78" s="1068"/>
      <c r="X78" s="1068"/>
      <c r="Y78" s="1068"/>
      <c r="Z78" s="1069"/>
      <c r="AA78" s="1067">
        <v>47</v>
      </c>
      <c r="AB78" s="1068"/>
      <c r="AC78" s="1068"/>
      <c r="AD78" s="1068"/>
      <c r="AE78" s="1069"/>
      <c r="AF78" s="1067">
        <v>47</v>
      </c>
      <c r="AG78" s="1068"/>
      <c r="AH78" s="1068"/>
      <c r="AI78" s="1068"/>
      <c r="AJ78" s="1069"/>
      <c r="AK78" s="1067">
        <v>42</v>
      </c>
      <c r="AL78" s="1068"/>
      <c r="AM78" s="1068"/>
      <c r="AN78" s="1068"/>
      <c r="AO78" s="1069"/>
      <c r="AP78" s="1067" t="s">
        <v>581</v>
      </c>
      <c r="AQ78" s="1068"/>
      <c r="AR78" s="1068"/>
      <c r="AS78" s="1068"/>
      <c r="AT78" s="1069"/>
      <c r="AU78" s="1067" t="s">
        <v>579</v>
      </c>
      <c r="AV78" s="1068"/>
      <c r="AW78" s="1068"/>
      <c r="AX78" s="1068"/>
      <c r="AY78" s="1069"/>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t="s">
        <v>591</v>
      </c>
      <c r="C79" s="1064"/>
      <c r="D79" s="1064"/>
      <c r="E79" s="1064"/>
      <c r="F79" s="1064"/>
      <c r="G79" s="1064"/>
      <c r="H79" s="1064"/>
      <c r="I79" s="1064"/>
      <c r="J79" s="1064"/>
      <c r="K79" s="1064"/>
      <c r="L79" s="1064"/>
      <c r="M79" s="1064"/>
      <c r="N79" s="1064"/>
      <c r="O79" s="1064"/>
      <c r="P79" s="1065"/>
      <c r="Q79" s="1066">
        <v>191</v>
      </c>
      <c r="R79" s="1060"/>
      <c r="S79" s="1060"/>
      <c r="T79" s="1060"/>
      <c r="U79" s="1060"/>
      <c r="V79" s="1060">
        <v>182</v>
      </c>
      <c r="W79" s="1060"/>
      <c r="X79" s="1060"/>
      <c r="Y79" s="1060"/>
      <c r="Z79" s="1060"/>
      <c r="AA79" s="1060">
        <v>9</v>
      </c>
      <c r="AB79" s="1060"/>
      <c r="AC79" s="1060"/>
      <c r="AD79" s="1060"/>
      <c r="AE79" s="1060"/>
      <c r="AF79" s="1060">
        <v>9</v>
      </c>
      <c r="AG79" s="1060"/>
      <c r="AH79" s="1060"/>
      <c r="AI79" s="1060"/>
      <c r="AJ79" s="1060"/>
      <c r="AK79" s="1060" t="s">
        <v>579</v>
      </c>
      <c r="AL79" s="1060"/>
      <c r="AM79" s="1060"/>
      <c r="AN79" s="1060"/>
      <c r="AO79" s="1060"/>
      <c r="AP79" s="1060" t="s">
        <v>581</v>
      </c>
      <c r="AQ79" s="1060"/>
      <c r="AR79" s="1060"/>
      <c r="AS79" s="1060"/>
      <c r="AT79" s="1060"/>
      <c r="AU79" s="1060" t="s">
        <v>581</v>
      </c>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t="s">
        <v>592</v>
      </c>
      <c r="C80" s="1064"/>
      <c r="D80" s="1064"/>
      <c r="E80" s="1064"/>
      <c r="F80" s="1064"/>
      <c r="G80" s="1064"/>
      <c r="H80" s="1064"/>
      <c r="I80" s="1064"/>
      <c r="J80" s="1064"/>
      <c r="K80" s="1064"/>
      <c r="L80" s="1064"/>
      <c r="M80" s="1064"/>
      <c r="N80" s="1064"/>
      <c r="O80" s="1064"/>
      <c r="P80" s="1065"/>
      <c r="Q80" s="1066">
        <v>4744</v>
      </c>
      <c r="R80" s="1060"/>
      <c r="S80" s="1060"/>
      <c r="T80" s="1060"/>
      <c r="U80" s="1060"/>
      <c r="V80" s="1060">
        <v>4690</v>
      </c>
      <c r="W80" s="1060"/>
      <c r="X80" s="1060"/>
      <c r="Y80" s="1060"/>
      <c r="Z80" s="1060"/>
      <c r="AA80" s="1060">
        <v>54</v>
      </c>
      <c r="AB80" s="1060"/>
      <c r="AC80" s="1060"/>
      <c r="AD80" s="1060"/>
      <c r="AE80" s="1060"/>
      <c r="AF80" s="1060">
        <v>54</v>
      </c>
      <c r="AG80" s="1060"/>
      <c r="AH80" s="1060"/>
      <c r="AI80" s="1060"/>
      <c r="AJ80" s="1060"/>
      <c r="AK80" s="1060">
        <v>195</v>
      </c>
      <c r="AL80" s="1060"/>
      <c r="AM80" s="1060"/>
      <c r="AN80" s="1060"/>
      <c r="AO80" s="1060"/>
      <c r="AP80" s="1060">
        <v>149</v>
      </c>
      <c r="AQ80" s="1060"/>
      <c r="AR80" s="1060"/>
      <c r="AS80" s="1060"/>
      <c r="AT80" s="1060"/>
      <c r="AU80" s="1060" t="s">
        <v>581</v>
      </c>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t="s">
        <v>593</v>
      </c>
      <c r="C81" s="1064"/>
      <c r="D81" s="1064"/>
      <c r="E81" s="1064"/>
      <c r="F81" s="1064"/>
      <c r="G81" s="1064"/>
      <c r="H81" s="1064"/>
      <c r="I81" s="1064"/>
      <c r="J81" s="1064"/>
      <c r="K81" s="1064"/>
      <c r="L81" s="1064"/>
      <c r="M81" s="1064"/>
      <c r="N81" s="1064"/>
      <c r="O81" s="1064"/>
      <c r="P81" s="1065"/>
      <c r="Q81" s="1066">
        <v>17</v>
      </c>
      <c r="R81" s="1060"/>
      <c r="S81" s="1060"/>
      <c r="T81" s="1060"/>
      <c r="U81" s="1060"/>
      <c r="V81" s="1060">
        <v>14</v>
      </c>
      <c r="W81" s="1060"/>
      <c r="X81" s="1060"/>
      <c r="Y81" s="1060"/>
      <c r="Z81" s="1060"/>
      <c r="AA81" s="1060">
        <v>4</v>
      </c>
      <c r="AB81" s="1060"/>
      <c r="AC81" s="1060"/>
      <c r="AD81" s="1060"/>
      <c r="AE81" s="1060"/>
      <c r="AF81" s="1060">
        <v>4</v>
      </c>
      <c r="AG81" s="1060"/>
      <c r="AH81" s="1060"/>
      <c r="AI81" s="1060"/>
      <c r="AJ81" s="1060"/>
      <c r="AK81" s="1060" t="s">
        <v>579</v>
      </c>
      <c r="AL81" s="1060"/>
      <c r="AM81" s="1060"/>
      <c r="AN81" s="1060"/>
      <c r="AO81" s="1060"/>
      <c r="AP81" s="1060" t="s">
        <v>581</v>
      </c>
      <c r="AQ81" s="1060"/>
      <c r="AR81" s="1060"/>
      <c r="AS81" s="1060"/>
      <c r="AT81" s="1060"/>
      <c r="AU81" s="1060" t="s">
        <v>579</v>
      </c>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383</v>
      </c>
      <c r="B88" s="1033" t="s">
        <v>416</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f>SUM(AF68:AJ87)</f>
        <v>14386</v>
      </c>
      <c r="AG88" s="1048"/>
      <c r="AH88" s="1048"/>
      <c r="AI88" s="1048"/>
      <c r="AJ88" s="1048"/>
      <c r="AK88" s="1052"/>
      <c r="AL88" s="1052"/>
      <c r="AM88" s="1052"/>
      <c r="AN88" s="1052"/>
      <c r="AO88" s="1052"/>
      <c r="AP88" s="1048">
        <f>SUM(AP68:AT87)</f>
        <v>1155</v>
      </c>
      <c r="AQ88" s="1048"/>
      <c r="AR88" s="1048"/>
      <c r="AS88" s="1048"/>
      <c r="AT88" s="1048"/>
      <c r="AU88" s="1048">
        <f>SUM(AU68:AY87)</f>
        <v>260</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383</v>
      </c>
      <c r="BR102" s="1033" t="s">
        <v>417</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f>SUM(CR7:CV12)</f>
        <v>128</v>
      </c>
      <c r="CS102" s="1040"/>
      <c r="CT102" s="1040"/>
      <c r="CU102" s="1040"/>
      <c r="CV102" s="1041"/>
      <c r="CW102" s="1039" t="s">
        <v>512</v>
      </c>
      <c r="CX102" s="1040"/>
      <c r="CY102" s="1040"/>
      <c r="CZ102" s="1040"/>
      <c r="DA102" s="1041"/>
      <c r="DB102" s="1039" t="s">
        <v>512</v>
      </c>
      <c r="DC102" s="1040"/>
      <c r="DD102" s="1040"/>
      <c r="DE102" s="1040"/>
      <c r="DF102" s="1041"/>
      <c r="DG102" s="1039" t="s">
        <v>512</v>
      </c>
      <c r="DH102" s="1040"/>
      <c r="DI102" s="1040"/>
      <c r="DJ102" s="1040"/>
      <c r="DK102" s="1041"/>
      <c r="DL102" s="1039" t="s">
        <v>512</v>
      </c>
      <c r="DM102" s="1040"/>
      <c r="DN102" s="1040"/>
      <c r="DO102" s="1040"/>
      <c r="DP102" s="1041"/>
      <c r="DQ102" s="1039" t="s">
        <v>512</v>
      </c>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418</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419</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420</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421</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422</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423</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424</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425</v>
      </c>
      <c r="AB109" s="983"/>
      <c r="AC109" s="983"/>
      <c r="AD109" s="983"/>
      <c r="AE109" s="984"/>
      <c r="AF109" s="985" t="s">
        <v>304</v>
      </c>
      <c r="AG109" s="983"/>
      <c r="AH109" s="983"/>
      <c r="AI109" s="983"/>
      <c r="AJ109" s="984"/>
      <c r="AK109" s="985" t="s">
        <v>303</v>
      </c>
      <c r="AL109" s="983"/>
      <c r="AM109" s="983"/>
      <c r="AN109" s="983"/>
      <c r="AO109" s="984"/>
      <c r="AP109" s="985" t="s">
        <v>426</v>
      </c>
      <c r="AQ109" s="983"/>
      <c r="AR109" s="983"/>
      <c r="AS109" s="983"/>
      <c r="AT109" s="1014"/>
      <c r="AU109" s="982" t="s">
        <v>424</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425</v>
      </c>
      <c r="BR109" s="983"/>
      <c r="BS109" s="983"/>
      <c r="BT109" s="983"/>
      <c r="BU109" s="984"/>
      <c r="BV109" s="985" t="s">
        <v>304</v>
      </c>
      <c r="BW109" s="983"/>
      <c r="BX109" s="983"/>
      <c r="BY109" s="983"/>
      <c r="BZ109" s="984"/>
      <c r="CA109" s="985" t="s">
        <v>303</v>
      </c>
      <c r="CB109" s="983"/>
      <c r="CC109" s="983"/>
      <c r="CD109" s="983"/>
      <c r="CE109" s="984"/>
      <c r="CF109" s="1021" t="s">
        <v>426</v>
      </c>
      <c r="CG109" s="1021"/>
      <c r="CH109" s="1021"/>
      <c r="CI109" s="1021"/>
      <c r="CJ109" s="1021"/>
      <c r="CK109" s="985" t="s">
        <v>427</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425</v>
      </c>
      <c r="DH109" s="983"/>
      <c r="DI109" s="983"/>
      <c r="DJ109" s="983"/>
      <c r="DK109" s="984"/>
      <c r="DL109" s="985" t="s">
        <v>304</v>
      </c>
      <c r="DM109" s="983"/>
      <c r="DN109" s="983"/>
      <c r="DO109" s="983"/>
      <c r="DP109" s="984"/>
      <c r="DQ109" s="985" t="s">
        <v>303</v>
      </c>
      <c r="DR109" s="983"/>
      <c r="DS109" s="983"/>
      <c r="DT109" s="983"/>
      <c r="DU109" s="984"/>
      <c r="DV109" s="985" t="s">
        <v>426</v>
      </c>
      <c r="DW109" s="983"/>
      <c r="DX109" s="983"/>
      <c r="DY109" s="983"/>
      <c r="DZ109" s="1014"/>
    </row>
    <row r="110" spans="1:131" s="246" customFormat="1" ht="26.25" customHeight="1" x14ac:dyDescent="0.15">
      <c r="A110" s="885" t="s">
        <v>428</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4784011</v>
      </c>
      <c r="AB110" s="976"/>
      <c r="AC110" s="976"/>
      <c r="AD110" s="976"/>
      <c r="AE110" s="977"/>
      <c r="AF110" s="978">
        <v>4503340</v>
      </c>
      <c r="AG110" s="976"/>
      <c r="AH110" s="976"/>
      <c r="AI110" s="976"/>
      <c r="AJ110" s="977"/>
      <c r="AK110" s="978">
        <v>4560027</v>
      </c>
      <c r="AL110" s="976"/>
      <c r="AM110" s="976"/>
      <c r="AN110" s="976"/>
      <c r="AO110" s="977"/>
      <c r="AP110" s="979">
        <v>21.9</v>
      </c>
      <c r="AQ110" s="980"/>
      <c r="AR110" s="980"/>
      <c r="AS110" s="980"/>
      <c r="AT110" s="981"/>
      <c r="AU110" s="1015" t="s">
        <v>73</v>
      </c>
      <c r="AV110" s="1016"/>
      <c r="AW110" s="1016"/>
      <c r="AX110" s="1016"/>
      <c r="AY110" s="1016"/>
      <c r="AZ110" s="941" t="s">
        <v>429</v>
      </c>
      <c r="BA110" s="886"/>
      <c r="BB110" s="886"/>
      <c r="BC110" s="886"/>
      <c r="BD110" s="886"/>
      <c r="BE110" s="886"/>
      <c r="BF110" s="886"/>
      <c r="BG110" s="886"/>
      <c r="BH110" s="886"/>
      <c r="BI110" s="886"/>
      <c r="BJ110" s="886"/>
      <c r="BK110" s="886"/>
      <c r="BL110" s="886"/>
      <c r="BM110" s="886"/>
      <c r="BN110" s="886"/>
      <c r="BO110" s="886"/>
      <c r="BP110" s="887"/>
      <c r="BQ110" s="942">
        <v>41756634</v>
      </c>
      <c r="BR110" s="923"/>
      <c r="BS110" s="923"/>
      <c r="BT110" s="923"/>
      <c r="BU110" s="923"/>
      <c r="BV110" s="923">
        <v>41382731</v>
      </c>
      <c r="BW110" s="923"/>
      <c r="BX110" s="923"/>
      <c r="BY110" s="923"/>
      <c r="BZ110" s="923"/>
      <c r="CA110" s="923">
        <v>40741296</v>
      </c>
      <c r="CB110" s="923"/>
      <c r="CC110" s="923"/>
      <c r="CD110" s="923"/>
      <c r="CE110" s="923"/>
      <c r="CF110" s="947">
        <v>195.6</v>
      </c>
      <c r="CG110" s="948"/>
      <c r="CH110" s="948"/>
      <c r="CI110" s="948"/>
      <c r="CJ110" s="948"/>
      <c r="CK110" s="1011" t="s">
        <v>430</v>
      </c>
      <c r="CL110" s="897"/>
      <c r="CM110" s="972" t="s">
        <v>431</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432</v>
      </c>
      <c r="DH110" s="923"/>
      <c r="DI110" s="923"/>
      <c r="DJ110" s="923"/>
      <c r="DK110" s="923"/>
      <c r="DL110" s="923" t="s">
        <v>130</v>
      </c>
      <c r="DM110" s="923"/>
      <c r="DN110" s="923"/>
      <c r="DO110" s="923"/>
      <c r="DP110" s="923"/>
      <c r="DQ110" s="923" t="s">
        <v>433</v>
      </c>
      <c r="DR110" s="923"/>
      <c r="DS110" s="923"/>
      <c r="DT110" s="923"/>
      <c r="DU110" s="923"/>
      <c r="DV110" s="924" t="s">
        <v>432</v>
      </c>
      <c r="DW110" s="924"/>
      <c r="DX110" s="924"/>
      <c r="DY110" s="924"/>
      <c r="DZ110" s="925"/>
    </row>
    <row r="111" spans="1:131" s="246" customFormat="1" ht="26.25" customHeight="1" x14ac:dyDescent="0.15">
      <c r="A111" s="852" t="s">
        <v>434</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130</v>
      </c>
      <c r="AB111" s="1004"/>
      <c r="AC111" s="1004"/>
      <c r="AD111" s="1004"/>
      <c r="AE111" s="1005"/>
      <c r="AF111" s="1006" t="s">
        <v>130</v>
      </c>
      <c r="AG111" s="1004"/>
      <c r="AH111" s="1004"/>
      <c r="AI111" s="1004"/>
      <c r="AJ111" s="1005"/>
      <c r="AK111" s="1006" t="s">
        <v>130</v>
      </c>
      <c r="AL111" s="1004"/>
      <c r="AM111" s="1004"/>
      <c r="AN111" s="1004"/>
      <c r="AO111" s="1005"/>
      <c r="AP111" s="1007" t="s">
        <v>130</v>
      </c>
      <c r="AQ111" s="1008"/>
      <c r="AR111" s="1008"/>
      <c r="AS111" s="1008"/>
      <c r="AT111" s="1009"/>
      <c r="AU111" s="1017"/>
      <c r="AV111" s="1018"/>
      <c r="AW111" s="1018"/>
      <c r="AX111" s="1018"/>
      <c r="AY111" s="1018"/>
      <c r="AZ111" s="893" t="s">
        <v>435</v>
      </c>
      <c r="BA111" s="828"/>
      <c r="BB111" s="828"/>
      <c r="BC111" s="828"/>
      <c r="BD111" s="828"/>
      <c r="BE111" s="828"/>
      <c r="BF111" s="828"/>
      <c r="BG111" s="828"/>
      <c r="BH111" s="828"/>
      <c r="BI111" s="828"/>
      <c r="BJ111" s="828"/>
      <c r="BK111" s="828"/>
      <c r="BL111" s="828"/>
      <c r="BM111" s="828"/>
      <c r="BN111" s="828"/>
      <c r="BO111" s="828"/>
      <c r="BP111" s="829"/>
      <c r="BQ111" s="894">
        <v>551484</v>
      </c>
      <c r="BR111" s="895"/>
      <c r="BS111" s="895"/>
      <c r="BT111" s="895"/>
      <c r="BU111" s="895"/>
      <c r="BV111" s="895">
        <v>554221</v>
      </c>
      <c r="BW111" s="895"/>
      <c r="BX111" s="895"/>
      <c r="BY111" s="895"/>
      <c r="BZ111" s="895"/>
      <c r="CA111" s="895">
        <v>419196</v>
      </c>
      <c r="CB111" s="895"/>
      <c r="CC111" s="895"/>
      <c r="CD111" s="895"/>
      <c r="CE111" s="895"/>
      <c r="CF111" s="956">
        <v>2</v>
      </c>
      <c r="CG111" s="957"/>
      <c r="CH111" s="957"/>
      <c r="CI111" s="957"/>
      <c r="CJ111" s="957"/>
      <c r="CK111" s="1012"/>
      <c r="CL111" s="899"/>
      <c r="CM111" s="902" t="s">
        <v>436</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432</v>
      </c>
      <c r="DH111" s="895"/>
      <c r="DI111" s="895"/>
      <c r="DJ111" s="895"/>
      <c r="DK111" s="895"/>
      <c r="DL111" s="895" t="s">
        <v>437</v>
      </c>
      <c r="DM111" s="895"/>
      <c r="DN111" s="895"/>
      <c r="DO111" s="895"/>
      <c r="DP111" s="895"/>
      <c r="DQ111" s="895" t="s">
        <v>438</v>
      </c>
      <c r="DR111" s="895"/>
      <c r="DS111" s="895"/>
      <c r="DT111" s="895"/>
      <c r="DU111" s="895"/>
      <c r="DV111" s="872" t="s">
        <v>130</v>
      </c>
      <c r="DW111" s="872"/>
      <c r="DX111" s="872"/>
      <c r="DY111" s="872"/>
      <c r="DZ111" s="873"/>
    </row>
    <row r="112" spans="1:131" s="246" customFormat="1" ht="26.25" customHeight="1" x14ac:dyDescent="0.15">
      <c r="A112" s="997" t="s">
        <v>439</v>
      </c>
      <c r="B112" s="998"/>
      <c r="C112" s="828" t="s">
        <v>440</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432</v>
      </c>
      <c r="AB112" s="858"/>
      <c r="AC112" s="858"/>
      <c r="AD112" s="858"/>
      <c r="AE112" s="859"/>
      <c r="AF112" s="860" t="s">
        <v>432</v>
      </c>
      <c r="AG112" s="858"/>
      <c r="AH112" s="858"/>
      <c r="AI112" s="858"/>
      <c r="AJ112" s="859"/>
      <c r="AK112" s="860" t="s">
        <v>437</v>
      </c>
      <c r="AL112" s="858"/>
      <c r="AM112" s="858"/>
      <c r="AN112" s="858"/>
      <c r="AO112" s="859"/>
      <c r="AP112" s="905" t="s">
        <v>438</v>
      </c>
      <c r="AQ112" s="906"/>
      <c r="AR112" s="906"/>
      <c r="AS112" s="906"/>
      <c r="AT112" s="907"/>
      <c r="AU112" s="1017"/>
      <c r="AV112" s="1018"/>
      <c r="AW112" s="1018"/>
      <c r="AX112" s="1018"/>
      <c r="AY112" s="1018"/>
      <c r="AZ112" s="893" t="s">
        <v>441</v>
      </c>
      <c r="BA112" s="828"/>
      <c r="BB112" s="828"/>
      <c r="BC112" s="828"/>
      <c r="BD112" s="828"/>
      <c r="BE112" s="828"/>
      <c r="BF112" s="828"/>
      <c r="BG112" s="828"/>
      <c r="BH112" s="828"/>
      <c r="BI112" s="828"/>
      <c r="BJ112" s="828"/>
      <c r="BK112" s="828"/>
      <c r="BL112" s="828"/>
      <c r="BM112" s="828"/>
      <c r="BN112" s="828"/>
      <c r="BO112" s="828"/>
      <c r="BP112" s="829"/>
      <c r="BQ112" s="894">
        <v>25454119</v>
      </c>
      <c r="BR112" s="895"/>
      <c r="BS112" s="895"/>
      <c r="BT112" s="895"/>
      <c r="BU112" s="895"/>
      <c r="BV112" s="895">
        <v>24241229</v>
      </c>
      <c r="BW112" s="895"/>
      <c r="BX112" s="895"/>
      <c r="BY112" s="895"/>
      <c r="BZ112" s="895"/>
      <c r="CA112" s="895">
        <v>22911839</v>
      </c>
      <c r="CB112" s="895"/>
      <c r="CC112" s="895"/>
      <c r="CD112" s="895"/>
      <c r="CE112" s="895"/>
      <c r="CF112" s="956">
        <v>110</v>
      </c>
      <c r="CG112" s="957"/>
      <c r="CH112" s="957"/>
      <c r="CI112" s="957"/>
      <c r="CJ112" s="957"/>
      <c r="CK112" s="1012"/>
      <c r="CL112" s="899"/>
      <c r="CM112" s="902" t="s">
        <v>442</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432</v>
      </c>
      <c r="DH112" s="895"/>
      <c r="DI112" s="895"/>
      <c r="DJ112" s="895"/>
      <c r="DK112" s="895"/>
      <c r="DL112" s="895" t="s">
        <v>432</v>
      </c>
      <c r="DM112" s="895"/>
      <c r="DN112" s="895"/>
      <c r="DO112" s="895"/>
      <c r="DP112" s="895"/>
      <c r="DQ112" s="895" t="s">
        <v>438</v>
      </c>
      <c r="DR112" s="895"/>
      <c r="DS112" s="895"/>
      <c r="DT112" s="895"/>
      <c r="DU112" s="895"/>
      <c r="DV112" s="872" t="s">
        <v>438</v>
      </c>
      <c r="DW112" s="872"/>
      <c r="DX112" s="872"/>
      <c r="DY112" s="872"/>
      <c r="DZ112" s="873"/>
    </row>
    <row r="113" spans="1:130" s="246" customFormat="1" ht="26.25" customHeight="1" x14ac:dyDescent="0.15">
      <c r="A113" s="999"/>
      <c r="B113" s="1000"/>
      <c r="C113" s="828" t="s">
        <v>443</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2110172</v>
      </c>
      <c r="AB113" s="1004"/>
      <c r="AC113" s="1004"/>
      <c r="AD113" s="1004"/>
      <c r="AE113" s="1005"/>
      <c r="AF113" s="1006">
        <v>2153719</v>
      </c>
      <c r="AG113" s="1004"/>
      <c r="AH113" s="1004"/>
      <c r="AI113" s="1004"/>
      <c r="AJ113" s="1005"/>
      <c r="AK113" s="1006">
        <v>2141050</v>
      </c>
      <c r="AL113" s="1004"/>
      <c r="AM113" s="1004"/>
      <c r="AN113" s="1004"/>
      <c r="AO113" s="1005"/>
      <c r="AP113" s="1007">
        <v>10.3</v>
      </c>
      <c r="AQ113" s="1008"/>
      <c r="AR113" s="1008"/>
      <c r="AS113" s="1008"/>
      <c r="AT113" s="1009"/>
      <c r="AU113" s="1017"/>
      <c r="AV113" s="1018"/>
      <c r="AW113" s="1018"/>
      <c r="AX113" s="1018"/>
      <c r="AY113" s="1018"/>
      <c r="AZ113" s="893" t="s">
        <v>444</v>
      </c>
      <c r="BA113" s="828"/>
      <c r="BB113" s="828"/>
      <c r="BC113" s="828"/>
      <c r="BD113" s="828"/>
      <c r="BE113" s="828"/>
      <c r="BF113" s="828"/>
      <c r="BG113" s="828"/>
      <c r="BH113" s="828"/>
      <c r="BI113" s="828"/>
      <c r="BJ113" s="828"/>
      <c r="BK113" s="828"/>
      <c r="BL113" s="828"/>
      <c r="BM113" s="828"/>
      <c r="BN113" s="828"/>
      <c r="BO113" s="828"/>
      <c r="BP113" s="829"/>
      <c r="BQ113" s="894">
        <v>410507</v>
      </c>
      <c r="BR113" s="895"/>
      <c r="BS113" s="895"/>
      <c r="BT113" s="895"/>
      <c r="BU113" s="895"/>
      <c r="BV113" s="895">
        <v>311109</v>
      </c>
      <c r="BW113" s="895"/>
      <c r="BX113" s="895"/>
      <c r="BY113" s="895"/>
      <c r="BZ113" s="895"/>
      <c r="CA113" s="895">
        <v>269612</v>
      </c>
      <c r="CB113" s="895"/>
      <c r="CC113" s="895"/>
      <c r="CD113" s="895"/>
      <c r="CE113" s="895"/>
      <c r="CF113" s="956">
        <v>1.3</v>
      </c>
      <c r="CG113" s="957"/>
      <c r="CH113" s="957"/>
      <c r="CI113" s="957"/>
      <c r="CJ113" s="957"/>
      <c r="CK113" s="1012"/>
      <c r="CL113" s="899"/>
      <c r="CM113" s="902" t="s">
        <v>445</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130</v>
      </c>
      <c r="DH113" s="858"/>
      <c r="DI113" s="858"/>
      <c r="DJ113" s="858"/>
      <c r="DK113" s="859"/>
      <c r="DL113" s="860" t="s">
        <v>130</v>
      </c>
      <c r="DM113" s="858"/>
      <c r="DN113" s="858"/>
      <c r="DO113" s="858"/>
      <c r="DP113" s="859"/>
      <c r="DQ113" s="860" t="s">
        <v>432</v>
      </c>
      <c r="DR113" s="858"/>
      <c r="DS113" s="858"/>
      <c r="DT113" s="858"/>
      <c r="DU113" s="859"/>
      <c r="DV113" s="905" t="s">
        <v>438</v>
      </c>
      <c r="DW113" s="906"/>
      <c r="DX113" s="906"/>
      <c r="DY113" s="906"/>
      <c r="DZ113" s="907"/>
    </row>
    <row r="114" spans="1:130" s="246" customFormat="1" ht="26.25" customHeight="1" x14ac:dyDescent="0.15">
      <c r="A114" s="999"/>
      <c r="B114" s="1000"/>
      <c r="C114" s="828" t="s">
        <v>446</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124576</v>
      </c>
      <c r="AB114" s="858"/>
      <c r="AC114" s="858"/>
      <c r="AD114" s="858"/>
      <c r="AE114" s="859"/>
      <c r="AF114" s="860">
        <v>124646</v>
      </c>
      <c r="AG114" s="858"/>
      <c r="AH114" s="858"/>
      <c r="AI114" s="858"/>
      <c r="AJ114" s="859"/>
      <c r="AK114" s="860">
        <v>90760</v>
      </c>
      <c r="AL114" s="858"/>
      <c r="AM114" s="858"/>
      <c r="AN114" s="858"/>
      <c r="AO114" s="859"/>
      <c r="AP114" s="905">
        <v>0.4</v>
      </c>
      <c r="AQ114" s="906"/>
      <c r="AR114" s="906"/>
      <c r="AS114" s="906"/>
      <c r="AT114" s="907"/>
      <c r="AU114" s="1017"/>
      <c r="AV114" s="1018"/>
      <c r="AW114" s="1018"/>
      <c r="AX114" s="1018"/>
      <c r="AY114" s="1018"/>
      <c r="AZ114" s="893" t="s">
        <v>447</v>
      </c>
      <c r="BA114" s="828"/>
      <c r="BB114" s="828"/>
      <c r="BC114" s="828"/>
      <c r="BD114" s="828"/>
      <c r="BE114" s="828"/>
      <c r="BF114" s="828"/>
      <c r="BG114" s="828"/>
      <c r="BH114" s="828"/>
      <c r="BI114" s="828"/>
      <c r="BJ114" s="828"/>
      <c r="BK114" s="828"/>
      <c r="BL114" s="828"/>
      <c r="BM114" s="828"/>
      <c r="BN114" s="828"/>
      <c r="BO114" s="828"/>
      <c r="BP114" s="829"/>
      <c r="BQ114" s="894">
        <v>6724492</v>
      </c>
      <c r="BR114" s="895"/>
      <c r="BS114" s="895"/>
      <c r="BT114" s="895"/>
      <c r="BU114" s="895"/>
      <c r="BV114" s="895">
        <v>6512610</v>
      </c>
      <c r="BW114" s="895"/>
      <c r="BX114" s="895"/>
      <c r="BY114" s="895"/>
      <c r="BZ114" s="895"/>
      <c r="CA114" s="895">
        <v>6489711</v>
      </c>
      <c r="CB114" s="895"/>
      <c r="CC114" s="895"/>
      <c r="CD114" s="895"/>
      <c r="CE114" s="895"/>
      <c r="CF114" s="956">
        <v>31.2</v>
      </c>
      <c r="CG114" s="957"/>
      <c r="CH114" s="957"/>
      <c r="CI114" s="957"/>
      <c r="CJ114" s="957"/>
      <c r="CK114" s="1012"/>
      <c r="CL114" s="899"/>
      <c r="CM114" s="902" t="s">
        <v>448</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432</v>
      </c>
      <c r="DH114" s="858"/>
      <c r="DI114" s="858"/>
      <c r="DJ114" s="858"/>
      <c r="DK114" s="859"/>
      <c r="DL114" s="860" t="s">
        <v>432</v>
      </c>
      <c r="DM114" s="858"/>
      <c r="DN114" s="858"/>
      <c r="DO114" s="858"/>
      <c r="DP114" s="859"/>
      <c r="DQ114" s="860" t="s">
        <v>432</v>
      </c>
      <c r="DR114" s="858"/>
      <c r="DS114" s="858"/>
      <c r="DT114" s="858"/>
      <c r="DU114" s="859"/>
      <c r="DV114" s="905" t="s">
        <v>432</v>
      </c>
      <c r="DW114" s="906"/>
      <c r="DX114" s="906"/>
      <c r="DY114" s="906"/>
      <c r="DZ114" s="907"/>
    </row>
    <row r="115" spans="1:130" s="246" customFormat="1" ht="26.25" customHeight="1" x14ac:dyDescent="0.15">
      <c r="A115" s="999"/>
      <c r="B115" s="1000"/>
      <c r="C115" s="828" t="s">
        <v>449</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183997</v>
      </c>
      <c r="AB115" s="1004"/>
      <c r="AC115" s="1004"/>
      <c r="AD115" s="1004"/>
      <c r="AE115" s="1005"/>
      <c r="AF115" s="1006">
        <v>130665</v>
      </c>
      <c r="AG115" s="1004"/>
      <c r="AH115" s="1004"/>
      <c r="AI115" s="1004"/>
      <c r="AJ115" s="1005"/>
      <c r="AK115" s="1006">
        <v>101068</v>
      </c>
      <c r="AL115" s="1004"/>
      <c r="AM115" s="1004"/>
      <c r="AN115" s="1004"/>
      <c r="AO115" s="1005"/>
      <c r="AP115" s="1007">
        <v>0.5</v>
      </c>
      <c r="AQ115" s="1008"/>
      <c r="AR115" s="1008"/>
      <c r="AS115" s="1008"/>
      <c r="AT115" s="1009"/>
      <c r="AU115" s="1017"/>
      <c r="AV115" s="1018"/>
      <c r="AW115" s="1018"/>
      <c r="AX115" s="1018"/>
      <c r="AY115" s="1018"/>
      <c r="AZ115" s="893" t="s">
        <v>450</v>
      </c>
      <c r="BA115" s="828"/>
      <c r="BB115" s="828"/>
      <c r="BC115" s="828"/>
      <c r="BD115" s="828"/>
      <c r="BE115" s="828"/>
      <c r="BF115" s="828"/>
      <c r="BG115" s="828"/>
      <c r="BH115" s="828"/>
      <c r="BI115" s="828"/>
      <c r="BJ115" s="828"/>
      <c r="BK115" s="828"/>
      <c r="BL115" s="828"/>
      <c r="BM115" s="828"/>
      <c r="BN115" s="828"/>
      <c r="BO115" s="828"/>
      <c r="BP115" s="829"/>
      <c r="BQ115" s="894" t="s">
        <v>432</v>
      </c>
      <c r="BR115" s="895"/>
      <c r="BS115" s="895"/>
      <c r="BT115" s="895"/>
      <c r="BU115" s="895"/>
      <c r="BV115" s="895" t="s">
        <v>438</v>
      </c>
      <c r="BW115" s="895"/>
      <c r="BX115" s="895"/>
      <c r="BY115" s="895"/>
      <c r="BZ115" s="895"/>
      <c r="CA115" s="895" t="s">
        <v>432</v>
      </c>
      <c r="CB115" s="895"/>
      <c r="CC115" s="895"/>
      <c r="CD115" s="895"/>
      <c r="CE115" s="895"/>
      <c r="CF115" s="956" t="s">
        <v>130</v>
      </c>
      <c r="CG115" s="957"/>
      <c r="CH115" s="957"/>
      <c r="CI115" s="957"/>
      <c r="CJ115" s="957"/>
      <c r="CK115" s="1012"/>
      <c r="CL115" s="899"/>
      <c r="CM115" s="893" t="s">
        <v>451</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v>140153</v>
      </c>
      <c r="DH115" s="858"/>
      <c r="DI115" s="858"/>
      <c r="DJ115" s="858"/>
      <c r="DK115" s="859"/>
      <c r="DL115" s="860">
        <v>281218</v>
      </c>
      <c r="DM115" s="858"/>
      <c r="DN115" s="858"/>
      <c r="DO115" s="858"/>
      <c r="DP115" s="859"/>
      <c r="DQ115" s="860">
        <v>239325</v>
      </c>
      <c r="DR115" s="858"/>
      <c r="DS115" s="858"/>
      <c r="DT115" s="858"/>
      <c r="DU115" s="859"/>
      <c r="DV115" s="905">
        <v>1.1000000000000001</v>
      </c>
      <c r="DW115" s="906"/>
      <c r="DX115" s="906"/>
      <c r="DY115" s="906"/>
      <c r="DZ115" s="907"/>
    </row>
    <row r="116" spans="1:130" s="246" customFormat="1" ht="26.25" customHeight="1" x14ac:dyDescent="0.15">
      <c r="A116" s="1001"/>
      <c r="B116" s="1002"/>
      <c r="C116" s="961" t="s">
        <v>452</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351</v>
      </c>
      <c r="AB116" s="858"/>
      <c r="AC116" s="858"/>
      <c r="AD116" s="858"/>
      <c r="AE116" s="859"/>
      <c r="AF116" s="860" t="s">
        <v>453</v>
      </c>
      <c r="AG116" s="858"/>
      <c r="AH116" s="858"/>
      <c r="AI116" s="858"/>
      <c r="AJ116" s="859"/>
      <c r="AK116" s="860" t="s">
        <v>130</v>
      </c>
      <c r="AL116" s="858"/>
      <c r="AM116" s="858"/>
      <c r="AN116" s="858"/>
      <c r="AO116" s="859"/>
      <c r="AP116" s="905" t="s">
        <v>432</v>
      </c>
      <c r="AQ116" s="906"/>
      <c r="AR116" s="906"/>
      <c r="AS116" s="906"/>
      <c r="AT116" s="907"/>
      <c r="AU116" s="1017"/>
      <c r="AV116" s="1018"/>
      <c r="AW116" s="1018"/>
      <c r="AX116" s="1018"/>
      <c r="AY116" s="1018"/>
      <c r="AZ116" s="944" t="s">
        <v>454</v>
      </c>
      <c r="BA116" s="945"/>
      <c r="BB116" s="945"/>
      <c r="BC116" s="945"/>
      <c r="BD116" s="945"/>
      <c r="BE116" s="945"/>
      <c r="BF116" s="945"/>
      <c r="BG116" s="945"/>
      <c r="BH116" s="945"/>
      <c r="BI116" s="945"/>
      <c r="BJ116" s="945"/>
      <c r="BK116" s="945"/>
      <c r="BL116" s="945"/>
      <c r="BM116" s="945"/>
      <c r="BN116" s="945"/>
      <c r="BO116" s="945"/>
      <c r="BP116" s="946"/>
      <c r="BQ116" s="894" t="s">
        <v>437</v>
      </c>
      <c r="BR116" s="895"/>
      <c r="BS116" s="895"/>
      <c r="BT116" s="895"/>
      <c r="BU116" s="895"/>
      <c r="BV116" s="895" t="s">
        <v>437</v>
      </c>
      <c r="BW116" s="895"/>
      <c r="BX116" s="895"/>
      <c r="BY116" s="895"/>
      <c r="BZ116" s="895"/>
      <c r="CA116" s="895" t="s">
        <v>432</v>
      </c>
      <c r="CB116" s="895"/>
      <c r="CC116" s="895"/>
      <c r="CD116" s="895"/>
      <c r="CE116" s="895"/>
      <c r="CF116" s="956" t="s">
        <v>432</v>
      </c>
      <c r="CG116" s="957"/>
      <c r="CH116" s="957"/>
      <c r="CI116" s="957"/>
      <c r="CJ116" s="957"/>
      <c r="CK116" s="1012"/>
      <c r="CL116" s="899"/>
      <c r="CM116" s="902" t="s">
        <v>455</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v>3280</v>
      </c>
      <c r="DH116" s="858"/>
      <c r="DI116" s="858"/>
      <c r="DJ116" s="858"/>
      <c r="DK116" s="859"/>
      <c r="DL116" s="860" t="s">
        <v>438</v>
      </c>
      <c r="DM116" s="858"/>
      <c r="DN116" s="858"/>
      <c r="DO116" s="858"/>
      <c r="DP116" s="859"/>
      <c r="DQ116" s="860" t="s">
        <v>432</v>
      </c>
      <c r="DR116" s="858"/>
      <c r="DS116" s="858"/>
      <c r="DT116" s="858"/>
      <c r="DU116" s="859"/>
      <c r="DV116" s="905" t="s">
        <v>432</v>
      </c>
      <c r="DW116" s="906"/>
      <c r="DX116" s="906"/>
      <c r="DY116" s="906"/>
      <c r="DZ116" s="907"/>
    </row>
    <row r="117" spans="1:130" s="246" customFormat="1" ht="26.25" customHeight="1" x14ac:dyDescent="0.15">
      <c r="A117" s="982" t="s">
        <v>185</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456</v>
      </c>
      <c r="Z117" s="984"/>
      <c r="AA117" s="989">
        <v>7203107</v>
      </c>
      <c r="AB117" s="990"/>
      <c r="AC117" s="990"/>
      <c r="AD117" s="990"/>
      <c r="AE117" s="991"/>
      <c r="AF117" s="992">
        <v>6912370</v>
      </c>
      <c r="AG117" s="990"/>
      <c r="AH117" s="990"/>
      <c r="AI117" s="990"/>
      <c r="AJ117" s="991"/>
      <c r="AK117" s="992">
        <v>6892905</v>
      </c>
      <c r="AL117" s="990"/>
      <c r="AM117" s="990"/>
      <c r="AN117" s="990"/>
      <c r="AO117" s="991"/>
      <c r="AP117" s="993"/>
      <c r="AQ117" s="994"/>
      <c r="AR117" s="994"/>
      <c r="AS117" s="994"/>
      <c r="AT117" s="995"/>
      <c r="AU117" s="1017"/>
      <c r="AV117" s="1018"/>
      <c r="AW117" s="1018"/>
      <c r="AX117" s="1018"/>
      <c r="AY117" s="1018"/>
      <c r="AZ117" s="944" t="s">
        <v>457</v>
      </c>
      <c r="BA117" s="945"/>
      <c r="BB117" s="945"/>
      <c r="BC117" s="945"/>
      <c r="BD117" s="945"/>
      <c r="BE117" s="945"/>
      <c r="BF117" s="945"/>
      <c r="BG117" s="945"/>
      <c r="BH117" s="945"/>
      <c r="BI117" s="945"/>
      <c r="BJ117" s="945"/>
      <c r="BK117" s="945"/>
      <c r="BL117" s="945"/>
      <c r="BM117" s="945"/>
      <c r="BN117" s="945"/>
      <c r="BO117" s="945"/>
      <c r="BP117" s="946"/>
      <c r="BQ117" s="894" t="s">
        <v>453</v>
      </c>
      <c r="BR117" s="895"/>
      <c r="BS117" s="895"/>
      <c r="BT117" s="895"/>
      <c r="BU117" s="895"/>
      <c r="BV117" s="895" t="s">
        <v>432</v>
      </c>
      <c r="BW117" s="895"/>
      <c r="BX117" s="895"/>
      <c r="BY117" s="895"/>
      <c r="BZ117" s="895"/>
      <c r="CA117" s="895" t="s">
        <v>437</v>
      </c>
      <c r="CB117" s="895"/>
      <c r="CC117" s="895"/>
      <c r="CD117" s="895"/>
      <c r="CE117" s="895"/>
      <c r="CF117" s="956" t="s">
        <v>432</v>
      </c>
      <c r="CG117" s="957"/>
      <c r="CH117" s="957"/>
      <c r="CI117" s="957"/>
      <c r="CJ117" s="957"/>
      <c r="CK117" s="1012"/>
      <c r="CL117" s="899"/>
      <c r="CM117" s="902" t="s">
        <v>458</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437</v>
      </c>
      <c r="DH117" s="858"/>
      <c r="DI117" s="858"/>
      <c r="DJ117" s="858"/>
      <c r="DK117" s="859"/>
      <c r="DL117" s="860" t="s">
        <v>453</v>
      </c>
      <c r="DM117" s="858"/>
      <c r="DN117" s="858"/>
      <c r="DO117" s="858"/>
      <c r="DP117" s="859"/>
      <c r="DQ117" s="860" t="s">
        <v>432</v>
      </c>
      <c r="DR117" s="858"/>
      <c r="DS117" s="858"/>
      <c r="DT117" s="858"/>
      <c r="DU117" s="859"/>
      <c r="DV117" s="905" t="s">
        <v>432</v>
      </c>
      <c r="DW117" s="906"/>
      <c r="DX117" s="906"/>
      <c r="DY117" s="906"/>
      <c r="DZ117" s="907"/>
    </row>
    <row r="118" spans="1:130" s="246" customFormat="1" ht="26.25" customHeight="1" x14ac:dyDescent="0.15">
      <c r="A118" s="982" t="s">
        <v>427</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425</v>
      </c>
      <c r="AB118" s="983"/>
      <c r="AC118" s="983"/>
      <c r="AD118" s="983"/>
      <c r="AE118" s="984"/>
      <c r="AF118" s="985" t="s">
        <v>304</v>
      </c>
      <c r="AG118" s="983"/>
      <c r="AH118" s="983"/>
      <c r="AI118" s="983"/>
      <c r="AJ118" s="984"/>
      <c r="AK118" s="985" t="s">
        <v>303</v>
      </c>
      <c r="AL118" s="983"/>
      <c r="AM118" s="983"/>
      <c r="AN118" s="983"/>
      <c r="AO118" s="984"/>
      <c r="AP118" s="986" t="s">
        <v>426</v>
      </c>
      <c r="AQ118" s="987"/>
      <c r="AR118" s="987"/>
      <c r="AS118" s="987"/>
      <c r="AT118" s="988"/>
      <c r="AU118" s="1017"/>
      <c r="AV118" s="1018"/>
      <c r="AW118" s="1018"/>
      <c r="AX118" s="1018"/>
      <c r="AY118" s="1018"/>
      <c r="AZ118" s="960" t="s">
        <v>459</v>
      </c>
      <c r="BA118" s="961"/>
      <c r="BB118" s="961"/>
      <c r="BC118" s="961"/>
      <c r="BD118" s="961"/>
      <c r="BE118" s="961"/>
      <c r="BF118" s="961"/>
      <c r="BG118" s="961"/>
      <c r="BH118" s="961"/>
      <c r="BI118" s="961"/>
      <c r="BJ118" s="961"/>
      <c r="BK118" s="961"/>
      <c r="BL118" s="961"/>
      <c r="BM118" s="961"/>
      <c r="BN118" s="961"/>
      <c r="BO118" s="961"/>
      <c r="BP118" s="962"/>
      <c r="BQ118" s="963" t="s">
        <v>432</v>
      </c>
      <c r="BR118" s="926"/>
      <c r="BS118" s="926"/>
      <c r="BT118" s="926"/>
      <c r="BU118" s="926"/>
      <c r="BV118" s="926" t="s">
        <v>437</v>
      </c>
      <c r="BW118" s="926"/>
      <c r="BX118" s="926"/>
      <c r="BY118" s="926"/>
      <c r="BZ118" s="926"/>
      <c r="CA118" s="926" t="s">
        <v>432</v>
      </c>
      <c r="CB118" s="926"/>
      <c r="CC118" s="926"/>
      <c r="CD118" s="926"/>
      <c r="CE118" s="926"/>
      <c r="CF118" s="956" t="s">
        <v>437</v>
      </c>
      <c r="CG118" s="957"/>
      <c r="CH118" s="957"/>
      <c r="CI118" s="957"/>
      <c r="CJ118" s="957"/>
      <c r="CK118" s="1012"/>
      <c r="CL118" s="899"/>
      <c r="CM118" s="902" t="s">
        <v>460</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461</v>
      </c>
      <c r="DH118" s="858"/>
      <c r="DI118" s="858"/>
      <c r="DJ118" s="858"/>
      <c r="DK118" s="859"/>
      <c r="DL118" s="860" t="s">
        <v>437</v>
      </c>
      <c r="DM118" s="858"/>
      <c r="DN118" s="858"/>
      <c r="DO118" s="858"/>
      <c r="DP118" s="859"/>
      <c r="DQ118" s="860" t="s">
        <v>453</v>
      </c>
      <c r="DR118" s="858"/>
      <c r="DS118" s="858"/>
      <c r="DT118" s="858"/>
      <c r="DU118" s="859"/>
      <c r="DV118" s="905" t="s">
        <v>437</v>
      </c>
      <c r="DW118" s="906"/>
      <c r="DX118" s="906"/>
      <c r="DY118" s="906"/>
      <c r="DZ118" s="907"/>
    </row>
    <row r="119" spans="1:130" s="246" customFormat="1" ht="26.25" customHeight="1" x14ac:dyDescent="0.15">
      <c r="A119" s="896" t="s">
        <v>430</v>
      </c>
      <c r="B119" s="897"/>
      <c r="C119" s="972" t="s">
        <v>431</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130</v>
      </c>
      <c r="AB119" s="976"/>
      <c r="AC119" s="976"/>
      <c r="AD119" s="976"/>
      <c r="AE119" s="977"/>
      <c r="AF119" s="978" t="s">
        <v>432</v>
      </c>
      <c r="AG119" s="976"/>
      <c r="AH119" s="976"/>
      <c r="AI119" s="976"/>
      <c r="AJ119" s="977"/>
      <c r="AK119" s="978" t="s">
        <v>432</v>
      </c>
      <c r="AL119" s="976"/>
      <c r="AM119" s="976"/>
      <c r="AN119" s="976"/>
      <c r="AO119" s="977"/>
      <c r="AP119" s="979" t="s">
        <v>437</v>
      </c>
      <c r="AQ119" s="980"/>
      <c r="AR119" s="980"/>
      <c r="AS119" s="980"/>
      <c r="AT119" s="981"/>
      <c r="AU119" s="1019"/>
      <c r="AV119" s="1020"/>
      <c r="AW119" s="1020"/>
      <c r="AX119" s="1020"/>
      <c r="AY119" s="1020"/>
      <c r="AZ119" s="277" t="s">
        <v>185</v>
      </c>
      <c r="BA119" s="277"/>
      <c r="BB119" s="277"/>
      <c r="BC119" s="277"/>
      <c r="BD119" s="277"/>
      <c r="BE119" s="277"/>
      <c r="BF119" s="277"/>
      <c r="BG119" s="277"/>
      <c r="BH119" s="277"/>
      <c r="BI119" s="277"/>
      <c r="BJ119" s="277"/>
      <c r="BK119" s="277"/>
      <c r="BL119" s="277"/>
      <c r="BM119" s="277"/>
      <c r="BN119" s="277"/>
      <c r="BO119" s="958" t="s">
        <v>462</v>
      </c>
      <c r="BP119" s="959"/>
      <c r="BQ119" s="963">
        <v>74897236</v>
      </c>
      <c r="BR119" s="926"/>
      <c r="BS119" s="926"/>
      <c r="BT119" s="926"/>
      <c r="BU119" s="926"/>
      <c r="BV119" s="926">
        <v>73001900</v>
      </c>
      <c r="BW119" s="926"/>
      <c r="BX119" s="926"/>
      <c r="BY119" s="926"/>
      <c r="BZ119" s="926"/>
      <c r="CA119" s="926">
        <v>70831654</v>
      </c>
      <c r="CB119" s="926"/>
      <c r="CC119" s="926"/>
      <c r="CD119" s="926"/>
      <c r="CE119" s="926"/>
      <c r="CF119" s="824"/>
      <c r="CG119" s="825"/>
      <c r="CH119" s="825"/>
      <c r="CI119" s="825"/>
      <c r="CJ119" s="915"/>
      <c r="CK119" s="1013"/>
      <c r="CL119" s="901"/>
      <c r="CM119" s="919" t="s">
        <v>463</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v>408051</v>
      </c>
      <c r="DH119" s="841"/>
      <c r="DI119" s="841"/>
      <c r="DJ119" s="841"/>
      <c r="DK119" s="842"/>
      <c r="DL119" s="843">
        <v>273003</v>
      </c>
      <c r="DM119" s="841"/>
      <c r="DN119" s="841"/>
      <c r="DO119" s="841"/>
      <c r="DP119" s="842"/>
      <c r="DQ119" s="843">
        <v>179871</v>
      </c>
      <c r="DR119" s="841"/>
      <c r="DS119" s="841"/>
      <c r="DT119" s="841"/>
      <c r="DU119" s="842"/>
      <c r="DV119" s="929">
        <v>0.9</v>
      </c>
      <c r="DW119" s="930"/>
      <c r="DX119" s="930"/>
      <c r="DY119" s="930"/>
      <c r="DZ119" s="931"/>
    </row>
    <row r="120" spans="1:130" s="246" customFormat="1" ht="26.25" customHeight="1" x14ac:dyDescent="0.15">
      <c r="A120" s="898"/>
      <c r="B120" s="899"/>
      <c r="C120" s="902" t="s">
        <v>436</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432</v>
      </c>
      <c r="AB120" s="858"/>
      <c r="AC120" s="858"/>
      <c r="AD120" s="858"/>
      <c r="AE120" s="859"/>
      <c r="AF120" s="860" t="s">
        <v>432</v>
      </c>
      <c r="AG120" s="858"/>
      <c r="AH120" s="858"/>
      <c r="AI120" s="858"/>
      <c r="AJ120" s="859"/>
      <c r="AK120" s="860" t="s">
        <v>432</v>
      </c>
      <c r="AL120" s="858"/>
      <c r="AM120" s="858"/>
      <c r="AN120" s="858"/>
      <c r="AO120" s="859"/>
      <c r="AP120" s="905" t="s">
        <v>432</v>
      </c>
      <c r="AQ120" s="906"/>
      <c r="AR120" s="906"/>
      <c r="AS120" s="906"/>
      <c r="AT120" s="907"/>
      <c r="AU120" s="964" t="s">
        <v>464</v>
      </c>
      <c r="AV120" s="965"/>
      <c r="AW120" s="965"/>
      <c r="AX120" s="965"/>
      <c r="AY120" s="966"/>
      <c r="AZ120" s="941" t="s">
        <v>465</v>
      </c>
      <c r="BA120" s="886"/>
      <c r="BB120" s="886"/>
      <c r="BC120" s="886"/>
      <c r="BD120" s="886"/>
      <c r="BE120" s="886"/>
      <c r="BF120" s="886"/>
      <c r="BG120" s="886"/>
      <c r="BH120" s="886"/>
      <c r="BI120" s="886"/>
      <c r="BJ120" s="886"/>
      <c r="BK120" s="886"/>
      <c r="BL120" s="886"/>
      <c r="BM120" s="886"/>
      <c r="BN120" s="886"/>
      <c r="BO120" s="886"/>
      <c r="BP120" s="887"/>
      <c r="BQ120" s="942">
        <v>13166375</v>
      </c>
      <c r="BR120" s="923"/>
      <c r="BS120" s="923"/>
      <c r="BT120" s="923"/>
      <c r="BU120" s="923"/>
      <c r="BV120" s="923">
        <v>13657918</v>
      </c>
      <c r="BW120" s="923"/>
      <c r="BX120" s="923"/>
      <c r="BY120" s="923"/>
      <c r="BZ120" s="923"/>
      <c r="CA120" s="923">
        <v>14073360</v>
      </c>
      <c r="CB120" s="923"/>
      <c r="CC120" s="923"/>
      <c r="CD120" s="923"/>
      <c r="CE120" s="923"/>
      <c r="CF120" s="947">
        <v>67.599999999999994</v>
      </c>
      <c r="CG120" s="948"/>
      <c r="CH120" s="948"/>
      <c r="CI120" s="948"/>
      <c r="CJ120" s="948"/>
      <c r="CK120" s="949" t="s">
        <v>466</v>
      </c>
      <c r="CL120" s="933"/>
      <c r="CM120" s="933"/>
      <c r="CN120" s="933"/>
      <c r="CO120" s="934"/>
      <c r="CP120" s="953" t="s">
        <v>467</v>
      </c>
      <c r="CQ120" s="954"/>
      <c r="CR120" s="954"/>
      <c r="CS120" s="954"/>
      <c r="CT120" s="954"/>
      <c r="CU120" s="954"/>
      <c r="CV120" s="954"/>
      <c r="CW120" s="954"/>
      <c r="CX120" s="954"/>
      <c r="CY120" s="954"/>
      <c r="CZ120" s="954"/>
      <c r="DA120" s="954"/>
      <c r="DB120" s="954"/>
      <c r="DC120" s="954"/>
      <c r="DD120" s="954"/>
      <c r="DE120" s="954"/>
      <c r="DF120" s="955"/>
      <c r="DG120" s="942">
        <v>25157036</v>
      </c>
      <c r="DH120" s="923"/>
      <c r="DI120" s="923"/>
      <c r="DJ120" s="923"/>
      <c r="DK120" s="923"/>
      <c r="DL120" s="923">
        <v>23959052</v>
      </c>
      <c r="DM120" s="923"/>
      <c r="DN120" s="923"/>
      <c r="DO120" s="923"/>
      <c r="DP120" s="923"/>
      <c r="DQ120" s="923">
        <v>22634489</v>
      </c>
      <c r="DR120" s="923"/>
      <c r="DS120" s="923"/>
      <c r="DT120" s="923"/>
      <c r="DU120" s="923"/>
      <c r="DV120" s="924">
        <v>108.7</v>
      </c>
      <c r="DW120" s="924"/>
      <c r="DX120" s="924"/>
      <c r="DY120" s="924"/>
      <c r="DZ120" s="925"/>
    </row>
    <row r="121" spans="1:130" s="246" customFormat="1" ht="26.25" customHeight="1" x14ac:dyDescent="0.15">
      <c r="A121" s="898"/>
      <c r="B121" s="899"/>
      <c r="C121" s="944" t="s">
        <v>468</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432</v>
      </c>
      <c r="AB121" s="858"/>
      <c r="AC121" s="858"/>
      <c r="AD121" s="858"/>
      <c r="AE121" s="859"/>
      <c r="AF121" s="860" t="s">
        <v>130</v>
      </c>
      <c r="AG121" s="858"/>
      <c r="AH121" s="858"/>
      <c r="AI121" s="858"/>
      <c r="AJ121" s="859"/>
      <c r="AK121" s="860" t="s">
        <v>432</v>
      </c>
      <c r="AL121" s="858"/>
      <c r="AM121" s="858"/>
      <c r="AN121" s="858"/>
      <c r="AO121" s="859"/>
      <c r="AP121" s="905" t="s">
        <v>130</v>
      </c>
      <c r="AQ121" s="906"/>
      <c r="AR121" s="906"/>
      <c r="AS121" s="906"/>
      <c r="AT121" s="907"/>
      <c r="AU121" s="967"/>
      <c r="AV121" s="968"/>
      <c r="AW121" s="968"/>
      <c r="AX121" s="968"/>
      <c r="AY121" s="969"/>
      <c r="AZ121" s="893" t="s">
        <v>469</v>
      </c>
      <c r="BA121" s="828"/>
      <c r="BB121" s="828"/>
      <c r="BC121" s="828"/>
      <c r="BD121" s="828"/>
      <c r="BE121" s="828"/>
      <c r="BF121" s="828"/>
      <c r="BG121" s="828"/>
      <c r="BH121" s="828"/>
      <c r="BI121" s="828"/>
      <c r="BJ121" s="828"/>
      <c r="BK121" s="828"/>
      <c r="BL121" s="828"/>
      <c r="BM121" s="828"/>
      <c r="BN121" s="828"/>
      <c r="BO121" s="828"/>
      <c r="BP121" s="829"/>
      <c r="BQ121" s="894">
        <v>156841</v>
      </c>
      <c r="BR121" s="895"/>
      <c r="BS121" s="895"/>
      <c r="BT121" s="895"/>
      <c r="BU121" s="895"/>
      <c r="BV121" s="895">
        <v>165750</v>
      </c>
      <c r="BW121" s="895"/>
      <c r="BX121" s="895"/>
      <c r="BY121" s="895"/>
      <c r="BZ121" s="895"/>
      <c r="CA121" s="895">
        <v>167235</v>
      </c>
      <c r="CB121" s="895"/>
      <c r="CC121" s="895"/>
      <c r="CD121" s="895"/>
      <c r="CE121" s="895"/>
      <c r="CF121" s="956">
        <v>0.8</v>
      </c>
      <c r="CG121" s="957"/>
      <c r="CH121" s="957"/>
      <c r="CI121" s="957"/>
      <c r="CJ121" s="957"/>
      <c r="CK121" s="950"/>
      <c r="CL121" s="936"/>
      <c r="CM121" s="936"/>
      <c r="CN121" s="936"/>
      <c r="CO121" s="937"/>
      <c r="CP121" s="916" t="s">
        <v>470</v>
      </c>
      <c r="CQ121" s="917"/>
      <c r="CR121" s="917"/>
      <c r="CS121" s="917"/>
      <c r="CT121" s="917"/>
      <c r="CU121" s="917"/>
      <c r="CV121" s="917"/>
      <c r="CW121" s="917"/>
      <c r="CX121" s="917"/>
      <c r="CY121" s="917"/>
      <c r="CZ121" s="917"/>
      <c r="DA121" s="917"/>
      <c r="DB121" s="917"/>
      <c r="DC121" s="917"/>
      <c r="DD121" s="917"/>
      <c r="DE121" s="917"/>
      <c r="DF121" s="918"/>
      <c r="DG121" s="894">
        <v>297083</v>
      </c>
      <c r="DH121" s="895"/>
      <c r="DI121" s="895"/>
      <c r="DJ121" s="895"/>
      <c r="DK121" s="895"/>
      <c r="DL121" s="895">
        <v>282177</v>
      </c>
      <c r="DM121" s="895"/>
      <c r="DN121" s="895"/>
      <c r="DO121" s="895"/>
      <c r="DP121" s="895"/>
      <c r="DQ121" s="895">
        <v>277350</v>
      </c>
      <c r="DR121" s="895"/>
      <c r="DS121" s="895"/>
      <c r="DT121" s="895"/>
      <c r="DU121" s="895"/>
      <c r="DV121" s="872">
        <v>1.3</v>
      </c>
      <c r="DW121" s="872"/>
      <c r="DX121" s="872"/>
      <c r="DY121" s="872"/>
      <c r="DZ121" s="873"/>
    </row>
    <row r="122" spans="1:130" s="246" customFormat="1" ht="26.25" customHeight="1" x14ac:dyDescent="0.15">
      <c r="A122" s="898"/>
      <c r="B122" s="899"/>
      <c r="C122" s="902" t="s">
        <v>448</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v>24745</v>
      </c>
      <c r="AB122" s="858"/>
      <c r="AC122" s="858"/>
      <c r="AD122" s="858"/>
      <c r="AE122" s="859"/>
      <c r="AF122" s="860" t="s">
        <v>437</v>
      </c>
      <c r="AG122" s="858"/>
      <c r="AH122" s="858"/>
      <c r="AI122" s="858"/>
      <c r="AJ122" s="859"/>
      <c r="AK122" s="860" t="s">
        <v>453</v>
      </c>
      <c r="AL122" s="858"/>
      <c r="AM122" s="858"/>
      <c r="AN122" s="858"/>
      <c r="AO122" s="859"/>
      <c r="AP122" s="905" t="s">
        <v>432</v>
      </c>
      <c r="AQ122" s="906"/>
      <c r="AR122" s="906"/>
      <c r="AS122" s="906"/>
      <c r="AT122" s="907"/>
      <c r="AU122" s="967"/>
      <c r="AV122" s="968"/>
      <c r="AW122" s="968"/>
      <c r="AX122" s="968"/>
      <c r="AY122" s="969"/>
      <c r="AZ122" s="960" t="s">
        <v>471</v>
      </c>
      <c r="BA122" s="961"/>
      <c r="BB122" s="961"/>
      <c r="BC122" s="961"/>
      <c r="BD122" s="961"/>
      <c r="BE122" s="961"/>
      <c r="BF122" s="961"/>
      <c r="BG122" s="961"/>
      <c r="BH122" s="961"/>
      <c r="BI122" s="961"/>
      <c r="BJ122" s="961"/>
      <c r="BK122" s="961"/>
      <c r="BL122" s="961"/>
      <c r="BM122" s="961"/>
      <c r="BN122" s="961"/>
      <c r="BO122" s="961"/>
      <c r="BP122" s="962"/>
      <c r="BQ122" s="963">
        <v>56945067</v>
      </c>
      <c r="BR122" s="926"/>
      <c r="BS122" s="926"/>
      <c r="BT122" s="926"/>
      <c r="BU122" s="926"/>
      <c r="BV122" s="926">
        <v>55436109</v>
      </c>
      <c r="BW122" s="926"/>
      <c r="BX122" s="926"/>
      <c r="BY122" s="926"/>
      <c r="BZ122" s="926"/>
      <c r="CA122" s="926">
        <v>53906110</v>
      </c>
      <c r="CB122" s="926"/>
      <c r="CC122" s="926"/>
      <c r="CD122" s="926"/>
      <c r="CE122" s="926"/>
      <c r="CF122" s="927">
        <v>258.8</v>
      </c>
      <c r="CG122" s="928"/>
      <c r="CH122" s="928"/>
      <c r="CI122" s="928"/>
      <c r="CJ122" s="928"/>
      <c r="CK122" s="950"/>
      <c r="CL122" s="936"/>
      <c r="CM122" s="936"/>
      <c r="CN122" s="936"/>
      <c r="CO122" s="937"/>
      <c r="CP122" s="916" t="s">
        <v>472</v>
      </c>
      <c r="CQ122" s="917"/>
      <c r="CR122" s="917"/>
      <c r="CS122" s="917"/>
      <c r="CT122" s="917"/>
      <c r="CU122" s="917"/>
      <c r="CV122" s="917"/>
      <c r="CW122" s="917"/>
      <c r="CX122" s="917"/>
      <c r="CY122" s="917"/>
      <c r="CZ122" s="917"/>
      <c r="DA122" s="917"/>
      <c r="DB122" s="917"/>
      <c r="DC122" s="917"/>
      <c r="DD122" s="917"/>
      <c r="DE122" s="917"/>
      <c r="DF122" s="918"/>
      <c r="DG122" s="894" t="s">
        <v>453</v>
      </c>
      <c r="DH122" s="895"/>
      <c r="DI122" s="895"/>
      <c r="DJ122" s="895"/>
      <c r="DK122" s="895"/>
      <c r="DL122" s="895" t="s">
        <v>432</v>
      </c>
      <c r="DM122" s="895"/>
      <c r="DN122" s="895"/>
      <c r="DO122" s="895"/>
      <c r="DP122" s="895"/>
      <c r="DQ122" s="895" t="s">
        <v>432</v>
      </c>
      <c r="DR122" s="895"/>
      <c r="DS122" s="895"/>
      <c r="DT122" s="895"/>
      <c r="DU122" s="895"/>
      <c r="DV122" s="872" t="s">
        <v>437</v>
      </c>
      <c r="DW122" s="872"/>
      <c r="DX122" s="872"/>
      <c r="DY122" s="872"/>
      <c r="DZ122" s="873"/>
    </row>
    <row r="123" spans="1:130" s="246" customFormat="1" ht="26.25" customHeight="1" x14ac:dyDescent="0.15">
      <c r="A123" s="898"/>
      <c r="B123" s="899"/>
      <c r="C123" s="902" t="s">
        <v>455</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v>3483</v>
      </c>
      <c r="AB123" s="858"/>
      <c r="AC123" s="858"/>
      <c r="AD123" s="858"/>
      <c r="AE123" s="859"/>
      <c r="AF123" s="860">
        <v>3483</v>
      </c>
      <c r="AG123" s="858"/>
      <c r="AH123" s="858"/>
      <c r="AI123" s="858"/>
      <c r="AJ123" s="859"/>
      <c r="AK123" s="860" t="s">
        <v>432</v>
      </c>
      <c r="AL123" s="858"/>
      <c r="AM123" s="858"/>
      <c r="AN123" s="858"/>
      <c r="AO123" s="859"/>
      <c r="AP123" s="905" t="s">
        <v>437</v>
      </c>
      <c r="AQ123" s="906"/>
      <c r="AR123" s="906"/>
      <c r="AS123" s="906"/>
      <c r="AT123" s="907"/>
      <c r="AU123" s="970"/>
      <c r="AV123" s="971"/>
      <c r="AW123" s="971"/>
      <c r="AX123" s="971"/>
      <c r="AY123" s="971"/>
      <c r="AZ123" s="277" t="s">
        <v>185</v>
      </c>
      <c r="BA123" s="277"/>
      <c r="BB123" s="277"/>
      <c r="BC123" s="277"/>
      <c r="BD123" s="277"/>
      <c r="BE123" s="277"/>
      <c r="BF123" s="277"/>
      <c r="BG123" s="277"/>
      <c r="BH123" s="277"/>
      <c r="BI123" s="277"/>
      <c r="BJ123" s="277"/>
      <c r="BK123" s="277"/>
      <c r="BL123" s="277"/>
      <c r="BM123" s="277"/>
      <c r="BN123" s="277"/>
      <c r="BO123" s="958" t="s">
        <v>473</v>
      </c>
      <c r="BP123" s="959"/>
      <c r="BQ123" s="913">
        <v>70268283</v>
      </c>
      <c r="BR123" s="914"/>
      <c r="BS123" s="914"/>
      <c r="BT123" s="914"/>
      <c r="BU123" s="914"/>
      <c r="BV123" s="914">
        <v>69259777</v>
      </c>
      <c r="BW123" s="914"/>
      <c r="BX123" s="914"/>
      <c r="BY123" s="914"/>
      <c r="BZ123" s="914"/>
      <c r="CA123" s="914">
        <v>68146705</v>
      </c>
      <c r="CB123" s="914"/>
      <c r="CC123" s="914"/>
      <c r="CD123" s="914"/>
      <c r="CE123" s="914"/>
      <c r="CF123" s="824"/>
      <c r="CG123" s="825"/>
      <c r="CH123" s="825"/>
      <c r="CI123" s="825"/>
      <c r="CJ123" s="915"/>
      <c r="CK123" s="950"/>
      <c r="CL123" s="936"/>
      <c r="CM123" s="936"/>
      <c r="CN123" s="936"/>
      <c r="CO123" s="937"/>
      <c r="CP123" s="916" t="s">
        <v>474</v>
      </c>
      <c r="CQ123" s="917"/>
      <c r="CR123" s="917"/>
      <c r="CS123" s="917"/>
      <c r="CT123" s="917"/>
      <c r="CU123" s="917"/>
      <c r="CV123" s="917"/>
      <c r="CW123" s="917"/>
      <c r="CX123" s="917"/>
      <c r="CY123" s="917"/>
      <c r="CZ123" s="917"/>
      <c r="DA123" s="917"/>
      <c r="DB123" s="917"/>
      <c r="DC123" s="917"/>
      <c r="DD123" s="917"/>
      <c r="DE123" s="917"/>
      <c r="DF123" s="918"/>
      <c r="DG123" s="857" t="s">
        <v>130</v>
      </c>
      <c r="DH123" s="858"/>
      <c r="DI123" s="858"/>
      <c r="DJ123" s="858"/>
      <c r="DK123" s="859"/>
      <c r="DL123" s="860" t="s">
        <v>432</v>
      </c>
      <c r="DM123" s="858"/>
      <c r="DN123" s="858"/>
      <c r="DO123" s="858"/>
      <c r="DP123" s="859"/>
      <c r="DQ123" s="860" t="s">
        <v>437</v>
      </c>
      <c r="DR123" s="858"/>
      <c r="DS123" s="858"/>
      <c r="DT123" s="858"/>
      <c r="DU123" s="859"/>
      <c r="DV123" s="905" t="s">
        <v>453</v>
      </c>
      <c r="DW123" s="906"/>
      <c r="DX123" s="906"/>
      <c r="DY123" s="906"/>
      <c r="DZ123" s="907"/>
    </row>
    <row r="124" spans="1:130" s="246" customFormat="1" ht="26.25" customHeight="1" thickBot="1" x14ac:dyDescent="0.2">
      <c r="A124" s="898"/>
      <c r="B124" s="899"/>
      <c r="C124" s="902" t="s">
        <v>458</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438</v>
      </c>
      <c r="AB124" s="858"/>
      <c r="AC124" s="858"/>
      <c r="AD124" s="858"/>
      <c r="AE124" s="859"/>
      <c r="AF124" s="860" t="s">
        <v>432</v>
      </c>
      <c r="AG124" s="858"/>
      <c r="AH124" s="858"/>
      <c r="AI124" s="858"/>
      <c r="AJ124" s="859"/>
      <c r="AK124" s="860" t="s">
        <v>432</v>
      </c>
      <c r="AL124" s="858"/>
      <c r="AM124" s="858"/>
      <c r="AN124" s="858"/>
      <c r="AO124" s="859"/>
      <c r="AP124" s="905" t="s">
        <v>437</v>
      </c>
      <c r="AQ124" s="906"/>
      <c r="AR124" s="906"/>
      <c r="AS124" s="906"/>
      <c r="AT124" s="907"/>
      <c r="AU124" s="908" t="s">
        <v>475</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22.2</v>
      </c>
      <c r="BR124" s="912"/>
      <c r="BS124" s="912"/>
      <c r="BT124" s="912"/>
      <c r="BU124" s="912"/>
      <c r="BV124" s="912">
        <v>18.2</v>
      </c>
      <c r="BW124" s="912"/>
      <c r="BX124" s="912"/>
      <c r="BY124" s="912"/>
      <c r="BZ124" s="912"/>
      <c r="CA124" s="912">
        <v>12.8</v>
      </c>
      <c r="CB124" s="912"/>
      <c r="CC124" s="912"/>
      <c r="CD124" s="912"/>
      <c r="CE124" s="912"/>
      <c r="CF124" s="802"/>
      <c r="CG124" s="803"/>
      <c r="CH124" s="803"/>
      <c r="CI124" s="803"/>
      <c r="CJ124" s="943"/>
      <c r="CK124" s="951"/>
      <c r="CL124" s="951"/>
      <c r="CM124" s="951"/>
      <c r="CN124" s="951"/>
      <c r="CO124" s="952"/>
      <c r="CP124" s="916" t="s">
        <v>476</v>
      </c>
      <c r="CQ124" s="917"/>
      <c r="CR124" s="917"/>
      <c r="CS124" s="917"/>
      <c r="CT124" s="917"/>
      <c r="CU124" s="917"/>
      <c r="CV124" s="917"/>
      <c r="CW124" s="917"/>
      <c r="CX124" s="917"/>
      <c r="CY124" s="917"/>
      <c r="CZ124" s="917"/>
      <c r="DA124" s="917"/>
      <c r="DB124" s="917"/>
      <c r="DC124" s="917"/>
      <c r="DD124" s="917"/>
      <c r="DE124" s="917"/>
      <c r="DF124" s="918"/>
      <c r="DG124" s="840" t="s">
        <v>438</v>
      </c>
      <c r="DH124" s="841"/>
      <c r="DI124" s="841"/>
      <c r="DJ124" s="841"/>
      <c r="DK124" s="842"/>
      <c r="DL124" s="843" t="s">
        <v>130</v>
      </c>
      <c r="DM124" s="841"/>
      <c r="DN124" s="841"/>
      <c r="DO124" s="841"/>
      <c r="DP124" s="842"/>
      <c r="DQ124" s="843" t="s">
        <v>437</v>
      </c>
      <c r="DR124" s="841"/>
      <c r="DS124" s="841"/>
      <c r="DT124" s="841"/>
      <c r="DU124" s="842"/>
      <c r="DV124" s="929" t="s">
        <v>130</v>
      </c>
      <c r="DW124" s="930"/>
      <c r="DX124" s="930"/>
      <c r="DY124" s="930"/>
      <c r="DZ124" s="931"/>
    </row>
    <row r="125" spans="1:130" s="246" customFormat="1" ht="26.25" customHeight="1" x14ac:dyDescent="0.15">
      <c r="A125" s="898"/>
      <c r="B125" s="899"/>
      <c r="C125" s="902" t="s">
        <v>460</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432</v>
      </c>
      <c r="AB125" s="858"/>
      <c r="AC125" s="858"/>
      <c r="AD125" s="858"/>
      <c r="AE125" s="859"/>
      <c r="AF125" s="860" t="s">
        <v>438</v>
      </c>
      <c r="AG125" s="858"/>
      <c r="AH125" s="858"/>
      <c r="AI125" s="858"/>
      <c r="AJ125" s="859"/>
      <c r="AK125" s="860" t="s">
        <v>432</v>
      </c>
      <c r="AL125" s="858"/>
      <c r="AM125" s="858"/>
      <c r="AN125" s="858"/>
      <c r="AO125" s="859"/>
      <c r="AP125" s="905" t="s">
        <v>438</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477</v>
      </c>
      <c r="CL125" s="933"/>
      <c r="CM125" s="933"/>
      <c r="CN125" s="933"/>
      <c r="CO125" s="934"/>
      <c r="CP125" s="941" t="s">
        <v>478</v>
      </c>
      <c r="CQ125" s="886"/>
      <c r="CR125" s="886"/>
      <c r="CS125" s="886"/>
      <c r="CT125" s="886"/>
      <c r="CU125" s="886"/>
      <c r="CV125" s="886"/>
      <c r="CW125" s="886"/>
      <c r="CX125" s="886"/>
      <c r="CY125" s="886"/>
      <c r="CZ125" s="886"/>
      <c r="DA125" s="886"/>
      <c r="DB125" s="886"/>
      <c r="DC125" s="886"/>
      <c r="DD125" s="886"/>
      <c r="DE125" s="886"/>
      <c r="DF125" s="887"/>
      <c r="DG125" s="942" t="s">
        <v>130</v>
      </c>
      <c r="DH125" s="923"/>
      <c r="DI125" s="923"/>
      <c r="DJ125" s="923"/>
      <c r="DK125" s="923"/>
      <c r="DL125" s="923" t="s">
        <v>438</v>
      </c>
      <c r="DM125" s="923"/>
      <c r="DN125" s="923"/>
      <c r="DO125" s="923"/>
      <c r="DP125" s="923"/>
      <c r="DQ125" s="923" t="s">
        <v>437</v>
      </c>
      <c r="DR125" s="923"/>
      <c r="DS125" s="923"/>
      <c r="DT125" s="923"/>
      <c r="DU125" s="923"/>
      <c r="DV125" s="924" t="s">
        <v>130</v>
      </c>
      <c r="DW125" s="924"/>
      <c r="DX125" s="924"/>
      <c r="DY125" s="924"/>
      <c r="DZ125" s="925"/>
    </row>
    <row r="126" spans="1:130" s="246" customFormat="1" ht="26.25" customHeight="1" thickBot="1" x14ac:dyDescent="0.2">
      <c r="A126" s="898"/>
      <c r="B126" s="899"/>
      <c r="C126" s="902" t="s">
        <v>463</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v>155629</v>
      </c>
      <c r="AB126" s="858"/>
      <c r="AC126" s="858"/>
      <c r="AD126" s="858"/>
      <c r="AE126" s="859"/>
      <c r="AF126" s="860">
        <v>127112</v>
      </c>
      <c r="AG126" s="858"/>
      <c r="AH126" s="858"/>
      <c r="AI126" s="858"/>
      <c r="AJ126" s="859"/>
      <c r="AK126" s="860">
        <v>101068</v>
      </c>
      <c r="AL126" s="858"/>
      <c r="AM126" s="858"/>
      <c r="AN126" s="858"/>
      <c r="AO126" s="859"/>
      <c r="AP126" s="905">
        <v>0.5</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479</v>
      </c>
      <c r="CQ126" s="828"/>
      <c r="CR126" s="828"/>
      <c r="CS126" s="828"/>
      <c r="CT126" s="828"/>
      <c r="CU126" s="828"/>
      <c r="CV126" s="828"/>
      <c r="CW126" s="828"/>
      <c r="CX126" s="828"/>
      <c r="CY126" s="828"/>
      <c r="CZ126" s="828"/>
      <c r="DA126" s="828"/>
      <c r="DB126" s="828"/>
      <c r="DC126" s="828"/>
      <c r="DD126" s="828"/>
      <c r="DE126" s="828"/>
      <c r="DF126" s="829"/>
      <c r="DG126" s="894" t="s">
        <v>432</v>
      </c>
      <c r="DH126" s="895"/>
      <c r="DI126" s="895"/>
      <c r="DJ126" s="895"/>
      <c r="DK126" s="895"/>
      <c r="DL126" s="895" t="s">
        <v>130</v>
      </c>
      <c r="DM126" s="895"/>
      <c r="DN126" s="895"/>
      <c r="DO126" s="895"/>
      <c r="DP126" s="895"/>
      <c r="DQ126" s="895" t="s">
        <v>432</v>
      </c>
      <c r="DR126" s="895"/>
      <c r="DS126" s="895"/>
      <c r="DT126" s="895"/>
      <c r="DU126" s="895"/>
      <c r="DV126" s="872" t="s">
        <v>432</v>
      </c>
      <c r="DW126" s="872"/>
      <c r="DX126" s="872"/>
      <c r="DY126" s="872"/>
      <c r="DZ126" s="873"/>
    </row>
    <row r="127" spans="1:130" s="246" customFormat="1" ht="26.25" customHeight="1" x14ac:dyDescent="0.15">
      <c r="A127" s="900"/>
      <c r="B127" s="901"/>
      <c r="C127" s="919" t="s">
        <v>480</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140</v>
      </c>
      <c r="AB127" s="858"/>
      <c r="AC127" s="858"/>
      <c r="AD127" s="858"/>
      <c r="AE127" s="859"/>
      <c r="AF127" s="860">
        <v>70</v>
      </c>
      <c r="AG127" s="858"/>
      <c r="AH127" s="858"/>
      <c r="AI127" s="858"/>
      <c r="AJ127" s="859"/>
      <c r="AK127" s="860" t="s">
        <v>130</v>
      </c>
      <c r="AL127" s="858"/>
      <c r="AM127" s="858"/>
      <c r="AN127" s="858"/>
      <c r="AO127" s="859"/>
      <c r="AP127" s="905" t="s">
        <v>130</v>
      </c>
      <c r="AQ127" s="906"/>
      <c r="AR127" s="906"/>
      <c r="AS127" s="906"/>
      <c r="AT127" s="907"/>
      <c r="AU127" s="282"/>
      <c r="AV127" s="282"/>
      <c r="AW127" s="282"/>
      <c r="AX127" s="922" t="s">
        <v>481</v>
      </c>
      <c r="AY127" s="890"/>
      <c r="AZ127" s="890"/>
      <c r="BA127" s="890"/>
      <c r="BB127" s="890"/>
      <c r="BC127" s="890"/>
      <c r="BD127" s="890"/>
      <c r="BE127" s="891"/>
      <c r="BF127" s="889" t="s">
        <v>482</v>
      </c>
      <c r="BG127" s="890"/>
      <c r="BH127" s="890"/>
      <c r="BI127" s="890"/>
      <c r="BJ127" s="890"/>
      <c r="BK127" s="890"/>
      <c r="BL127" s="891"/>
      <c r="BM127" s="889" t="s">
        <v>483</v>
      </c>
      <c r="BN127" s="890"/>
      <c r="BO127" s="890"/>
      <c r="BP127" s="890"/>
      <c r="BQ127" s="890"/>
      <c r="BR127" s="890"/>
      <c r="BS127" s="891"/>
      <c r="BT127" s="889" t="s">
        <v>484</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485</v>
      </c>
      <c r="CQ127" s="828"/>
      <c r="CR127" s="828"/>
      <c r="CS127" s="828"/>
      <c r="CT127" s="828"/>
      <c r="CU127" s="828"/>
      <c r="CV127" s="828"/>
      <c r="CW127" s="828"/>
      <c r="CX127" s="828"/>
      <c r="CY127" s="828"/>
      <c r="CZ127" s="828"/>
      <c r="DA127" s="828"/>
      <c r="DB127" s="828"/>
      <c r="DC127" s="828"/>
      <c r="DD127" s="828"/>
      <c r="DE127" s="828"/>
      <c r="DF127" s="829"/>
      <c r="DG127" s="894" t="s">
        <v>432</v>
      </c>
      <c r="DH127" s="895"/>
      <c r="DI127" s="895"/>
      <c r="DJ127" s="895"/>
      <c r="DK127" s="895"/>
      <c r="DL127" s="895" t="s">
        <v>438</v>
      </c>
      <c r="DM127" s="895"/>
      <c r="DN127" s="895"/>
      <c r="DO127" s="895"/>
      <c r="DP127" s="895"/>
      <c r="DQ127" s="895" t="s">
        <v>130</v>
      </c>
      <c r="DR127" s="895"/>
      <c r="DS127" s="895"/>
      <c r="DT127" s="895"/>
      <c r="DU127" s="895"/>
      <c r="DV127" s="872" t="s">
        <v>438</v>
      </c>
      <c r="DW127" s="872"/>
      <c r="DX127" s="872"/>
      <c r="DY127" s="872"/>
      <c r="DZ127" s="873"/>
    </row>
    <row r="128" spans="1:130" s="246" customFormat="1" ht="26.25" customHeight="1" thickBot="1" x14ac:dyDescent="0.2">
      <c r="A128" s="874" t="s">
        <v>486</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487</v>
      </c>
      <c r="X128" s="876"/>
      <c r="Y128" s="876"/>
      <c r="Z128" s="877"/>
      <c r="AA128" s="878">
        <v>33296</v>
      </c>
      <c r="AB128" s="879"/>
      <c r="AC128" s="879"/>
      <c r="AD128" s="879"/>
      <c r="AE128" s="880"/>
      <c r="AF128" s="881">
        <v>23638</v>
      </c>
      <c r="AG128" s="879"/>
      <c r="AH128" s="879"/>
      <c r="AI128" s="879"/>
      <c r="AJ128" s="880"/>
      <c r="AK128" s="881">
        <v>20604</v>
      </c>
      <c r="AL128" s="879"/>
      <c r="AM128" s="879"/>
      <c r="AN128" s="879"/>
      <c r="AO128" s="880"/>
      <c r="AP128" s="882"/>
      <c r="AQ128" s="883"/>
      <c r="AR128" s="883"/>
      <c r="AS128" s="883"/>
      <c r="AT128" s="884"/>
      <c r="AU128" s="282"/>
      <c r="AV128" s="282"/>
      <c r="AW128" s="282"/>
      <c r="AX128" s="885" t="s">
        <v>488</v>
      </c>
      <c r="AY128" s="886"/>
      <c r="AZ128" s="886"/>
      <c r="BA128" s="886"/>
      <c r="BB128" s="886"/>
      <c r="BC128" s="886"/>
      <c r="BD128" s="886"/>
      <c r="BE128" s="887"/>
      <c r="BF128" s="864" t="s">
        <v>438</v>
      </c>
      <c r="BG128" s="865"/>
      <c r="BH128" s="865"/>
      <c r="BI128" s="865"/>
      <c r="BJ128" s="865"/>
      <c r="BK128" s="865"/>
      <c r="BL128" s="888"/>
      <c r="BM128" s="864">
        <v>12.04</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489</v>
      </c>
      <c r="CQ128" s="806"/>
      <c r="CR128" s="806"/>
      <c r="CS128" s="806"/>
      <c r="CT128" s="806"/>
      <c r="CU128" s="806"/>
      <c r="CV128" s="806"/>
      <c r="CW128" s="806"/>
      <c r="CX128" s="806"/>
      <c r="CY128" s="806"/>
      <c r="CZ128" s="806"/>
      <c r="DA128" s="806"/>
      <c r="DB128" s="806"/>
      <c r="DC128" s="806"/>
      <c r="DD128" s="806"/>
      <c r="DE128" s="806"/>
      <c r="DF128" s="807"/>
      <c r="DG128" s="868" t="s">
        <v>432</v>
      </c>
      <c r="DH128" s="869"/>
      <c r="DI128" s="869"/>
      <c r="DJ128" s="869"/>
      <c r="DK128" s="869"/>
      <c r="DL128" s="869" t="s">
        <v>438</v>
      </c>
      <c r="DM128" s="869"/>
      <c r="DN128" s="869"/>
      <c r="DO128" s="869"/>
      <c r="DP128" s="869"/>
      <c r="DQ128" s="869" t="s">
        <v>432</v>
      </c>
      <c r="DR128" s="869"/>
      <c r="DS128" s="869"/>
      <c r="DT128" s="869"/>
      <c r="DU128" s="869"/>
      <c r="DV128" s="870" t="s">
        <v>432</v>
      </c>
      <c r="DW128" s="870"/>
      <c r="DX128" s="870"/>
      <c r="DY128" s="870"/>
      <c r="DZ128" s="871"/>
    </row>
    <row r="129" spans="1:131" s="246" customFormat="1" ht="26.25" customHeight="1" x14ac:dyDescent="0.15">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490</v>
      </c>
      <c r="X129" s="855"/>
      <c r="Y129" s="855"/>
      <c r="Z129" s="856"/>
      <c r="AA129" s="857">
        <v>25995733</v>
      </c>
      <c r="AB129" s="858"/>
      <c r="AC129" s="858"/>
      <c r="AD129" s="858"/>
      <c r="AE129" s="859"/>
      <c r="AF129" s="860">
        <v>25639818</v>
      </c>
      <c r="AG129" s="858"/>
      <c r="AH129" s="858"/>
      <c r="AI129" s="858"/>
      <c r="AJ129" s="859"/>
      <c r="AK129" s="860">
        <v>25627377</v>
      </c>
      <c r="AL129" s="858"/>
      <c r="AM129" s="858"/>
      <c r="AN129" s="858"/>
      <c r="AO129" s="859"/>
      <c r="AP129" s="861"/>
      <c r="AQ129" s="862"/>
      <c r="AR129" s="862"/>
      <c r="AS129" s="862"/>
      <c r="AT129" s="863"/>
      <c r="AU129" s="284"/>
      <c r="AV129" s="284"/>
      <c r="AW129" s="284"/>
      <c r="AX129" s="827" t="s">
        <v>491</v>
      </c>
      <c r="AY129" s="828"/>
      <c r="AZ129" s="828"/>
      <c r="BA129" s="828"/>
      <c r="BB129" s="828"/>
      <c r="BC129" s="828"/>
      <c r="BD129" s="828"/>
      <c r="BE129" s="829"/>
      <c r="BF129" s="847" t="s">
        <v>130</v>
      </c>
      <c r="BG129" s="848"/>
      <c r="BH129" s="848"/>
      <c r="BI129" s="848"/>
      <c r="BJ129" s="848"/>
      <c r="BK129" s="848"/>
      <c r="BL129" s="849"/>
      <c r="BM129" s="847">
        <v>17.04</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492</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493</v>
      </c>
      <c r="X130" s="855"/>
      <c r="Y130" s="855"/>
      <c r="Z130" s="856"/>
      <c r="AA130" s="857">
        <v>5222039</v>
      </c>
      <c r="AB130" s="858"/>
      <c r="AC130" s="858"/>
      <c r="AD130" s="858"/>
      <c r="AE130" s="859"/>
      <c r="AF130" s="860">
        <v>5081779</v>
      </c>
      <c r="AG130" s="858"/>
      <c r="AH130" s="858"/>
      <c r="AI130" s="858"/>
      <c r="AJ130" s="859"/>
      <c r="AK130" s="860">
        <v>4801800</v>
      </c>
      <c r="AL130" s="858"/>
      <c r="AM130" s="858"/>
      <c r="AN130" s="858"/>
      <c r="AO130" s="859"/>
      <c r="AP130" s="861"/>
      <c r="AQ130" s="862"/>
      <c r="AR130" s="862"/>
      <c r="AS130" s="862"/>
      <c r="AT130" s="863"/>
      <c r="AU130" s="284"/>
      <c r="AV130" s="284"/>
      <c r="AW130" s="284"/>
      <c r="AX130" s="827" t="s">
        <v>494</v>
      </c>
      <c r="AY130" s="828"/>
      <c r="AZ130" s="828"/>
      <c r="BA130" s="828"/>
      <c r="BB130" s="828"/>
      <c r="BC130" s="828"/>
      <c r="BD130" s="828"/>
      <c r="BE130" s="829"/>
      <c r="BF130" s="830">
        <v>9.3000000000000007</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495</v>
      </c>
      <c r="X131" s="838"/>
      <c r="Y131" s="838"/>
      <c r="Z131" s="839"/>
      <c r="AA131" s="840">
        <v>20773694</v>
      </c>
      <c r="AB131" s="841"/>
      <c r="AC131" s="841"/>
      <c r="AD131" s="841"/>
      <c r="AE131" s="842"/>
      <c r="AF131" s="843">
        <v>20558039</v>
      </c>
      <c r="AG131" s="841"/>
      <c r="AH131" s="841"/>
      <c r="AI131" s="841"/>
      <c r="AJ131" s="842"/>
      <c r="AK131" s="843">
        <v>20825577</v>
      </c>
      <c r="AL131" s="841"/>
      <c r="AM131" s="841"/>
      <c r="AN131" s="841"/>
      <c r="AO131" s="842"/>
      <c r="AP131" s="844"/>
      <c r="AQ131" s="845"/>
      <c r="AR131" s="845"/>
      <c r="AS131" s="845"/>
      <c r="AT131" s="846"/>
      <c r="AU131" s="284"/>
      <c r="AV131" s="284"/>
      <c r="AW131" s="284"/>
      <c r="AX131" s="805" t="s">
        <v>496</v>
      </c>
      <c r="AY131" s="806"/>
      <c r="AZ131" s="806"/>
      <c r="BA131" s="806"/>
      <c r="BB131" s="806"/>
      <c r="BC131" s="806"/>
      <c r="BD131" s="806"/>
      <c r="BE131" s="807"/>
      <c r="BF131" s="808">
        <v>12.8</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497</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498</v>
      </c>
      <c r="W132" s="818"/>
      <c r="X132" s="818"/>
      <c r="Y132" s="818"/>
      <c r="Z132" s="819"/>
      <c r="AA132" s="820">
        <v>9.3761465820000005</v>
      </c>
      <c r="AB132" s="821"/>
      <c r="AC132" s="821"/>
      <c r="AD132" s="821"/>
      <c r="AE132" s="822"/>
      <c r="AF132" s="823">
        <v>8.7895202460000004</v>
      </c>
      <c r="AG132" s="821"/>
      <c r="AH132" s="821"/>
      <c r="AI132" s="821"/>
      <c r="AJ132" s="822"/>
      <c r="AK132" s="823">
        <v>9.9421058129999995</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499</v>
      </c>
      <c r="W133" s="797"/>
      <c r="X133" s="797"/>
      <c r="Y133" s="797"/>
      <c r="Z133" s="798"/>
      <c r="AA133" s="799">
        <v>9.6</v>
      </c>
      <c r="AB133" s="800"/>
      <c r="AC133" s="800"/>
      <c r="AD133" s="800"/>
      <c r="AE133" s="801"/>
      <c r="AF133" s="799">
        <v>9.4</v>
      </c>
      <c r="AG133" s="800"/>
      <c r="AH133" s="800"/>
      <c r="AI133" s="800"/>
      <c r="AJ133" s="801"/>
      <c r="AK133" s="799">
        <v>9.3000000000000007</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QWqDqDvJ/hrvipVKmhVW1z/f94dU8DMGpSSmnxt0iLIy87/fq2p/8/3kDiLlN5bOm9XOfB2OMX/1WoArfDnneQ==" saltValue="gfk8kASkuh4lj6zXrFL/sA==" spinCount="100000" sheet="1" objects="1" scenarios="1" formatRows="0"/>
  <mergeCells count="2033">
    <mergeCell ref="AK69:AO69"/>
    <mergeCell ref="AP69:AT69"/>
    <mergeCell ref="AU69:AY69"/>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 ref="B10:P10"/>
    <mergeCell ref="Q10:U10"/>
    <mergeCell ref="V10:Z10"/>
    <mergeCell ref="AA10:AE10"/>
    <mergeCell ref="AF10:AJ10"/>
    <mergeCell ref="AU9:AY9"/>
    <mergeCell ref="BS9:CG9"/>
    <mergeCell ref="CH9:CL9"/>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1:P71"/>
    <mergeCell ref="Q71:U71"/>
    <mergeCell ref="V71:Z71"/>
    <mergeCell ref="AA71:AE71"/>
    <mergeCell ref="AF71:AJ71"/>
    <mergeCell ref="AK71:AO71"/>
    <mergeCell ref="BS69:CG69"/>
    <mergeCell ref="CH69:CL69"/>
    <mergeCell ref="CM69:CQ69"/>
    <mergeCell ref="CR69:CV69"/>
    <mergeCell ref="CW69:DA69"/>
    <mergeCell ref="DB69:DF69"/>
    <mergeCell ref="DV68:DZ68"/>
    <mergeCell ref="B70:P70"/>
    <mergeCell ref="Q70:U70"/>
    <mergeCell ref="V70:Z70"/>
    <mergeCell ref="AA70:AE70"/>
    <mergeCell ref="AF70:AJ70"/>
    <mergeCell ref="AK70:AO70"/>
    <mergeCell ref="AP70:AT70"/>
    <mergeCell ref="AU70:AY70"/>
    <mergeCell ref="AZ69:BD69"/>
    <mergeCell ref="CR68:CV68"/>
    <mergeCell ref="CW68:DA68"/>
    <mergeCell ref="DB68:DF68"/>
    <mergeCell ref="DG68:DK68"/>
    <mergeCell ref="DL68:DP68"/>
    <mergeCell ref="DQ68:DU68"/>
    <mergeCell ref="DV70:DZ70"/>
    <mergeCell ref="B72:P72"/>
    <mergeCell ref="Q72:U72"/>
    <mergeCell ref="V72:Z72"/>
    <mergeCell ref="AA72:AE72"/>
    <mergeCell ref="AF72:AJ72"/>
    <mergeCell ref="AK72:AO72"/>
    <mergeCell ref="AP72:AT72"/>
    <mergeCell ref="AU72:AY72"/>
    <mergeCell ref="AZ71:BD71"/>
    <mergeCell ref="CR70:CV70"/>
    <mergeCell ref="CW70:DA70"/>
    <mergeCell ref="DB70:DF70"/>
    <mergeCell ref="DG70:DK70"/>
    <mergeCell ref="DL70:DP70"/>
    <mergeCell ref="DQ70:DU70"/>
    <mergeCell ref="AP71:AT71"/>
    <mergeCell ref="AU71:AY71"/>
    <mergeCell ref="AZ70:BD70"/>
    <mergeCell ref="BS70:CG70"/>
    <mergeCell ref="CH70:CL70"/>
    <mergeCell ref="CM70:CQ70"/>
    <mergeCell ref="B69:P69"/>
    <mergeCell ref="Q69:U69"/>
    <mergeCell ref="V69:Z69"/>
    <mergeCell ref="AA69:AE69"/>
    <mergeCell ref="AF69:AJ69"/>
    <mergeCell ref="DG71:DK71"/>
    <mergeCell ref="DL71:DP71"/>
    <mergeCell ref="DQ71:DU71"/>
    <mergeCell ref="DV71:DZ71"/>
    <mergeCell ref="B73:P73"/>
    <mergeCell ref="Q73:U73"/>
    <mergeCell ref="V73:Z73"/>
    <mergeCell ref="AA73:AE73"/>
    <mergeCell ref="AF73:AJ73"/>
    <mergeCell ref="AK73:AO73"/>
    <mergeCell ref="BS71:CG71"/>
    <mergeCell ref="CH71:CL71"/>
    <mergeCell ref="CM71:CQ71"/>
    <mergeCell ref="CR71:CV71"/>
    <mergeCell ref="CW71:DA71"/>
    <mergeCell ref="DB71:DF71"/>
    <mergeCell ref="DG73:DK73"/>
    <mergeCell ref="DL73:DP73"/>
    <mergeCell ref="DQ73:DU73"/>
    <mergeCell ref="DV73:DZ73"/>
    <mergeCell ref="BS73:CG73"/>
    <mergeCell ref="CH73:CL73"/>
    <mergeCell ref="CM73:CQ73"/>
    <mergeCell ref="CR73:CV73"/>
    <mergeCell ref="CW73:DA73"/>
    <mergeCell ref="DB73:DF73"/>
    <mergeCell ref="DV72:DZ72"/>
    <mergeCell ref="V74:Z74"/>
    <mergeCell ref="AA74:AE74"/>
    <mergeCell ref="AF74:AJ74"/>
    <mergeCell ref="AK74:AO74"/>
    <mergeCell ref="AP74:AT74"/>
    <mergeCell ref="AU74:AY74"/>
    <mergeCell ref="AZ73:BD73"/>
    <mergeCell ref="CR72:CV72"/>
    <mergeCell ref="CW72:DA72"/>
    <mergeCell ref="DB72:DF72"/>
    <mergeCell ref="DG72:DK72"/>
    <mergeCell ref="DL72:DP72"/>
    <mergeCell ref="DQ72:DU72"/>
    <mergeCell ref="DV74:DZ74"/>
    <mergeCell ref="AP73:AT73"/>
    <mergeCell ref="AU73:AY73"/>
    <mergeCell ref="AZ72:BD72"/>
    <mergeCell ref="BS72:CG72"/>
    <mergeCell ref="CH72:CL72"/>
    <mergeCell ref="CM72:CQ72"/>
    <mergeCell ref="CR74:CV74"/>
    <mergeCell ref="CW74:DA74"/>
    <mergeCell ref="DB74:DF74"/>
    <mergeCell ref="DG74:DK74"/>
    <mergeCell ref="DL74:DP74"/>
    <mergeCell ref="DQ74:DU74"/>
    <mergeCell ref="AZ74:BD74"/>
    <mergeCell ref="BS74:CG74"/>
    <mergeCell ref="CH74:CL74"/>
    <mergeCell ref="CM74:CQ74"/>
    <mergeCell ref="B75:P75"/>
    <mergeCell ref="Q75:U75"/>
    <mergeCell ref="V75:Z75"/>
    <mergeCell ref="AA75:AE75"/>
    <mergeCell ref="AF75:AJ75"/>
    <mergeCell ref="AK75:AO75"/>
    <mergeCell ref="DG75:DK75"/>
    <mergeCell ref="DL75:DP75"/>
    <mergeCell ref="DQ75:DU75"/>
    <mergeCell ref="DV75:DZ75"/>
    <mergeCell ref="B77:P77"/>
    <mergeCell ref="Q77:U77"/>
    <mergeCell ref="V77:Z77"/>
    <mergeCell ref="AA77:AE77"/>
    <mergeCell ref="AF77:AJ77"/>
    <mergeCell ref="AK77:AO77"/>
    <mergeCell ref="BS75:CG75"/>
    <mergeCell ref="CH75:CL75"/>
    <mergeCell ref="CM75:CQ75"/>
    <mergeCell ref="CR75:CV75"/>
    <mergeCell ref="CW75:DA75"/>
    <mergeCell ref="DB75:DF75"/>
    <mergeCell ref="DG77:DK77"/>
    <mergeCell ref="DL77:DP77"/>
    <mergeCell ref="DQ77:DU77"/>
    <mergeCell ref="DV77:DZ77"/>
    <mergeCell ref="B74:P74"/>
    <mergeCell ref="Q74:U74"/>
    <mergeCell ref="AZ75:BD75"/>
    <mergeCell ref="BS77:CG77"/>
    <mergeCell ref="CH77:CL77"/>
    <mergeCell ref="CM77:CQ77"/>
    <mergeCell ref="CR77:CV77"/>
    <mergeCell ref="CW77:DA77"/>
    <mergeCell ref="DB77:DF77"/>
    <mergeCell ref="DV76:DZ76"/>
    <mergeCell ref="B78:P78"/>
    <mergeCell ref="Q78:U78"/>
    <mergeCell ref="V78:Z78"/>
    <mergeCell ref="AA78:AE78"/>
    <mergeCell ref="AF78:AJ78"/>
    <mergeCell ref="AK78:AO78"/>
    <mergeCell ref="AP78:AT78"/>
    <mergeCell ref="AU78:AY78"/>
    <mergeCell ref="AZ77:BD77"/>
    <mergeCell ref="CR76:CV76"/>
    <mergeCell ref="CW76:DA76"/>
    <mergeCell ref="DB76:DF76"/>
    <mergeCell ref="DG76:DK76"/>
    <mergeCell ref="DL76:DP76"/>
    <mergeCell ref="DQ76:DU76"/>
    <mergeCell ref="DV78:DZ78"/>
    <mergeCell ref="AP75:AT75"/>
    <mergeCell ref="AU75:AY75"/>
    <mergeCell ref="AZ76:BD76"/>
    <mergeCell ref="BS76:CG76"/>
    <mergeCell ref="CH76:CL76"/>
    <mergeCell ref="CM76:CQ76"/>
    <mergeCell ref="CR78:CV78"/>
    <mergeCell ref="CW78:DA78"/>
    <mergeCell ref="DB78:DF78"/>
    <mergeCell ref="DG78:DK78"/>
    <mergeCell ref="DL78:DP78"/>
    <mergeCell ref="DQ78:DU78"/>
    <mergeCell ref="AP79:AT79"/>
    <mergeCell ref="AU79:AY79"/>
    <mergeCell ref="AZ78:BD78"/>
    <mergeCell ref="BS78:CG78"/>
    <mergeCell ref="CH78:CL78"/>
    <mergeCell ref="CM78:CQ78"/>
    <mergeCell ref="B76:P76"/>
    <mergeCell ref="Q76:U76"/>
    <mergeCell ref="V76:Z76"/>
    <mergeCell ref="AA76:AE76"/>
    <mergeCell ref="AF76:AJ76"/>
    <mergeCell ref="AK76:AO76"/>
    <mergeCell ref="AP76:AT76"/>
    <mergeCell ref="AU76:AY76"/>
    <mergeCell ref="CH79:CL79"/>
    <mergeCell ref="CM79:CQ79"/>
    <mergeCell ref="CR79:CV79"/>
    <mergeCell ref="CW79:DA79"/>
    <mergeCell ref="DB79:DF79"/>
    <mergeCell ref="AK79:AO79"/>
    <mergeCell ref="DG79:DK79"/>
    <mergeCell ref="DL79:DP79"/>
    <mergeCell ref="DQ79:DU79"/>
    <mergeCell ref="DG81:DK81"/>
    <mergeCell ref="DL81:DP81"/>
    <mergeCell ref="DQ81:DU81"/>
    <mergeCell ref="DV81:DZ81"/>
    <mergeCell ref="B80:P80"/>
    <mergeCell ref="Q80:U80"/>
    <mergeCell ref="V80:Z80"/>
    <mergeCell ref="AA80:AE80"/>
    <mergeCell ref="AF80:AJ80"/>
    <mergeCell ref="AK80:AO80"/>
    <mergeCell ref="AP77:AT77"/>
    <mergeCell ref="AU77:AY77"/>
    <mergeCell ref="AZ79:BD79"/>
    <mergeCell ref="BS81:CG81"/>
    <mergeCell ref="CH81:CL81"/>
    <mergeCell ref="CM81:CQ81"/>
    <mergeCell ref="CR81:CV81"/>
    <mergeCell ref="CW81:DA81"/>
    <mergeCell ref="DB81:DF81"/>
    <mergeCell ref="DV80:DZ80"/>
    <mergeCell ref="AZ81:BD81"/>
    <mergeCell ref="CR80:CV80"/>
    <mergeCell ref="CW80:DA80"/>
    <mergeCell ref="DB80:DF80"/>
    <mergeCell ref="DG80:DK80"/>
    <mergeCell ref="DL80:DP80"/>
    <mergeCell ref="DQ80:DU80"/>
    <mergeCell ref="B79:P79"/>
    <mergeCell ref="Q79:U79"/>
    <mergeCell ref="V79:Z79"/>
    <mergeCell ref="AA79:AE79"/>
    <mergeCell ref="AF79:AJ79"/>
    <mergeCell ref="DV79:DZ79"/>
    <mergeCell ref="B81:P81"/>
    <mergeCell ref="Q81:U81"/>
    <mergeCell ref="V81:Z81"/>
    <mergeCell ref="AA81:AE81"/>
    <mergeCell ref="AF81:AJ81"/>
    <mergeCell ref="AK81:AO81"/>
    <mergeCell ref="BS79:CG79"/>
    <mergeCell ref="DV82:DZ82"/>
    <mergeCell ref="AP81:AT81"/>
    <mergeCell ref="AU81:AY81"/>
    <mergeCell ref="AZ80:BD80"/>
    <mergeCell ref="BS80:CG80"/>
    <mergeCell ref="CH80:CL80"/>
    <mergeCell ref="CM80:CQ80"/>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0:AT80"/>
    <mergeCell ref="AU80:AY80"/>
    <mergeCell ref="B82:P82"/>
    <mergeCell ref="Q82:U82"/>
    <mergeCell ref="V82:Z82"/>
    <mergeCell ref="AA82:AE82"/>
    <mergeCell ref="AF82:AJ82"/>
    <mergeCell ref="AK82:AO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B83:P83"/>
    <mergeCell ref="Q83:U83"/>
    <mergeCell ref="V83:Z83"/>
    <mergeCell ref="AA83:AE83"/>
    <mergeCell ref="AF83:AJ83"/>
    <mergeCell ref="AK83:AO83"/>
    <mergeCell ref="AP83:AT83"/>
    <mergeCell ref="AU83:AY83"/>
    <mergeCell ref="AZ83:BD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zoomScaleNormal="100"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500</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Nk+NBUnNKhgoSg+B5ra03J3+jFt/0z00BoSoe1fBNMsLEWvfZNEQNTky86pUgjFXxRoPXKF4BwL8KpDPrDgvhA==" saltValue="yDQFBl2OH+qjuyzh1DdjT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EUIG9muvLPqm6EjseIfyO7eiVijOnxwBCvS713MkpQJU4oj0CAaH1ozqvgGebWpscOIi9kGHGZOnn/QQGjVe7Q==" saltValue="jJ7sgcs1zNDvYopRM1ndG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501</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502</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503</v>
      </c>
      <c r="AP7" s="303"/>
      <c r="AQ7" s="304" t="s">
        <v>504</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505</v>
      </c>
      <c r="AQ8" s="310" t="s">
        <v>506</v>
      </c>
      <c r="AR8" s="311" t="s">
        <v>507</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508</v>
      </c>
      <c r="AL9" s="1227"/>
      <c r="AM9" s="1227"/>
      <c r="AN9" s="1228"/>
      <c r="AO9" s="312">
        <v>5104671</v>
      </c>
      <c r="AP9" s="312">
        <v>52195</v>
      </c>
      <c r="AQ9" s="313">
        <v>72852</v>
      </c>
      <c r="AR9" s="314">
        <v>-28.4</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509</v>
      </c>
      <c r="AL10" s="1227"/>
      <c r="AM10" s="1227"/>
      <c r="AN10" s="1228"/>
      <c r="AO10" s="315">
        <v>837200</v>
      </c>
      <c r="AP10" s="315">
        <v>8560</v>
      </c>
      <c r="AQ10" s="316">
        <v>5779</v>
      </c>
      <c r="AR10" s="317">
        <v>48.1</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510</v>
      </c>
      <c r="AL11" s="1227"/>
      <c r="AM11" s="1227"/>
      <c r="AN11" s="1228"/>
      <c r="AO11" s="315">
        <v>943579</v>
      </c>
      <c r="AP11" s="315">
        <v>9648</v>
      </c>
      <c r="AQ11" s="316">
        <v>5205</v>
      </c>
      <c r="AR11" s="317">
        <v>85.4</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511</v>
      </c>
      <c r="AL12" s="1227"/>
      <c r="AM12" s="1227"/>
      <c r="AN12" s="1228"/>
      <c r="AO12" s="315" t="s">
        <v>512</v>
      </c>
      <c r="AP12" s="315" t="s">
        <v>512</v>
      </c>
      <c r="AQ12" s="316">
        <v>1186</v>
      </c>
      <c r="AR12" s="317" t="s">
        <v>512</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513</v>
      </c>
      <c r="AL13" s="1227"/>
      <c r="AM13" s="1227"/>
      <c r="AN13" s="1228"/>
      <c r="AO13" s="315" t="s">
        <v>512</v>
      </c>
      <c r="AP13" s="315" t="s">
        <v>512</v>
      </c>
      <c r="AQ13" s="316">
        <v>2</v>
      </c>
      <c r="AR13" s="317" t="s">
        <v>512</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514</v>
      </c>
      <c r="AL14" s="1227"/>
      <c r="AM14" s="1227"/>
      <c r="AN14" s="1228"/>
      <c r="AO14" s="315">
        <v>266814</v>
      </c>
      <c r="AP14" s="315">
        <v>2728</v>
      </c>
      <c r="AQ14" s="316">
        <v>3005</v>
      </c>
      <c r="AR14" s="317">
        <v>-9.1999999999999993</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515</v>
      </c>
      <c r="AL15" s="1227"/>
      <c r="AM15" s="1227"/>
      <c r="AN15" s="1228"/>
      <c r="AO15" s="315">
        <v>83893</v>
      </c>
      <c r="AP15" s="315">
        <v>858</v>
      </c>
      <c r="AQ15" s="316">
        <v>1720</v>
      </c>
      <c r="AR15" s="317">
        <v>-50.1</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516</v>
      </c>
      <c r="AL16" s="1230"/>
      <c r="AM16" s="1230"/>
      <c r="AN16" s="1231"/>
      <c r="AO16" s="315">
        <v>-411415</v>
      </c>
      <c r="AP16" s="315">
        <v>-4207</v>
      </c>
      <c r="AQ16" s="316">
        <v>-6900</v>
      </c>
      <c r="AR16" s="317">
        <v>-39</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185</v>
      </c>
      <c r="AL17" s="1230"/>
      <c r="AM17" s="1230"/>
      <c r="AN17" s="1231"/>
      <c r="AO17" s="315">
        <v>6824742</v>
      </c>
      <c r="AP17" s="315">
        <v>69783</v>
      </c>
      <c r="AQ17" s="316">
        <v>82850</v>
      </c>
      <c r="AR17" s="317">
        <v>-15.8</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517</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518</v>
      </c>
      <c r="AP20" s="323" t="s">
        <v>519</v>
      </c>
      <c r="AQ20" s="324" t="s">
        <v>520</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521</v>
      </c>
      <c r="AL21" s="1224"/>
      <c r="AM21" s="1224"/>
      <c r="AN21" s="1225"/>
      <c r="AO21" s="327">
        <v>6.74</v>
      </c>
      <c r="AP21" s="328">
        <v>8.1999999999999993</v>
      </c>
      <c r="AQ21" s="329">
        <v>-1.46</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522</v>
      </c>
      <c r="AL22" s="1224"/>
      <c r="AM22" s="1224"/>
      <c r="AN22" s="1225"/>
      <c r="AO22" s="332">
        <v>96.8</v>
      </c>
      <c r="AP22" s="333">
        <v>97.9</v>
      </c>
      <c r="AQ22" s="334">
        <v>-1.1000000000000001</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523</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524</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525</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503</v>
      </c>
      <c r="AP30" s="303"/>
      <c r="AQ30" s="304" t="s">
        <v>504</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505</v>
      </c>
      <c r="AQ31" s="310" t="s">
        <v>506</v>
      </c>
      <c r="AR31" s="311" t="s">
        <v>507</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526</v>
      </c>
      <c r="AL32" s="1215"/>
      <c r="AM32" s="1215"/>
      <c r="AN32" s="1216"/>
      <c r="AO32" s="342">
        <v>4560027</v>
      </c>
      <c r="AP32" s="342">
        <v>46626</v>
      </c>
      <c r="AQ32" s="343">
        <v>53769</v>
      </c>
      <c r="AR32" s="344">
        <v>-13.3</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527</v>
      </c>
      <c r="AL33" s="1215"/>
      <c r="AM33" s="1215"/>
      <c r="AN33" s="1216"/>
      <c r="AO33" s="342" t="s">
        <v>512</v>
      </c>
      <c r="AP33" s="342" t="s">
        <v>512</v>
      </c>
      <c r="AQ33" s="343" t="s">
        <v>512</v>
      </c>
      <c r="AR33" s="344" t="s">
        <v>512</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528</v>
      </c>
      <c r="AL34" s="1215"/>
      <c r="AM34" s="1215"/>
      <c r="AN34" s="1216"/>
      <c r="AO34" s="342" t="s">
        <v>512</v>
      </c>
      <c r="AP34" s="342" t="s">
        <v>512</v>
      </c>
      <c r="AQ34" s="343">
        <v>30</v>
      </c>
      <c r="AR34" s="344" t="s">
        <v>512</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529</v>
      </c>
      <c r="AL35" s="1215"/>
      <c r="AM35" s="1215"/>
      <c r="AN35" s="1216"/>
      <c r="AO35" s="342">
        <v>2141050</v>
      </c>
      <c r="AP35" s="342">
        <v>21892</v>
      </c>
      <c r="AQ35" s="343">
        <v>13935</v>
      </c>
      <c r="AR35" s="344">
        <v>57.1</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530</v>
      </c>
      <c r="AL36" s="1215"/>
      <c r="AM36" s="1215"/>
      <c r="AN36" s="1216"/>
      <c r="AO36" s="342">
        <v>90760</v>
      </c>
      <c r="AP36" s="342">
        <v>928</v>
      </c>
      <c r="AQ36" s="343">
        <v>1254</v>
      </c>
      <c r="AR36" s="344">
        <v>-26</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531</v>
      </c>
      <c r="AL37" s="1215"/>
      <c r="AM37" s="1215"/>
      <c r="AN37" s="1216"/>
      <c r="AO37" s="342">
        <v>101068</v>
      </c>
      <c r="AP37" s="342">
        <v>1033</v>
      </c>
      <c r="AQ37" s="343">
        <v>601</v>
      </c>
      <c r="AR37" s="344">
        <v>71.900000000000006</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532</v>
      </c>
      <c r="AL38" s="1218"/>
      <c r="AM38" s="1218"/>
      <c r="AN38" s="1219"/>
      <c r="AO38" s="345" t="s">
        <v>512</v>
      </c>
      <c r="AP38" s="345" t="s">
        <v>512</v>
      </c>
      <c r="AQ38" s="346">
        <v>1</v>
      </c>
      <c r="AR38" s="334" t="s">
        <v>512</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533</v>
      </c>
      <c r="AL39" s="1218"/>
      <c r="AM39" s="1218"/>
      <c r="AN39" s="1219"/>
      <c r="AO39" s="342">
        <v>-20604</v>
      </c>
      <c r="AP39" s="342">
        <v>-211</v>
      </c>
      <c r="AQ39" s="343">
        <v>-4013</v>
      </c>
      <c r="AR39" s="344">
        <v>-94.7</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534</v>
      </c>
      <c r="AL40" s="1215"/>
      <c r="AM40" s="1215"/>
      <c r="AN40" s="1216"/>
      <c r="AO40" s="342">
        <v>-4801800</v>
      </c>
      <c r="AP40" s="342">
        <v>-49098</v>
      </c>
      <c r="AQ40" s="343">
        <v>-48341</v>
      </c>
      <c r="AR40" s="344">
        <v>1.6</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298</v>
      </c>
      <c r="AL41" s="1221"/>
      <c r="AM41" s="1221"/>
      <c r="AN41" s="1222"/>
      <c r="AO41" s="342">
        <v>2070501</v>
      </c>
      <c r="AP41" s="342">
        <v>21171</v>
      </c>
      <c r="AQ41" s="343">
        <v>17235</v>
      </c>
      <c r="AR41" s="344">
        <v>22.8</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535</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536</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537</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503</v>
      </c>
      <c r="AN49" s="1209" t="s">
        <v>538</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539</v>
      </c>
      <c r="AO50" s="359" t="s">
        <v>540</v>
      </c>
      <c r="AP50" s="360" t="s">
        <v>541</v>
      </c>
      <c r="AQ50" s="361" t="s">
        <v>542</v>
      </c>
      <c r="AR50" s="362" t="s">
        <v>543</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544</v>
      </c>
      <c r="AL51" s="355"/>
      <c r="AM51" s="363">
        <v>9371531</v>
      </c>
      <c r="AN51" s="364">
        <v>95017</v>
      </c>
      <c r="AO51" s="365">
        <v>48.4</v>
      </c>
      <c r="AP51" s="366">
        <v>66255</v>
      </c>
      <c r="AQ51" s="367">
        <v>3.6</v>
      </c>
      <c r="AR51" s="368">
        <v>44.8</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545</v>
      </c>
      <c r="AM52" s="371">
        <v>8201758</v>
      </c>
      <c r="AN52" s="372">
        <v>83157</v>
      </c>
      <c r="AO52" s="373">
        <v>69.400000000000006</v>
      </c>
      <c r="AP52" s="374">
        <v>31822</v>
      </c>
      <c r="AQ52" s="375">
        <v>8.8000000000000007</v>
      </c>
      <c r="AR52" s="376">
        <v>60.6</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546</v>
      </c>
      <c r="AL53" s="355"/>
      <c r="AM53" s="363">
        <v>6937175</v>
      </c>
      <c r="AN53" s="364">
        <v>70418</v>
      </c>
      <c r="AO53" s="365">
        <v>-25.9</v>
      </c>
      <c r="AP53" s="366">
        <v>92247</v>
      </c>
      <c r="AQ53" s="367">
        <v>39.200000000000003</v>
      </c>
      <c r="AR53" s="368">
        <v>-65.099999999999994</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545</v>
      </c>
      <c r="AM54" s="371">
        <v>4854092</v>
      </c>
      <c r="AN54" s="372">
        <v>49273</v>
      </c>
      <c r="AO54" s="373">
        <v>-40.700000000000003</v>
      </c>
      <c r="AP54" s="374">
        <v>37204</v>
      </c>
      <c r="AQ54" s="375">
        <v>16.899999999999999</v>
      </c>
      <c r="AR54" s="376">
        <v>-57.6</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547</v>
      </c>
      <c r="AL55" s="355"/>
      <c r="AM55" s="363">
        <v>6201525</v>
      </c>
      <c r="AN55" s="364">
        <v>63217</v>
      </c>
      <c r="AO55" s="365">
        <v>-10.199999999999999</v>
      </c>
      <c r="AP55" s="366">
        <v>67319</v>
      </c>
      <c r="AQ55" s="367">
        <v>-27</v>
      </c>
      <c r="AR55" s="368">
        <v>16.8</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545</v>
      </c>
      <c r="AM56" s="371">
        <v>4464505</v>
      </c>
      <c r="AN56" s="372">
        <v>45510</v>
      </c>
      <c r="AO56" s="373">
        <v>-7.6</v>
      </c>
      <c r="AP56" s="374">
        <v>38101</v>
      </c>
      <c r="AQ56" s="375">
        <v>2.4</v>
      </c>
      <c r="AR56" s="376">
        <v>-10</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548</v>
      </c>
      <c r="AL57" s="355"/>
      <c r="AM57" s="363">
        <v>5546262</v>
      </c>
      <c r="AN57" s="364">
        <v>56562</v>
      </c>
      <c r="AO57" s="365">
        <v>-10.5</v>
      </c>
      <c r="AP57" s="366">
        <v>70615</v>
      </c>
      <c r="AQ57" s="367">
        <v>4.9000000000000004</v>
      </c>
      <c r="AR57" s="368">
        <v>-15.4</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545</v>
      </c>
      <c r="AM58" s="371">
        <v>3680956</v>
      </c>
      <c r="AN58" s="372">
        <v>37539</v>
      </c>
      <c r="AO58" s="373">
        <v>-17.5</v>
      </c>
      <c r="AP58" s="374">
        <v>37382</v>
      </c>
      <c r="AQ58" s="375">
        <v>-1.9</v>
      </c>
      <c r="AR58" s="376">
        <v>-15.6</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549</v>
      </c>
      <c r="AL59" s="355"/>
      <c r="AM59" s="363">
        <v>4845906</v>
      </c>
      <c r="AN59" s="364">
        <v>49549</v>
      </c>
      <c r="AO59" s="365">
        <v>-12.4</v>
      </c>
      <c r="AP59" s="366">
        <v>69185</v>
      </c>
      <c r="AQ59" s="367">
        <v>-2</v>
      </c>
      <c r="AR59" s="368">
        <v>-10.4</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545</v>
      </c>
      <c r="AM60" s="371">
        <v>2460701</v>
      </c>
      <c r="AN60" s="372">
        <v>25161</v>
      </c>
      <c r="AO60" s="373">
        <v>-33</v>
      </c>
      <c r="AP60" s="374">
        <v>38519</v>
      </c>
      <c r="AQ60" s="375">
        <v>3</v>
      </c>
      <c r="AR60" s="376">
        <v>-36</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550</v>
      </c>
      <c r="AL61" s="377"/>
      <c r="AM61" s="378">
        <v>6580480</v>
      </c>
      <c r="AN61" s="379">
        <v>66953</v>
      </c>
      <c r="AO61" s="380">
        <v>-2.1</v>
      </c>
      <c r="AP61" s="381">
        <v>73124</v>
      </c>
      <c r="AQ61" s="382">
        <v>3.7</v>
      </c>
      <c r="AR61" s="368">
        <v>-5.8</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545</v>
      </c>
      <c r="AM62" s="371">
        <v>4732402</v>
      </c>
      <c r="AN62" s="372">
        <v>48128</v>
      </c>
      <c r="AO62" s="373">
        <v>-5.9</v>
      </c>
      <c r="AP62" s="374">
        <v>36606</v>
      </c>
      <c r="AQ62" s="375">
        <v>5.8</v>
      </c>
      <c r="AR62" s="376">
        <v>-11.7</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qcFP9oZsVHg5+zuDt+kd0o+5Ve7jZqOPR2mkNG+Ay1SnV1hVYSpppZzj2WYEIun433inzUmtDsGBwOPKTyQfKQ==" saltValue="F6UipSenJEWtdy86XcEM9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AHBo86zi45EmC8rDmehkPjjDEy5yeqshut4okUF2OOxiDSE7y6wry6N3L1O4OWqtSJuFuF8pn1283JXLlhbBCA==" saltValue="ZEug635fW8ZcbiQasHTgl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oaz8KhvtTmvdYOKe7GgFZ2IzQSKPWgVUoX+IU3SD3UwzNFbuch3iAKF3MHS4VHZvp0Z8NCChspbNu0dToAidWA==" saltValue="wC3odYSPFwy/Oprn20Kki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232" t="s">
        <v>3</v>
      </c>
      <c r="D47" s="1232"/>
      <c r="E47" s="1233"/>
      <c r="F47" s="11">
        <v>20.02</v>
      </c>
      <c r="G47" s="12">
        <v>19.53</v>
      </c>
      <c r="H47" s="12">
        <v>19.04</v>
      </c>
      <c r="I47" s="12">
        <v>20.61</v>
      </c>
      <c r="J47" s="13">
        <v>20.9</v>
      </c>
    </row>
    <row r="48" spans="2:10" ht="57.75" customHeight="1" x14ac:dyDescent="0.15">
      <c r="B48" s="14"/>
      <c r="C48" s="1234" t="s">
        <v>4</v>
      </c>
      <c r="D48" s="1234"/>
      <c r="E48" s="1235"/>
      <c r="F48" s="15">
        <v>3.06</v>
      </c>
      <c r="G48" s="16">
        <v>2.57</v>
      </c>
      <c r="H48" s="16">
        <v>2.44</v>
      </c>
      <c r="I48" s="16">
        <v>2.62</v>
      </c>
      <c r="J48" s="17">
        <v>2.79</v>
      </c>
    </row>
    <row r="49" spans="2:10" ht="57.75" customHeight="1" thickBot="1" x14ac:dyDescent="0.2">
      <c r="B49" s="18"/>
      <c r="C49" s="1236" t="s">
        <v>5</v>
      </c>
      <c r="D49" s="1236"/>
      <c r="E49" s="1237"/>
      <c r="F49" s="19">
        <v>0.37</v>
      </c>
      <c r="G49" s="20" t="s">
        <v>559</v>
      </c>
      <c r="H49" s="20" t="s">
        <v>560</v>
      </c>
      <c r="I49" s="20">
        <v>1.45</v>
      </c>
      <c r="J49" s="21">
        <v>0.46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iElOpU7oRvIWRvgI0F6v4Os/v5ueFd4jvxrKQP4QmGCGGSdbiQg5jTDVMD+Y9yL0G/uoeMRs/dbgK+DNqKaVAA==" saltValue="MK/JK2H83E55LBF8F55Nk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2020-03-05T06:17:24Z</cp:lastPrinted>
  <dcterms:created xsi:type="dcterms:W3CDTF">2020-02-10T03:54:11Z</dcterms:created>
  <dcterms:modified xsi:type="dcterms:W3CDTF">2020-09-30T01:54:52Z</dcterms:modified>
  <cp:category/>
</cp:coreProperties>
</file>