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10北信\"/>
    </mc:Choice>
  </mc:AlternateContent>
  <xr:revisionPtr revIDLastSave="0" documentId="13_ncr:1_{9D3B0222-190B-4317-8FFC-1F64B7B060FC}"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<sst xmlns="http://schemas.openxmlformats.org/spreadsheetml/2006/main" count="1114" uniqueCount="615">
  <si>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</si>
  <si>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</si>
  <si>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</si>
  <si>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</si>
  <si>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</si>
  <si>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</si>
  <si>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</si>
  <si>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</si>
  <si>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</si>
  <si>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</si>
  <si>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</si>
  <si>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</si>
  <si>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</si>
  <si>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</si>
  <si>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</si>
  <si>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</si>
  <si>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</si>
  <si>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</si>
  <si>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</si>
  <si>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</si>
  <si>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</si>
  <si>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</si>
  <si>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</si>
  <si>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</si>
  <si>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</si>
  <si>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</si>
  <si>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</si>
  <si>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</si>
  <si>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</si>
  <si>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</si>
  <si>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</si>
  <si>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</si>
  <si>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</si>
  <si>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</si>
  <si>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</si>
  <si>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</si>
  <si>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</si>
  <si>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</si>
  <si>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</si>
  <si>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</si>
  <si>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</si>
  <si>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</si>
  <si>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</si>
  <si>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</si>
  <si>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</si>
  <si>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</si>
  <si>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</si>
  <si>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</si>
  <si>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</si>
  <si>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</si>
  <si>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</si>
  <si>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</si>
  <si>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</si>
  <si>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</si>
  <si>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</si>
  <si>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</si>
  <si>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</si>
  <si>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</si>
  <si>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</si>
  <si>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</si>
  <si>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</si>
  <si>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</si>
  <si>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</si>
  <si>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</si>
  <si>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</si>
  <si>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</si>
  <si>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</si>
  <si>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</si>
  <si>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</si>
  <si>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</si>
  <si>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</si>
  <si>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</si>
  <si>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</si>
  <si>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</si>
  <si>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</si>
  <si>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</si>
  <si>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</si>
  <si>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</si>
  <si>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</si>
  <si>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</si>
  <si>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</si>
  <si>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</si>
  <si>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</si>
  <si>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</si>
  <si>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</si>
  <si>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</si>
  <si>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</si>
  <si>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</si>
  <si>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</si>
  <si>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</si>
  <si>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</si>
  <si>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</si>
  <si>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</si>
  <si>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</si>
  <si>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</si>
  <si>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</si>
  <si>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</si>
  <si>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</si>
  <si>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</si>
  <si>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</si>
  <si>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</si>
  <si>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</si>
  <si>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</si>
  <si>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</si>
  <si>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</si>
  <si>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</si>
  <si>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</si>
  <si>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</si>
  <si>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</si>
  <si>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</si>
  <si>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</si>
  <si>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</si>
  <si>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</si>
  <si>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</si>
  <si>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</si>
  <si>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</si>
  <si>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</si>
  <si>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</si>
  <si>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</si>
  <si>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</si>
  <si>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</si>
  <si>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</si>
  <si>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</si>
  <si>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</si>
  <si>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</si>
  <si>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</si>
  <si>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</si>
  <si>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</si>
  <si>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</si>
  <si>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</si>
  <si>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</si>
  <si>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</si>
  <si>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</si>
  <si>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</si>
  <si>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</si>
  <si>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</si>
  <si>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</si>
  <si>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</si>
  <si>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</si>
  <si>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</si>
  <si>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</si>
  <si>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</si>
  <si>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</si>
  <si>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</si>
  <si>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</si>
  <si>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</si>
  <si>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</si>
  <si>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</si>
  <si>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</si>
  <si>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</si>
  <si>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</si>
  <si>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</si>
  <si>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</si>
  <si>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</si>
  <si>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</si>
  <si>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</si>
  <si>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</si>
  <si>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</si>
  <si>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</si>
  <si>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</si>
  <si>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</si>
  <si>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</si>
  <si>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</si>
  <si>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</si>
  <si>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</si>
  <si>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</si>
  <si>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</si>
  <si>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</si>
  <si>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</si>
  <si>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</si>
  <si>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</si>
  <si>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</si>
  <si>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</si>
  <si>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</si>
  <si>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</si>
  <si>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</si>
  <si>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</si>
  <si>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</si>
  <si>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</si>
  <si>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</si>
  <si>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</si>
  <si>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</si>
  <si>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</si>
  <si>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</si>
  <si>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</si>
  <si>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</si>
  <si>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</si>
  <si>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</si>
  <si>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</si>
  <si>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</si>
  <si>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</si>
  <si>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</si>
  <si>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</si>
  <si>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</si>
  <si>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</si>
  <si>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</si>
  <si>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</si>
  <si>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</si>
  <si>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</si>
  <si>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</si>
  <si>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</si>
  <si>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</si>
  <si>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</si>
  <si>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</si>
  <si>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</si>
  <si>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</si>
  <si>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</si>
  <si>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</si>
  <si>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</si>
  <si>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</si>
  <si>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</si>
  <si>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</si>
  <si>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</si>
  <si>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</si>
  <si>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</si>
  <si>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</si>
  <si>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</si>
  <si>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</si>
  <si>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</si>
  <si>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</si>
  <si>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</si>
  <si>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長野県中野市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</si>
  <si>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</si>
  <si>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</si>
  <si>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</si>
  <si>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</si>
  <si>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</si>
  <si>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</si>
  <si>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</si>
  <si>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</si>
  <si>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</si>
  <si>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</si>
  <si>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</si>
  <si>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</si>
  <si>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</si>
  <si>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</si>
  <si>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</si>
  <si>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</si>
  <si>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</si>
  <si>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</si>
  <si>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</si>
  <si>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</si>
  <si>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</si>
  <si>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</si>
  <si>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</si>
  <si>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</si>
  <si>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</si>
  <si>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</si>
  <si>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</si>
  <si>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</si>
  <si>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</si>
  <si>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</si>
  <si>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</si>
  <si>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</si>
  <si>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</si>
  <si>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</si>
  <si>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</si>
  <si>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</si>
  <si>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</si>
  <si>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</si>
  <si>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</si>
  <si>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</si>
  <si>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</si>
  <si>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</si>
  <si>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</si>
  <si>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</si>
  <si>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</si>
  <si>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</si>
  <si>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</si>
  <si>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</si>
  <si>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</si>
  <si>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</si>
  <si>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</si>
  <si>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</si>
  <si>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</si>
  <si>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</si>
  <si>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</si>
  <si>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</si>
  <si>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</si>
  <si>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</si>
  <si>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</si>
  <si>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</si>
  <si>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</si>
  <si>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</si>
  <si>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</si>
  <si>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</si>
  <si>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</si>
  <si>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</si>
  <si>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</si>
  <si>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</si>
  <si>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</si>
  <si>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</si>
  <si>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</si>
  <si>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</si>
  <si>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</si>
  <si>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</si>
  <si>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</si>
  <si>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</si>
  <si>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</si>
  <si>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</si>
  <si>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</si>
  <si>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</si>
  <si>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</si>
  <si>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</si>
  <si>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</si>
  <si>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</si>
  <si>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</si>
  <si>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</si>
  <si>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</si>
  <si>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</si>
  <si>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</si>
  <si>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</si>
  <si>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</si>
  <si>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</si>
  <si>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</si>
  <si>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</si>
  <si>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</si>
  <si>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</si>
  <si>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</si>
  <si>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</si>
  <si>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</si>
  <si>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</si>
  <si>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</si>
  <si>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</si>
  <si>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</si>
  <si>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</si>
  <si>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</si>
  <si>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</si>
  <si>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</si>
  <si>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</si>
  <si>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</si>
  <si>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</si>
  <si>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</si>
  <si>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</si>
  <si>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</si>
  <si>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</si>
  <si>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</si>
  <si>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</si>
  <si>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</si>
  <si>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</si>
  <si>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</si>
  <si>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</si>
  <si>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</si>
  <si>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</si>
  <si>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</si>
  <si>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</si>
  <si>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</si>
  <si>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</si>
  <si>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</si>
  <si>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</si>
  <si>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</si>
  <si>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</si>
  <si>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</si>
  <si>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</si>
  <si>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</si>
  <si>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</si>
  <si>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</si>
  <si>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</si>
  <si>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</si>
  <si>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</si>
  <si>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</si>
  <si>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</si>
  <si>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</si>
  <si>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</si>
  <si>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</si>
  <si>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</si>
  <si>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</si>
  <si>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</si>
  <si>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</si>
  <si>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</si>
  <si>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</si>
  <si>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</si>
  <si>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</si>
  <si>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</si>
  <si>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長野県中野市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</si>
  <si>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</si>
  <si>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</si>
  <si>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</si>
  <si>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</si>
  <si>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</si>
  <si>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</si>
  <si>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</si>
  <si>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</si>
  <si>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</si>
  <si>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</si>
  <si>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</si>
  <si>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</si>
  <si>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</si>
  <si>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</si>
  <si>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</si>
  <si>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</si>
  <si>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</si>
  <si>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</si>
  <si>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</si>
  <si>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</si>
  <si>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</si>
  <si>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</si>
  <si>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</si>
  <si>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</si>
  <si>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</si>
  <si>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</si>
  <si>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</si>
  <si>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</si>
  <si>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</si>
  <si>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</si>
  <si>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</si>
  <si>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</si>
  <si>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</si>
  <si>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</si>
  <si>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中野市国民健康保険事業特別会計</t>
    <phoneticPr fontId="5"/>
  </si>
  <si>
    <t>中野市後期高齢者医療事業特別会計</t>
    <phoneticPr fontId="5"/>
  </si>
  <si>
    <t>中野市介護保険事業特別会計</t>
    <phoneticPr fontId="5"/>
  </si>
  <si>
    <t>中野市水道事業会計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</si>
  <si>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</si>
  <si>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</si>
  <si>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</si>
  <si>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</si>
  <si>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</si>
  <si>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</si>
  <si>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</si>
  <si>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</si>
  <si>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</si>
  <si>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</si>
  <si>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</si>
  <si>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</si>
  <si>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</si>
  <si>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</si>
  <si>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</si>
  <si>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</si>
  <si>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</si>
  <si>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</si>
  <si>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</si>
  <si>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</si>
  <si>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</si>
  <si>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</si>
  <si>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</si>
  <si>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</si>
  <si>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</si>
  <si>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</si>
  <si>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</si>
  <si>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</si>
  <si>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</si>
  <si>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</si>
  <si>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</si>
  <si>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</si>
  <si>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</si>
  <si>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</si>
  <si>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</si>
  <si>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</si>
  <si>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</si>
  <si>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</si>
  <si>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</si>
  <si>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</si>
  <si>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</si>
  <si>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</si>
  <si>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</si>
  <si>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</si>
  <si>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</si>
  <si>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</si>
  <si>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</si>
  <si>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</si>
  <si>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</si>
  <si>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</si>
  <si>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</si>
  <si>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</si>
  <si>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</si>
  <si>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</si>
  <si>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</si>
  <si>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</si>
  <si>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</si>
  <si>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</si>
  <si>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</si>
  <si>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</si>
  <si>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</si>
  <si>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</si>
  <si>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</si>
  <si>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中野市下水道事業会計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</si>
  <si>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</si>
  <si>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</si>
  <si>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中野市水道事業会計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</si>
  <si>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</si>
  <si>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中野市介護保険事業特別会計</t>
    <phoneticPr fontId="5"/>
  </si>
  <si>
    <t>(Ｆ)</t>
    <phoneticPr fontId="5"/>
  </si>
  <si>
    <t>中野市後期高齢者医療事業特別会計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</si>
  <si>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</si>
  <si>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</si>
  <si>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</si>
  <si>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</si>
  <si>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</si>
  <si>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</si>
  <si>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</si>
  <si>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</si>
  <si>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</si>
  <si>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</si>
  <si>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</si>
  <si>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</si>
  <si>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</si>
  <si>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</si>
  <si>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</si>
  <si>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</si>
  <si>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</si>
  <si>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</si>
  <si>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</si>
  <si>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</si>
  <si>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</si>
  <si>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</si>
  <si>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</si>
  <si>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</si>
  <si>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</si>
  <si>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</si>
  <si>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</si>
  <si>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</si>
  <si>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</si>
  <si>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</si>
  <si>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</si>
  <si>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</si>
  <si>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</si>
  <si>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</si>
  <si>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</si>
  <si>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</si>
  <si>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</si>
  <si>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</si>
  <si>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</si>
  <si>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</si>
  <si>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</si>
  <si>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</si>
  <si>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</si>
  <si>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</si>
  <si>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</si>
  <si>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</si>
  <si>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</si>
  <si>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</si>
  <si>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</si>
  <si>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</si>
  <si>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</si>
  <si>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</si>
  <si>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</si>
  <si>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</si>
  <si>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</si>
  <si>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</si>
  <si>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</si>
  <si>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</si>
  <si>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</si>
  <si>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</si>
  <si>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</si>
  <si>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</si>
  <si>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</si>
  <si>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</si>
  <si>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</si>
  <si>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</si>
  <si>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</si>
  <si>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</si>
  <si>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</si>
  <si>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</si>
  <si>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</si>
  <si>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</si>
  <si>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</si>
  <si>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</si>
  <si>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</si>
  <si>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</si>
  <si>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</si>
  <si>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</si>
  <si>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</si>
  <si>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</si>
  <si>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</si>
  <si>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</si>
  <si>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</si>
  <si>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</si>
  <si>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</si>
  <si>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</si>
  <si>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</si>
  <si>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</si>
  <si>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</si>
  <si>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</si>
  <si>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</si>
  <si>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</si>
  <si>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</si>
  <si>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3.58</t>
  </si>
  <si>
    <t>▲ 4.35</t>
  </si>
  <si>
    <t>中野市水道事業会計</t>
  </si>
  <si>
    <t>中野市下水道事業会計</t>
  </si>
  <si>
    <t>一般会計</t>
  </si>
  <si>
    <t>中野市介護保険事業特別会計</t>
  </si>
  <si>
    <t>中野市国民健康保険事業特別会計</t>
  </si>
  <si>
    <t>中野市後期高齢者医療事業特別会計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</si>
  <si>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</si>
  <si>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</si>
  <si>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</si>
  <si>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</si>
  <si>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</si>
  <si>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</si>
  <si>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</si>
  <si>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</si>
  <si>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岳南広域消防組合</t>
    <rPh sb="0" eb="2">
      <t>ガクナン</t>
    </rPh>
    <rPh sb="2" eb="4">
      <t>コウイキ</t>
    </rPh>
    <rPh sb="4" eb="6">
      <t>ショウボウ</t>
    </rPh>
    <rPh sb="6" eb="8">
      <t>クミアイ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</si>
  <si>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</si>
  <si>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北信保健衛生施設組合（斎場事業特別会計）</t>
    <rPh sb="0" eb="2">
      <t>ホクシン</t>
    </rPh>
    <rPh sb="2" eb="4">
      <t>ホケン</t>
    </rPh>
    <rPh sb="4" eb="6">
      <t>エイセイ</t>
    </rPh>
    <rPh sb="6" eb="8">
      <t>シセツ</t>
    </rPh>
    <rPh sb="8" eb="10">
      <t>クミアイ</t>
    </rPh>
    <rPh sb="11" eb="13">
      <t>サイジョウ</t>
    </rPh>
    <rPh sb="13" eb="15">
      <t>ジギョウ</t>
    </rPh>
    <rPh sb="15" eb="17">
      <t>トクベツ</t>
    </rPh>
    <rPh sb="17" eb="19">
      <t>カイケイ</t>
    </rPh>
    <phoneticPr fontId="2"/>
  </si>
  <si>
    <t>北信保健衛生施設組合（じん芥処理事業特別会計）</t>
    <rPh sb="0" eb="2">
      <t>ホクシン</t>
    </rPh>
    <rPh sb="2" eb="4">
      <t>ホケン</t>
    </rPh>
    <rPh sb="4" eb="6">
      <t>エイセイ</t>
    </rPh>
    <rPh sb="6" eb="8">
      <t>シセツ</t>
    </rPh>
    <rPh sb="8" eb="10">
      <t>クミアイ</t>
    </rPh>
    <rPh sb="13" eb="14">
      <t>アクタ</t>
    </rPh>
    <rPh sb="14" eb="16">
      <t>ショリ</t>
    </rPh>
    <rPh sb="16" eb="18">
      <t>ジギョウ</t>
    </rPh>
    <rPh sb="18" eb="20">
      <t>トクベツ</t>
    </rPh>
    <rPh sb="20" eb="22">
      <t>カイケイ</t>
    </rPh>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</si>
  <si>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</si>
  <si>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</si>
  <si>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北信広域連合（特別養護老人ホーム事業特別会計）</t>
    <rPh sb="0" eb="2">
      <t>ホクシン</t>
    </rPh>
    <rPh sb="2" eb="4">
      <t>コウイキ</t>
    </rPh>
    <rPh sb="4" eb="6">
      <t>レンゴウ</t>
    </rPh>
    <rPh sb="7" eb="9">
      <t>トクベツ</t>
    </rPh>
    <rPh sb="9" eb="11">
      <t>ヨウゴ</t>
    </rPh>
    <rPh sb="11" eb="13">
      <t>ロウジン</t>
    </rPh>
    <rPh sb="16" eb="18">
      <t>ジギョウ</t>
    </rPh>
    <rPh sb="18" eb="20">
      <t>トクベツ</t>
    </rPh>
    <rPh sb="20" eb="22">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</si>
  <si>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</si>
  <si>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</si>
  <si>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長野県地方税滞納整理機構</t>
    <rPh sb="0" eb="3">
      <t>ナガノケン</t>
    </rPh>
    <rPh sb="3" eb="6">
      <t>チホウゼイ</t>
    </rPh>
    <rPh sb="6" eb="8">
      <t>タイノウ</t>
    </rPh>
    <rPh sb="8" eb="10">
      <t>セイリ</t>
    </rPh>
    <rPh sb="10" eb="12">
      <t>キコウ</t>
    </rPh>
    <phoneticPr fontId="2"/>
  </si>
  <si>
    <t>長野県民交通災害共済組合</t>
    <rPh sb="0" eb="4">
      <t>ナガノケンミン</t>
    </rPh>
    <rPh sb="4" eb="6">
      <t>コウツウ</t>
    </rPh>
    <rPh sb="6" eb="8">
      <t>サイガイ</t>
    </rPh>
    <rPh sb="8" eb="10">
      <t>キョウサイ</t>
    </rPh>
    <rPh sb="10" eb="12">
      <t>クミアイ</t>
    </rPh>
    <phoneticPr fontId="2"/>
  </si>
  <si>
    <t>信州なかの産業・観光公社</t>
    <rPh sb="0" eb="2">
      <t>シンシュウ</t>
    </rPh>
    <rPh sb="5" eb="7">
      <t>サンギョウ</t>
    </rPh>
    <rPh sb="8" eb="10">
      <t>カンコウ</t>
    </rPh>
    <rPh sb="10" eb="12">
      <t>コウシャ</t>
    </rPh>
    <phoneticPr fontId="2"/>
  </si>
  <si>
    <t>北信食肉センター</t>
    <rPh sb="0" eb="2">
      <t>ホクシン</t>
    </rPh>
    <rPh sb="2" eb="4">
      <t>ショクニク</t>
    </rPh>
    <phoneticPr fontId="2"/>
  </si>
  <si>
    <t>中野市土地開発公社</t>
    <rPh sb="0" eb="3">
      <t>ナカノシ</t>
    </rPh>
    <rPh sb="3" eb="5">
      <t>トチ</t>
    </rPh>
    <rPh sb="5" eb="7">
      <t>カイハツ</t>
    </rPh>
    <rPh sb="7" eb="9">
      <t>コウシャ</t>
    </rPh>
    <phoneticPr fontId="2"/>
  </si>
  <si>
    <t>斑尾</t>
    <rPh sb="0" eb="2">
      <t>マダラオ</t>
    </rPh>
    <phoneticPr fontId="2"/>
  </si>
  <si>
    <t>-</t>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</si>
  <si>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</si>
  <si>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公共施設等整備基金</t>
    <phoneticPr fontId="2"/>
  </si>
  <si>
    <t>ふるさと振興基金</t>
    <phoneticPr fontId="2"/>
  </si>
  <si>
    <t>合併振興基金</t>
    <phoneticPr fontId="2"/>
  </si>
  <si>
    <t>職員退職手当基金</t>
    <phoneticPr fontId="2"/>
  </si>
  <si>
    <t>社会福祉基金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</si>
</sst>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7C21-478C-9A63-B5C951EC55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53991</c:v>
                </c:pt>
                <c:pt idx="1">
                  <c:v>75831</c:v>
                </c:pt>
                <c:pt idx="2">
                  <c:v>64499</c:v>
                </c:pt>
                <c:pt idx="3">
                  <c:v>41739</c:v>
                </c:pt>
                <c:pt idx="4">
                  <c:v>56913</c:v>
                </c:pt>
              </c:numCache>
            </c:numRef>
          </c:val>
          <c:smooth val="0"/>
          <c:extLst>
            <c:ext xmlns:c16="http://schemas.microsoft.com/office/drawing/2014/chart" uri="{C3380CC4-5D6E-409C-BE32-E72D297353CC}">
              <c16:uniqueId val="{00000001-7C21-478C-9A63-B5C951EC55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3.11</c:v>
                </c:pt>
                <c:pt idx="1">
                  <c:v>4.18</c:v>
                </c:pt>
                <c:pt idx="2">
                  <c:v>2.73</c:v>
                </c:pt>
                <c:pt idx="3">
                  <c:v>5.61</c:v>
                </c:pt>
                <c:pt idx="4">
                  <c:v>9.2799999999999994</c:v>
                </c:pt>
              </c:numCache>
            </c:numRef>
          </c:val>
          <c:extLst>
            <c:ext xmlns:c16="http://schemas.microsoft.com/office/drawing/2014/chart" uri="{C3380CC4-5D6E-409C-BE32-E72D297353CC}">
              <c16:uniqueId val="{00000000-2C35-4B88-A29B-C05A1C0EFF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23.54</c:v>
                </c:pt>
                <c:pt idx="1">
                  <c:v>19.399999999999999</c:v>
                </c:pt>
                <c:pt idx="2">
                  <c:v>15.54</c:v>
                </c:pt>
                <c:pt idx="3">
                  <c:v>16.36</c:v>
                </c:pt>
                <c:pt idx="4">
                  <c:v>19.600000000000001</c:v>
                </c:pt>
              </c:numCache>
            </c:numRef>
          </c:val>
          <c:extLst>
            <c:ext xmlns:c16="http://schemas.microsoft.com/office/drawing/2014/chart" uri="{C3380CC4-5D6E-409C-BE32-E72D297353CC}">
              <c16:uniqueId val="{00000001-2C35-4B88-A29B-C05A1C0EFF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1.51</c:v>
                </c:pt>
                <c:pt idx="1">
                  <c:v>-3.58</c:v>
                </c:pt>
                <c:pt idx="2">
                  <c:v>-4.3499999999999996</c:v>
                </c:pt>
                <c:pt idx="3">
                  <c:v>4.3</c:v>
                </c:pt>
                <c:pt idx="4">
                  <c:v>6.63</c:v>
                </c:pt>
              </c:numCache>
            </c:numRef>
          </c:val>
          <c:smooth val="0"/>
          <c:extLst>
            <c:ext xmlns:c16="http://schemas.microsoft.com/office/drawing/2014/chart" uri="{C3380CC4-5D6E-409C-BE32-E72D297353CC}">
              <c16:uniqueId val="{00000002-2C35-4B88-A29B-C05A1C0EFF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3C3-44BF-9B88-CEAEC8B958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C3-44BF-9B88-CEAEC8B958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3C3-44BF-9B88-CEAEC8B958F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3C3-44BF-9B88-CEAEC8B958F5}"/>
            </c:ext>
          </c:extLst>
        </c:ser>
        <c:ser>
          <c:idx val="4"/>
          <c:order val="4"/>
          <c:tx>
            <c:strRef>
              <c:f>データシート!$A$31</c:f>
              <c:strCache>
                <c:ptCount val="1"/>
                <c:pt idx="0">
                  <c:v>中野市後期高齢者医療事業特別会計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0.05</c:v>
                </c:pt>
                <c:pt idx="4">
                  <c:v>#N/A</c:v>
                </c:pt>
                <c:pt idx="5">
                  <c:v>0.05</c:v>
                </c:pt>
                <c:pt idx="6">
                  <c:v>#N/A</c:v>
                </c:pt>
                <c:pt idx="7">
                  <c:v>0.12</c:v>
                </c:pt>
                <c:pt idx="8">
                  <c:v>#N/A</c:v>
                </c:pt>
                <c:pt idx="9">
                  <c:v>0.06</c:v>
                </c:pt>
              </c:numCache>
            </c:numRef>
          </c:val>
          <c:extLst>
            <c:ext xmlns:c16="http://schemas.microsoft.com/office/drawing/2014/chart" uri="{C3380CC4-5D6E-409C-BE32-E72D297353CC}">
              <c16:uniqueId val="{00000004-43C3-44BF-9B88-CEAEC8B958F5}"/>
            </c:ext>
          </c:extLst>
        </c:ser>
        <c:ser>
          <c:idx val="5"/>
          <c:order val="5"/>
          <c:tx>
            <c:strRef>
              <c:f>データシート!$A$32</c:f>
              <c:strCache>
                <c:ptCount val="1"/>
                <c:pt idx="0">
                  <c:v>中野市国民健康保険事業特別会計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0.42</c:v>
                </c:pt>
                <c:pt idx="2">
                  <c:v>#N/A</c:v>
                </c:pt>
                <c:pt idx="3">
                  <c:v>0.39</c:v>
                </c:pt>
                <c:pt idx="4">
                  <c:v>#N/A</c:v>
                </c:pt>
                <c:pt idx="5">
                  <c:v>0.96</c:v>
                </c:pt>
                <c:pt idx="6">
                  <c:v>#N/A</c:v>
                </c:pt>
                <c:pt idx="7">
                  <c:v>0.75</c:v>
                </c:pt>
                <c:pt idx="8">
                  <c:v>#N/A</c:v>
                </c:pt>
                <c:pt idx="9">
                  <c:v>0.22</c:v>
                </c:pt>
              </c:numCache>
            </c:numRef>
          </c:val>
          <c:extLst>
            <c:ext xmlns:c16="http://schemas.microsoft.com/office/drawing/2014/chart" uri="{C3380CC4-5D6E-409C-BE32-E72D297353CC}">
              <c16:uniqueId val="{00000005-43C3-44BF-9B88-CEAEC8B958F5}"/>
            </c:ext>
          </c:extLst>
        </c:ser>
        <c:ser>
          <c:idx val="6"/>
          <c:order val="6"/>
          <c:tx>
            <c:strRef>
              <c:f>データシート!$A$33</c:f>
              <c:strCache>
                <c:ptCount val="1"/>
                <c:pt idx="0">
                  <c:v>中野市介護保険事業特別会計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0.99</c:v>
                </c:pt>
                <c:pt idx="2">
                  <c:v>#N/A</c:v>
                </c:pt>
                <c:pt idx="3">
                  <c:v>0.68</c:v>
                </c:pt>
                <c:pt idx="4">
                  <c:v>#N/A</c:v>
                </c:pt>
                <c:pt idx="5">
                  <c:v>0.67</c:v>
                </c:pt>
                <c:pt idx="6">
                  <c:v>#N/A</c:v>
                </c:pt>
                <c:pt idx="7">
                  <c:v>0.83</c:v>
                </c:pt>
                <c:pt idx="8">
                  <c:v>#N/A</c:v>
                </c:pt>
                <c:pt idx="9">
                  <c:v>0.55000000000000004</c:v>
                </c:pt>
              </c:numCache>
            </c:numRef>
          </c:val>
          <c:extLst>
            <c:ext xmlns:c16="http://schemas.microsoft.com/office/drawing/2014/chart" uri="{C3380CC4-5D6E-409C-BE32-E72D297353CC}">
              <c16:uniqueId val="{00000006-43C3-44BF-9B88-CEAEC8B958F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c:v>
                </c:pt>
                <c:pt idx="2">
                  <c:v>#N/A</c:v>
                </c:pt>
                <c:pt idx="3">
                  <c:v>4.18</c:v>
                </c:pt>
                <c:pt idx="4">
                  <c:v>#N/A</c:v>
                </c:pt>
                <c:pt idx="5">
                  <c:v>2.73</c:v>
                </c:pt>
                <c:pt idx="6">
                  <c:v>#N/A</c:v>
                </c:pt>
                <c:pt idx="7">
                  <c:v>5.61</c:v>
                </c:pt>
                <c:pt idx="8">
                  <c:v>#N/A</c:v>
                </c:pt>
                <c:pt idx="9">
                  <c:v>9.2799999999999994</c:v>
                </c:pt>
              </c:numCache>
            </c:numRef>
          </c:val>
          <c:extLst>
            <c:ext xmlns:c16="http://schemas.microsoft.com/office/drawing/2014/chart" uri="{C3380CC4-5D6E-409C-BE32-E72D297353CC}">
              <c16:uniqueId val="{00000007-43C3-44BF-9B88-CEAEC8B958F5}"/>
            </c:ext>
          </c:extLst>
        </c:ser>
        <c:ser>
          <c:idx val="8"/>
          <c:order val="8"/>
          <c:tx>
            <c:strRef>
              <c:f>データシート!$A$35</c:f>
              <c:strCache>
                <c:ptCount val="1"/>
                <c:pt idx="0">
                  <c:v>中野市下水道事業会計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10.59</c:v>
                </c:pt>
                <c:pt idx="2">
                  <c:v>#N/A</c:v>
                </c:pt>
                <c:pt idx="3">
                  <c:v>12.32</c:v>
                </c:pt>
                <c:pt idx="4">
                  <c:v>#N/A</c:v>
                </c:pt>
                <c:pt idx="5">
                  <c:v>13.08</c:v>
                </c:pt>
                <c:pt idx="6">
                  <c:v>#N/A</c:v>
                </c:pt>
                <c:pt idx="7">
                  <c:v>13.3</c:v>
                </c:pt>
                <c:pt idx="8">
                  <c:v>#N/A</c:v>
                </c:pt>
                <c:pt idx="9">
                  <c:v>14.36</c:v>
                </c:pt>
              </c:numCache>
            </c:numRef>
          </c:val>
          <c:extLst>
            <c:ext xmlns:c16="http://schemas.microsoft.com/office/drawing/2014/chart" uri="{C3380CC4-5D6E-409C-BE32-E72D297353CC}">
              <c16:uniqueId val="{00000008-43C3-44BF-9B88-CEAEC8B958F5}"/>
            </c:ext>
          </c:extLst>
        </c:ser>
        <c:ser>
          <c:idx val="9"/>
          <c:order val="9"/>
          <c:tx>
            <c:strRef>
              <c:f>データシート!$A$36</c:f>
              <c:strCache>
                <c:ptCount val="1"/>
                <c:pt idx="0">
                  <c:v>中野市水道事業会計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15.66</c:v>
                </c:pt>
                <c:pt idx="2">
                  <c:v>#N/A</c:v>
                </c:pt>
                <c:pt idx="3">
                  <c:v>18.46</c:v>
                </c:pt>
                <c:pt idx="4">
                  <c:v>#N/A</c:v>
                </c:pt>
                <c:pt idx="5">
                  <c:v>20.45</c:v>
                </c:pt>
                <c:pt idx="6">
                  <c:v>#N/A</c:v>
                </c:pt>
                <c:pt idx="7">
                  <c:v>22.17</c:v>
                </c:pt>
                <c:pt idx="8">
                  <c:v>#N/A</c:v>
                </c:pt>
                <c:pt idx="9">
                  <c:v>24.33</c:v>
                </c:pt>
              </c:numCache>
            </c:numRef>
          </c:val>
          <c:extLst>
            <c:ext xmlns:c16="http://schemas.microsoft.com/office/drawing/2014/chart" uri="{C3380CC4-5D6E-409C-BE32-E72D297353CC}">
              <c16:uniqueId val="{00000009-43C3-44BF-9B88-CEAEC8B958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2691</c:v>
                </c:pt>
                <c:pt idx="5">
                  <c:v>2662</c:v>
                </c:pt>
                <c:pt idx="8">
                  <c:v>2521</c:v>
                </c:pt>
                <c:pt idx="11">
                  <c:v>2470</c:v>
                </c:pt>
                <c:pt idx="14">
                  <c:v>2465</c:v>
                </c:pt>
              </c:numCache>
            </c:numRef>
          </c:val>
          <c:extLst>
            <c:ext xmlns:c16="http://schemas.microsoft.com/office/drawing/2014/chart" uri="{C3380CC4-5D6E-409C-BE32-E72D297353CC}">
              <c16:uniqueId val="{00000000-D310-496F-8C87-DAF8671664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10-496F-8C87-DAF8671664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12</c:v>
                </c:pt>
                <c:pt idx="6">
                  <c:v>10</c:v>
                </c:pt>
                <c:pt idx="9">
                  <c:v>6</c:v>
                </c:pt>
                <c:pt idx="12">
                  <c:v>6</c:v>
                </c:pt>
              </c:numCache>
            </c:numRef>
          </c:val>
          <c:extLst>
            <c:ext xmlns:c16="http://schemas.microsoft.com/office/drawing/2014/chart" uri="{C3380CC4-5D6E-409C-BE32-E72D297353CC}">
              <c16:uniqueId val="{00000002-D310-496F-8C87-DAF8671664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128</c:v>
                </c:pt>
                <c:pt idx="3">
                  <c:v>111</c:v>
                </c:pt>
                <c:pt idx="6">
                  <c:v>147</c:v>
                </c:pt>
                <c:pt idx="9">
                  <c:v>149</c:v>
                </c:pt>
                <c:pt idx="12">
                  <c:v>158</c:v>
                </c:pt>
              </c:numCache>
            </c:numRef>
          </c:val>
          <c:extLst>
            <c:ext xmlns:c16="http://schemas.microsoft.com/office/drawing/2014/chart" uri="{C3380CC4-5D6E-409C-BE32-E72D297353CC}">
              <c16:uniqueId val="{00000003-D310-496F-8C87-DAF8671664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995</c:v>
                </c:pt>
                <c:pt idx="3">
                  <c:v>843</c:v>
                </c:pt>
                <c:pt idx="6">
                  <c:v>686</c:v>
                </c:pt>
                <c:pt idx="9">
                  <c:v>603</c:v>
                </c:pt>
                <c:pt idx="12">
                  <c:v>594</c:v>
                </c:pt>
              </c:numCache>
            </c:numRef>
          </c:val>
          <c:extLst>
            <c:ext xmlns:c16="http://schemas.microsoft.com/office/drawing/2014/chart" uri="{C3380CC4-5D6E-409C-BE32-E72D297353CC}">
              <c16:uniqueId val="{00000004-D310-496F-8C87-DAF8671664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10-496F-8C87-DAF8671664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10-496F-8C87-DAF8671664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2299</c:v>
                </c:pt>
                <c:pt idx="3">
                  <c:v>2372</c:v>
                </c:pt>
                <c:pt idx="6">
                  <c:v>2433</c:v>
                </c:pt>
                <c:pt idx="9">
                  <c:v>2423</c:v>
                </c:pt>
                <c:pt idx="12">
                  <c:v>2371</c:v>
                </c:pt>
              </c:numCache>
            </c:numRef>
          </c:val>
          <c:extLst>
            <c:ext xmlns:c16="http://schemas.microsoft.com/office/drawing/2014/chart" uri="{C3380CC4-5D6E-409C-BE32-E72D297353CC}">
              <c16:uniqueId val="{00000007-D310-496F-8C87-DAF8671664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739</c:v>
                </c:pt>
                <c:pt idx="2">
                  <c:v>#N/A</c:v>
                </c:pt>
                <c:pt idx="3">
                  <c:v>#N/A</c:v>
                </c:pt>
                <c:pt idx="4">
                  <c:v>676</c:v>
                </c:pt>
                <c:pt idx="5">
                  <c:v>#N/A</c:v>
                </c:pt>
                <c:pt idx="6">
                  <c:v>#N/A</c:v>
                </c:pt>
                <c:pt idx="7">
                  <c:v>755</c:v>
                </c:pt>
                <c:pt idx="8">
                  <c:v>#N/A</c:v>
                </c:pt>
                <c:pt idx="9">
                  <c:v>#N/A</c:v>
                </c:pt>
                <c:pt idx="10">
                  <c:v>711</c:v>
                </c:pt>
                <c:pt idx="11">
                  <c:v>#N/A</c:v>
                </c:pt>
                <c:pt idx="12">
                  <c:v>#N/A</c:v>
                </c:pt>
                <c:pt idx="13">
                  <c:v>664</c:v>
                </c:pt>
                <c:pt idx="14">
                  <c:v>#N/A</c:v>
                </c:pt>
              </c:numCache>
            </c:numRef>
          </c:val>
          <c:smooth val="0"/>
          <c:extLst>
            <c:ext xmlns:c16="http://schemas.microsoft.com/office/drawing/2014/chart" uri="{C3380CC4-5D6E-409C-BE32-E72D297353CC}">
              <c16:uniqueId val="{00000008-D310-496F-8C87-DAF8671664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25426</c:v>
                </c:pt>
                <c:pt idx="5">
                  <c:v>26222</c:v>
                </c:pt>
                <c:pt idx="8">
                  <c:v>24331</c:v>
                </c:pt>
                <c:pt idx="11">
                  <c:v>23366</c:v>
                </c:pt>
                <c:pt idx="14">
                  <c:v>22285</c:v>
                </c:pt>
              </c:numCache>
            </c:numRef>
          </c:val>
          <c:extLst>
            <c:ext xmlns:c16="http://schemas.microsoft.com/office/drawing/2014/chart" uri="{C3380CC4-5D6E-409C-BE32-E72D297353CC}">
              <c16:uniqueId val="{00000000-998D-4E79-81AF-CE23788BF9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4529</c:v>
                </c:pt>
                <c:pt idx="5">
                  <c:v>8937</c:v>
                </c:pt>
                <c:pt idx="8">
                  <c:v>2983</c:v>
                </c:pt>
                <c:pt idx="11">
                  <c:v>2838</c:v>
                </c:pt>
                <c:pt idx="14">
                  <c:v>5360</c:v>
                </c:pt>
              </c:numCache>
            </c:numRef>
          </c:val>
          <c:extLst>
            <c:ext xmlns:c16="http://schemas.microsoft.com/office/drawing/2014/chart" uri="{C3380CC4-5D6E-409C-BE32-E72D297353CC}">
              <c16:uniqueId val="{00000001-998D-4E79-81AF-CE23788BF9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9384</c:v>
                </c:pt>
                <c:pt idx="5">
                  <c:v>8781</c:v>
                </c:pt>
                <c:pt idx="8">
                  <c:v>8378</c:v>
                </c:pt>
                <c:pt idx="11">
                  <c:v>8753</c:v>
                </c:pt>
                <c:pt idx="14">
                  <c:v>9840</c:v>
                </c:pt>
              </c:numCache>
            </c:numRef>
          </c:val>
          <c:extLst>
            <c:ext xmlns:c16="http://schemas.microsoft.com/office/drawing/2014/chart" uri="{C3380CC4-5D6E-409C-BE32-E72D297353CC}">
              <c16:uniqueId val="{00000002-998D-4E79-81AF-CE23788BF9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8D-4E79-81AF-CE23788BF9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8D-4E79-81AF-CE23788BF9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8D-4E79-81AF-CE23788BF9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2948</c:v>
                </c:pt>
                <c:pt idx="3">
                  <c:v>2969</c:v>
                </c:pt>
                <c:pt idx="6">
                  <c:v>3178</c:v>
                </c:pt>
                <c:pt idx="9">
                  <c:v>3046</c:v>
                </c:pt>
                <c:pt idx="12">
                  <c:v>2979</c:v>
                </c:pt>
              </c:numCache>
            </c:numRef>
          </c:val>
          <c:extLst>
            <c:ext xmlns:c16="http://schemas.microsoft.com/office/drawing/2014/chart" uri="{C3380CC4-5D6E-409C-BE32-E72D297353CC}">
              <c16:uniqueId val="{00000006-998D-4E79-81AF-CE23788BF9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947</c:v>
                </c:pt>
                <c:pt idx="3">
                  <c:v>715</c:v>
                </c:pt>
                <c:pt idx="6">
                  <c:v>692</c:v>
                </c:pt>
                <c:pt idx="9">
                  <c:v>622</c:v>
                </c:pt>
                <c:pt idx="12">
                  <c:v>520</c:v>
                </c:pt>
              </c:numCache>
            </c:numRef>
          </c:val>
          <c:extLst>
            <c:ext xmlns:c16="http://schemas.microsoft.com/office/drawing/2014/chart" uri="{C3380CC4-5D6E-409C-BE32-E72D297353CC}">
              <c16:uniqueId val="{00000007-998D-4E79-81AF-CE23788BF9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14578</c:v>
                </c:pt>
                <c:pt idx="3">
                  <c:v>12818</c:v>
                </c:pt>
                <c:pt idx="6">
                  <c:v>11421</c:v>
                </c:pt>
                <c:pt idx="9">
                  <c:v>9138</c:v>
                </c:pt>
                <c:pt idx="12">
                  <c:v>9171</c:v>
                </c:pt>
              </c:numCache>
            </c:numRef>
          </c:val>
          <c:extLst>
            <c:ext xmlns:c16="http://schemas.microsoft.com/office/drawing/2014/chart" uri="{C3380CC4-5D6E-409C-BE32-E72D297353CC}">
              <c16:uniqueId val="{00000008-998D-4E79-81AF-CE23788BF9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8D-4E79-81AF-CE23788BF9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20437</c:v>
                </c:pt>
                <c:pt idx="3">
                  <c:v>20428</c:v>
                </c:pt>
                <c:pt idx="6">
                  <c:v>19694</c:v>
                </c:pt>
                <c:pt idx="9">
                  <c:v>19046</c:v>
                </c:pt>
                <c:pt idx="12">
                  <c:v>18347</c:v>
                </c:pt>
              </c:numCache>
            </c:numRef>
          </c:val>
          <c:extLst>
            <c:ext xmlns:c16="http://schemas.microsoft.com/office/drawing/2014/chart" uri="{C3380CC4-5D6E-409C-BE32-E72D297353CC}">
              <c16:uniqueId val="{0000000A-998D-4E79-81AF-CE23788BF9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8D-4E79-81AF-CE23788BF9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1969</c:v>
                </c:pt>
                <c:pt idx="1">
                  <c:v>2143</c:v>
                </c:pt>
                <c:pt idx="2">
                  <c:v>2535</c:v>
                </c:pt>
              </c:numCache>
            </c:numRef>
          </c:val>
          <c:extLst>
            <c:ext xmlns:c16="http://schemas.microsoft.com/office/drawing/2014/chart" uri="{C3380CC4-5D6E-409C-BE32-E72D297353CC}">
              <c16:uniqueId val="{00000000-3184-4B97-A729-4EDDE30EE8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505</c:v>
                </c:pt>
                <c:pt idx="1">
                  <c:v>715</c:v>
                </c:pt>
                <c:pt idx="2">
                  <c:v>718</c:v>
                </c:pt>
              </c:numCache>
            </c:numRef>
          </c:val>
          <c:extLst>
            <c:ext xmlns:c16="http://schemas.microsoft.com/office/drawing/2014/chart" uri="{C3380CC4-5D6E-409C-BE32-E72D297353CC}">
              <c16:uniqueId val="{00000001-3184-4B97-A729-4EDDE30EE8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6130</c:v>
                </c:pt>
                <c:pt idx="1">
                  <c:v>6633</c:v>
                </c:pt>
                <c:pt idx="2">
                  <c:v>7270</c:v>
                </c:pt>
              </c:numCache>
            </c:numRef>
          </c:val>
          <c:extLst>
            <c:ext xmlns:c16="http://schemas.microsoft.com/office/drawing/2014/chart" uri="{C3380CC4-5D6E-409C-BE32-E72D297353CC}">
              <c16:uniqueId val="{00000002-3184-4B97-A729-4EDDE30EE8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実質公債費率の分子全体で見れば値は前年度より減少している。その主な要因は、市民会館リノベーション事業の大部分の繰越により市債発行額が減少し、元利償還金の増加が抑制されたことが挙げられる。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今後は市民会館リノベーション事業等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の大型建設事業で借入した市債の元利償還金の増加が見込まれるが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、起債の際には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可能な限り交付税措置が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あって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充当率の高い有利な</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を選択し、健全な財政運営に努める。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満期一括償還地方債なし</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年度以降マイナス値であるが、令和４年度は前年度に比べ減少している。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ふるさと納税が増加し、基金積立金が増となり、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が増えたためで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、大型建設事業等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充当可能基金が減少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傾向が見込まれることから、歳出の削減はもとより、基金の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有利な運用等を図り、基金確保に努める。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予算において定める額及び基金の運用益から生じる収益を積立てるという方針に基づき運用しており、合併した平成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億円であったところから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近年までは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増加傾向にあ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財政調整基金、減債基金及び公共施設等整備基金を合算した「主要３基金」が減少したため、基金全体も減少傾向にであった。令和４年度は、ふるさと納税の増収による基金積立金の増により、基金残高は増加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人口減少に伴う市民税の減少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歳入が減少する一方で、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市民会館のリノベーション</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、社会保障関連経費等の歳出の増加が見込まれており、財源不足を補うための取崩し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行うこととして主要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基金の残高を推計すると、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令和５</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末までに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億円減少する見込みとなっている。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公共施設等整備基金については、公共施設等の整備及びその促進に要する経費に充当する。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合併振興基金については、合併に伴う市民の一体感の醸成及び地域振興を図るための事業に充当する。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ふるさと振興</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、本市の多様な歴史、伝統、文化、産業等を生かし、独創的・個性的な地域づくりを行うための事業に充当する。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公共施設等整備基金については、基金の運用益等で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円を積立て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、市民会館リノベーション事業への充当として１億円取崩した。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合併振興基金については、基金の運用益等で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億円を積立て、合併に関わるソフト事業への充当として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億円取崩した。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ふるさと振興基金については、ふるさと寄付金等で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17.89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円を積立て、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返礼品の購入費用等への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13.42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億円取崩した。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今後も大型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建設事業等に充当する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予定</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であり、推計では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令和６</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17.00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億円まで減少する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見込みである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合併振興基金については、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その運用益分を市のソフト事業に充当する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予定である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この他、基金の運用から生ずる収益については全額を積立てていく方針</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度においては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、ふるさと納税の増収による基金積立金の増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また取崩しを行わなっかたため、残高は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25.35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に増加した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歳入については人口減少による市民税の減少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、歳出については中野市実施計画に基づいた事業の実施を踏まえ、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令和４年度以降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年間を推計すると、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令和６</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17.00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億円まで減少する見込み</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今後は歳入の確保と歳出の削減に努めながら、急激な税収入の落ち込みや不慮の災害などに対応するため、また各種施策を確実に推進するために基金残高の確保に努める。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残高は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億円となった。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要因としては、積立による増と、取崩しを行わなかったことが挙げられる。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令和６年度までは取崩しをせず、毎年積立のみを行う方針であり、令和６年度末には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7.80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億円に増加する見込みである。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公共施設等整備基金については、公共施設等の整備及びその促進に要する経費に充当する。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合併振興基金については、合併に伴う市民の一体感の醸成及び地域振興を図るための事業に充当する。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ふるさと振興</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、本市の多様な歴史、伝統、文化、産業等を生かし、独創的・個性的な地域づくりを行うための事業に充当する。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43,030
42,187
112.18
26,405,643
25,102,536
1,200,467
12,931,293
18,347,028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合併以降で最も悪化した平成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改善傾向にあ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り、類似団体内平均と比較しても上回っている状況である。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しかしながら、今後人口減少等により地方税及び普通交付税の減少が予想されるため、歳出の削減を進めるとともに、歳入の確保に努める。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159657</xdr:rowOff>
    </xdr:from>
    <xdr:to>
      <xdr:col>23</xdr:col>
      <xdr:colOff>133350</xdr:colOff>
      <xdr:row>39</xdr:row>
      <xdr:rowOff>22678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6747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159657</xdr:rowOff>
    </xdr:from>
    <xdr:to>
      <xdr:col>19</xdr:col>
      <xdr:colOff>133350</xdr:colOff>
      <xdr:row>39</xdr:row>
      <xdr:rowOff>22678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67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38</xdr:row>
      <xdr:rowOff>159657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38</xdr:row>
      <xdr:rowOff>159657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108857</xdr:rowOff>
    </xdr:from>
    <xdr:to>
      <xdr:col>23</xdr:col>
      <xdr:colOff>184150</xdr:colOff>
      <xdr:row>39</xdr:row>
      <xdr:rowOff>39007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125384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143328</xdr:rowOff>
    </xdr:from>
    <xdr:to>
      <xdr:col>19</xdr:col>
      <xdr:colOff>184150</xdr:colOff>
      <xdr:row>39</xdr:row>
      <xdr:rowOff>73478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ポイント悪化した。要因として、地方交付税の減少が挙げられる。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更なる歳入確保と経常的経費の削減により、財政の弾力化を図って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32766</xdr:rowOff>
    </xdr:from>
    <xdr:to>
      <xdr:col>23</xdr:col>
      <xdr:colOff>133350</xdr:colOff>
      <xdr:row>59</xdr:row>
      <xdr:rowOff>42418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483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32766</xdr:rowOff>
    </xdr:from>
    <xdr:to>
      <xdr:col>19</xdr:col>
      <xdr:colOff>133350</xdr:colOff>
      <xdr:row>62</xdr:row>
      <xdr:rowOff>87884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48316"/>
          <a:ext cx="8890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87884</xdr:rowOff>
    </xdr:from>
    <xdr:to>
      <xdr:col>15</xdr:col>
      <xdr:colOff>82550</xdr:colOff>
      <xdr:row>62</xdr:row>
      <xdr:rowOff>87884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17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62</xdr:row>
      <xdr:rowOff>87884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791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163068</xdr:rowOff>
    </xdr:from>
    <xdr:to>
      <xdr:col>23</xdr:col>
      <xdr:colOff>184150</xdr:colOff>
      <xdr:row>59</xdr:row>
      <xdr:rowOff>93218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8145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95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153416</xdr:rowOff>
    </xdr:from>
    <xdr:to>
      <xdr:col>19</xdr:col>
      <xdr:colOff>184150</xdr:colOff>
      <xdr:row>59</xdr:row>
      <xdr:rowOff>83566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93743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6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37084</xdr:rowOff>
    </xdr:from>
    <xdr:to>
      <xdr:col>11</xdr:col>
      <xdr:colOff>82550</xdr:colOff>
      <xdr:row>62</xdr:row>
      <xdr:rowOff>138684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110253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減少し、人件費と物件費は増額となったが、除雪費等の維持補修費が大幅に減額となったため、人口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人あたりの人件費・物件費等は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123191</xdr:rowOff>
    </xdr:from>
    <xdr:to>
      <xdr:col>23</xdr:col>
      <xdr:colOff>133350</xdr:colOff>
      <xdr:row>83</xdr:row>
      <xdr:rowOff>128085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353541"/>
          <a:ext cx="838200" cy="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58126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88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12671</xdr:rowOff>
    </xdr:from>
    <xdr:to>
      <xdr:col>19</xdr:col>
      <xdr:colOff>133350</xdr:colOff>
      <xdr:row>83</xdr:row>
      <xdr:rowOff>128085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43021"/>
          <a:ext cx="889000" cy="1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85424</xdr:rowOff>
    </xdr:from>
    <xdr:to>
      <xdr:col>15</xdr:col>
      <xdr:colOff>82550</xdr:colOff>
      <xdr:row>83</xdr:row>
      <xdr:rowOff>12671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44324"/>
          <a:ext cx="8890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107574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53535</xdr:rowOff>
    </xdr:from>
    <xdr:to>
      <xdr:col>11</xdr:col>
      <xdr:colOff>31750</xdr:colOff>
      <xdr:row>82</xdr:row>
      <xdr:rowOff>85424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12435"/>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6788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72391</xdr:rowOff>
    </xdr:from>
    <xdr:to>
      <xdr:col>23</xdr:col>
      <xdr:colOff>184150</xdr:colOff>
      <xdr:row>84</xdr:row>
      <xdr:rowOff>2541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0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88918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4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77285</xdr:rowOff>
    </xdr:from>
    <xdr:to>
      <xdr:col>19</xdr:col>
      <xdr:colOff>184150</xdr:colOff>
      <xdr:row>84</xdr:row>
      <xdr:rowOff>7435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0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163662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9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133321</xdr:rowOff>
    </xdr:from>
    <xdr:to>
      <xdr:col>15</xdr:col>
      <xdr:colOff>133350</xdr:colOff>
      <xdr:row>83</xdr:row>
      <xdr:rowOff>63471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73648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6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34624</xdr:rowOff>
    </xdr:from>
    <xdr:to>
      <xdr:col>11</xdr:col>
      <xdr:colOff>82550</xdr:colOff>
      <xdr:row>82</xdr:row>
      <xdr:rowOff>136224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9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146401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6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2735</xdr:rowOff>
    </xdr:from>
    <xdr:to>
      <xdr:col>7</xdr:col>
      <xdr:colOff>31750</xdr:colOff>
      <xdr:row>82</xdr:row>
      <xdr:rowOff>104335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6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114512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3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全国市平均を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内平均を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回っている状況である。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100693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2223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48986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「定員適正化計画」に基づき、過去から新規採用を抑制して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内平均</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、定員適正化計画を基調とした取組みを継続する中で、住民サービス水準の維持、向上を図る。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125367</xdr:rowOff>
    </xdr:from>
    <xdr:to>
      <xdr:col>81</xdr:col>
      <xdr:colOff>44450</xdr:colOff>
      <xdr:row>60</xdr:row>
      <xdr:rowOff>139156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1236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139156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0892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116749</xdr:rowOff>
    </xdr:from>
    <xdr:to>
      <xdr:col>72</xdr:col>
      <xdr:colOff>203200</xdr:colOff>
      <xdr:row>60</xdr:row>
      <xdr:rowOff>121920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0374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89172</xdr:rowOff>
    </xdr:from>
    <xdr:to>
      <xdr:col>68</xdr:col>
      <xdr:colOff>152400</xdr:colOff>
      <xdr:row>60</xdr:row>
      <xdr:rowOff>116749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761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74567</xdr:rowOff>
    </xdr:from>
    <xdr:to>
      <xdr:col>81</xdr:col>
      <xdr:colOff>95250</xdr:colOff>
      <xdr:row>61</xdr:row>
      <xdr:rowOff>4717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91094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88356</xdr:rowOff>
    </xdr:from>
    <xdr:to>
      <xdr:col>77</xdr:col>
      <xdr:colOff>95250</xdr:colOff>
      <xdr:row>61</xdr:row>
      <xdr:rowOff>18506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28683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65949</xdr:rowOff>
    </xdr:from>
    <xdr:to>
      <xdr:col>68</xdr:col>
      <xdr:colOff>203200</xdr:colOff>
      <xdr:row>60</xdr:row>
      <xdr:rowOff>167549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38372</xdr:rowOff>
    </xdr:from>
    <xdr:to>
      <xdr:col>64</xdr:col>
      <xdr:colOff>152400</xdr:colOff>
      <xdr:row>60</xdr:row>
      <xdr:rowOff>139972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150149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類似団体内平均は下回っており、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主な要因としては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、市民会館リノベーション事業の大部分の繰越により、市債発行額が減少し、元利償還金が減となったためである。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市民会館リノベーション事業等の大型建設事業で借入する市債の元利償還金の増加が見込まれるが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中長期的期間で捉えた時に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新規借入額を償還額以下に抑えるなど更なる改善に努める。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41063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7115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91033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7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65194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7276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65194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6954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33883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8890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度と同様に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満であり、類似団体内平均と比較して下回っている。しかしながら、今後財政調整基金等の充当可能基金の減少が予想され、比率の上昇が見込まれることから、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43,030
42,187
112.18
26,405,643
25,102,536
1,200,467
12,931,293
18,347,028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ポイント増加した。主な要因は一般職退職手当が前年度から増額となったためである。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56243</xdr:rowOff>
    </xdr:from>
    <xdr:to>
      <xdr:col>24</xdr:col>
      <xdr:colOff>25400</xdr:colOff>
      <xdr:row>36</xdr:row>
      <xdr:rowOff>154214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28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56243</xdr:rowOff>
    </xdr:from>
    <xdr:to>
      <xdr:col>19</xdr:col>
      <xdr:colOff>187325</xdr:colOff>
      <xdr:row>38</xdr:row>
      <xdr:rowOff>72572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28443"/>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38</xdr:row>
      <xdr:rowOff>72572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80100"/>
          <a:ext cx="889000" cy="7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148772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80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75491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4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5443</xdr:rowOff>
    </xdr:from>
    <xdr:to>
      <xdr:col>20</xdr:col>
      <xdr:colOff>38100</xdr:colOff>
      <xdr:row>36</xdr:row>
      <xdr:rowOff>107043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21772</xdr:rowOff>
    </xdr:from>
    <xdr:to>
      <xdr:col>15</xdr:col>
      <xdr:colOff>149225</xdr:colOff>
      <xdr:row>38</xdr:row>
      <xdr:rowOff>123372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108149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97972</xdr:rowOff>
    </xdr:from>
    <xdr:to>
      <xdr:col>6</xdr:col>
      <xdr:colOff>171450</xdr:colOff>
      <xdr:row>35</xdr:row>
      <xdr:rowOff>28122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38299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ポイント下回っている。増加の要因として、ふるさと寄付金の増額に伴う委託料や需用費の増額が挙げられる。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133350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27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16</xdr:row>
      <xdr:rowOff>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27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20</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4320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114300</xdr:rowOff>
    </xdr:from>
    <xdr:to>
      <xdr:col>69</xdr:col>
      <xdr:colOff>92075</xdr:colOff>
      <xdr:row>20</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00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82550</xdr:rowOff>
    </xdr:from>
    <xdr:to>
      <xdr:col>82</xdr:col>
      <xdr:colOff>158750</xdr:colOff>
      <xdr:row>16</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99077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120650</xdr:rowOff>
    </xdr:from>
    <xdr:to>
      <xdr:col>74</xdr:col>
      <xdr:colOff>31750</xdr:colOff>
      <xdr:row>16</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扶助費については、類似団体内平均を下回っており、前年と比較し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２ポイントの減少となった。主な要因は地方税の増（分母の増）によるものだが、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決算額では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6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94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減少の主な要因は除雪費等の維持補修費が大幅に減少したことが挙げられる。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今後、高齢社会の進展に伴う保険給付費の増加等が見込まれるため、法定基準外の繰出金の抑制に努める。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83457</xdr:rowOff>
    </xdr:from>
    <xdr:to>
      <xdr:col>82</xdr:col>
      <xdr:colOff>107950</xdr:colOff>
      <xdr:row>55</xdr:row>
      <xdr:rowOff>129722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3417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124278</xdr:rowOff>
    </xdr:from>
    <xdr:to>
      <xdr:col>78</xdr:col>
      <xdr:colOff>69850</xdr:colOff>
      <xdr:row>55</xdr:row>
      <xdr:rowOff>129722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211128"/>
          <a:ext cx="889000" cy="3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37193</xdr:rowOff>
    </xdr:from>
    <xdr:to>
      <xdr:col>73</xdr:col>
      <xdr:colOff>180975</xdr:colOff>
      <xdr:row>53</xdr:row>
      <xdr:rowOff>124278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124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37193</xdr:rowOff>
    </xdr:from>
    <xdr:to>
      <xdr:col>69</xdr:col>
      <xdr:colOff>92075</xdr:colOff>
      <xdr:row>53</xdr:row>
      <xdr:rowOff>156935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124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32657</xdr:rowOff>
    </xdr:from>
    <xdr:to>
      <xdr:col>82</xdr:col>
      <xdr:colOff>158750</xdr:colOff>
      <xdr:row>54</xdr:row>
      <xdr:rowOff>134257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49184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78922</xdr:rowOff>
    </xdr:from>
    <xdr:to>
      <xdr:col>78</xdr:col>
      <xdr:colOff>120650</xdr:colOff>
      <xdr:row>56</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19249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73478</xdr:rowOff>
    </xdr:from>
    <xdr:to>
      <xdr:col>74</xdr:col>
      <xdr:colOff>31750</xdr:colOff>
      <xdr:row>54</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157843</xdr:rowOff>
    </xdr:from>
    <xdr:to>
      <xdr:col>69</xdr:col>
      <xdr:colOff>142875</xdr:colOff>
      <xdr:row>53</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98170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106135</xdr:rowOff>
    </xdr:from>
    <xdr:to>
      <xdr:col>65</xdr:col>
      <xdr:colOff>53975</xdr:colOff>
      <xdr:row>54</xdr:row>
      <xdr:rowOff>36285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46462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補助費等については、類似団体内平均を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ポイントとなり、前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の増加となった。要因としては、新型コロナウイルス臨時交付金を財源とした給付事業の増加０が挙げられる。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県内平均や全国平均よりも高くなっている主な要因は、下水道事業会計への負担金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一部事務組合等に対する分担金である。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37</xdr:row>
      <xdr:rowOff>168910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504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111760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504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111760</xdr:rowOff>
    </xdr:from>
    <xdr:to>
      <xdr:col>73</xdr:col>
      <xdr:colOff>180975</xdr:colOff>
      <xdr:row>39</xdr:row>
      <xdr:rowOff>39370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626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39370</xdr:rowOff>
    </xdr:from>
    <xdr:to>
      <xdr:col>69</xdr:col>
      <xdr:colOff>92075</xdr:colOff>
      <xdr:row>39</xdr:row>
      <xdr:rowOff>62230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72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118110</xdr:rowOff>
    </xdr:from>
    <xdr:to>
      <xdr:col>82</xdr:col>
      <xdr:colOff>158750</xdr:colOff>
      <xdr:row>38</xdr:row>
      <xdr:rowOff>48260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90187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60960</xdr:rowOff>
    </xdr:from>
    <xdr:to>
      <xdr:col>74</xdr:col>
      <xdr:colOff>31750</xdr:colOff>
      <xdr:row>38</xdr:row>
      <xdr:rowOff>162560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147337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160020</xdr:rowOff>
    </xdr:from>
    <xdr:to>
      <xdr:col>69</xdr:col>
      <xdr:colOff>142875</xdr:colOff>
      <xdr:row>39</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74947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11430</xdr:rowOff>
    </xdr:from>
    <xdr:to>
      <xdr:col>65</xdr:col>
      <xdr:colOff>53975</xdr:colOff>
      <xdr:row>39</xdr:row>
      <xdr:rowOff>113030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97807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公債費については、前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主な要因は、地方税の増（分母の増）が挙げられる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今後は市民会館リノベーション事業等の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大型建設事業に係る市債借入</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の償還が始まり、償還額の増加が見込まれる。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基本的な方針として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、新規借入額を償還額以下に抑える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よう努めている。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62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78</xdr:row>
      <xdr:rowOff>62992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715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62992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3995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26415</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78249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ポイント増額したが、類似団体内平均に対しては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今後、扶助費や施設老朽化による維持補修費の増加が見込まれることから、中野市公共施設最適化計画に基づく公共施設の削減を進めるなど、経常的経費の抑制に努めていく。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73660</xdr:rowOff>
    </xdr:from>
    <xdr:to>
      <xdr:col>82</xdr:col>
      <xdr:colOff>107950</xdr:colOff>
      <xdr:row>74</xdr:row>
      <xdr:rowOff>88900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760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73660</xdr:rowOff>
    </xdr:from>
    <xdr:to>
      <xdr:col>78</xdr:col>
      <xdr:colOff>69850</xdr:colOff>
      <xdr:row>76</xdr:row>
      <xdr:rowOff>43180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7609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73661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76</xdr:row>
      <xdr:rowOff>81280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38100</xdr:rowOff>
    </xdr:from>
    <xdr:to>
      <xdr:col>82</xdr:col>
      <xdr:colOff>158750</xdr:colOff>
      <xdr:row>74</xdr:row>
      <xdr:rowOff>139700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54627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22860</xdr:rowOff>
    </xdr:from>
    <xdr:to>
      <xdr:col>78</xdr:col>
      <xdr:colOff>120650</xdr:colOff>
      <xdr:row>74</xdr:row>
      <xdr:rowOff>124460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22861</xdr:rowOff>
    </xdr:from>
    <xdr:to>
      <xdr:col>69</xdr:col>
      <xdr:colOff>142875</xdr:colOff>
      <xdr:row>76</xdr:row>
      <xdr:rowOff>124461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134637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25006</xdr:rowOff>
    </xdr:from>
    <xdr:to>
      <xdr:col>29</xdr:col>
      <xdr:colOff>127000</xdr:colOff>
      <xdr:row>16</xdr:row>
      <xdr:rowOff>63591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15831"/>
          <a:ext cx="647700" cy="38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23342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25006</xdr:rowOff>
    </xdr:from>
    <xdr:to>
      <xdr:col>26</xdr:col>
      <xdr:colOff>50800</xdr:colOff>
      <xdr:row>16</xdr:row>
      <xdr:rowOff>111074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15831"/>
          <a:ext cx="698500" cy="8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117456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111074</xdr:rowOff>
    </xdr:from>
    <xdr:to>
      <xdr:col>22</xdr:col>
      <xdr:colOff>114300</xdr:colOff>
      <xdr:row>17</xdr:row>
      <xdr:rowOff>28125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01899"/>
          <a:ext cx="698500" cy="8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12270</xdr:rowOff>
    </xdr:from>
    <xdr:to>
      <xdr:col>18</xdr:col>
      <xdr:colOff>177800</xdr:colOff>
      <xdr:row>17</xdr:row>
      <xdr:rowOff>28125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74545"/>
          <a:ext cx="698500" cy="1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70087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12791</xdr:rowOff>
    </xdr:from>
    <xdr:to>
      <xdr:col>29</xdr:col>
      <xdr:colOff>177800</xdr:colOff>
      <xdr:row>16</xdr:row>
      <xdr:rowOff>114391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03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156318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7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145656</xdr:rowOff>
    </xdr:from>
    <xdr:to>
      <xdr:col>26</xdr:col>
      <xdr:colOff>101600</xdr:colOff>
      <xdr:row>16</xdr:row>
      <xdr:rowOff>75806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6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85983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60274</xdr:rowOff>
    </xdr:from>
    <xdr:to>
      <xdr:col>22</xdr:col>
      <xdr:colOff>165100</xdr:colOff>
      <xdr:row>16</xdr:row>
      <xdr:rowOff>161874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5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1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148775</xdr:rowOff>
    </xdr:from>
    <xdr:to>
      <xdr:col>19</xdr:col>
      <xdr:colOff>38100</xdr:colOff>
      <xdr:row>17</xdr:row>
      <xdr:rowOff>78925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2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132920</xdr:rowOff>
    </xdr:from>
    <xdr:to>
      <xdr:col>15</xdr:col>
      <xdr:colOff>101600</xdr:colOff>
      <xdr:row>17</xdr:row>
      <xdr:rowOff>63070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73247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9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153495</xdr:rowOff>
    </xdr:from>
    <xdr:to>
      <xdr:col>29</xdr:col>
      <xdr:colOff>127000</xdr:colOff>
      <xdr:row>37</xdr:row>
      <xdr:rowOff>3008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06745"/>
          <a:ext cx="647700" cy="20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134430</xdr:rowOff>
    </xdr:from>
    <xdr:to>
      <xdr:col>26</xdr:col>
      <xdr:colOff>50800</xdr:colOff>
      <xdr:row>36</xdr:row>
      <xdr:rowOff>153495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87680"/>
          <a:ext cx="698500" cy="1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134430</xdr:rowOff>
    </xdr:from>
    <xdr:to>
      <xdr:col>22</xdr:col>
      <xdr:colOff>114300</xdr:colOff>
      <xdr:row>37</xdr:row>
      <xdr:rowOff>7191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87680"/>
          <a:ext cx="698500" cy="4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148946</xdr:rowOff>
    </xdr:from>
    <xdr:to>
      <xdr:col>18</xdr:col>
      <xdr:colOff>177800</xdr:colOff>
      <xdr:row>37</xdr:row>
      <xdr:rowOff>7191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02196"/>
          <a:ext cx="698500" cy="29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73243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8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123658</xdr:rowOff>
    </xdr:from>
    <xdr:to>
      <xdr:col>29</xdr:col>
      <xdr:colOff>177800</xdr:colOff>
      <xdr:row>37</xdr:row>
      <xdr:rowOff>53808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95735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102695</xdr:rowOff>
    </xdr:from>
    <xdr:to>
      <xdr:col>26</xdr:col>
      <xdr:colOff>101600</xdr:colOff>
      <xdr:row>37</xdr:row>
      <xdr:rowOff>32845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17622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2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83630</xdr:rowOff>
    </xdr:from>
    <xdr:to>
      <xdr:col>22</xdr:col>
      <xdr:colOff>165100</xdr:colOff>
      <xdr:row>37</xdr:row>
      <xdr:rowOff>13780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6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170007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127841</xdr:rowOff>
    </xdr:from>
    <xdr:to>
      <xdr:col>19</xdr:col>
      <xdr:colOff>38100</xdr:colOff>
      <xdr:row>37</xdr:row>
      <xdr:rowOff>57991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81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42768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98146</xdr:rowOff>
    </xdr:from>
    <xdr:to>
      <xdr:col>15</xdr:col>
      <xdr:colOff>101600</xdr:colOff>
      <xdr:row>37</xdr:row>
      <xdr:rowOff>28296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13073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43,030
42,187
112.18
26,405,643
25,102,536
1,200,467
12,931,293
18,347,028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89833</xdr:rowOff>
    </xdr:from>
    <xdr:to>
      <xdr:col>24</xdr:col>
      <xdr:colOff>63500</xdr:colOff>
      <xdr:row>36</xdr:row>
      <xdr:rowOff>119077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2033"/>
          <a:ext cx="8382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164127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97376</xdr:rowOff>
    </xdr:from>
    <xdr:to>
      <xdr:col>19</xdr:col>
      <xdr:colOff>177800</xdr:colOff>
      <xdr:row>36</xdr:row>
      <xdr:rowOff>119077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69576"/>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105904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97376</xdr:rowOff>
    </xdr:from>
    <xdr:to>
      <xdr:col>15</xdr:col>
      <xdr:colOff>50800</xdr:colOff>
      <xdr:row>39</xdr:row>
      <xdr:rowOff>2850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69576"/>
          <a:ext cx="889000" cy="4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119342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135357</xdr:rowOff>
    </xdr:from>
    <xdr:to>
      <xdr:col>10</xdr:col>
      <xdr:colOff>114300</xdr:colOff>
      <xdr:row>39</xdr:row>
      <xdr:rowOff>2850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50457"/>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69655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127115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39033</xdr:rowOff>
    </xdr:from>
    <xdr:to>
      <xdr:col>24</xdr:col>
      <xdr:colOff>114300</xdr:colOff>
      <xdr:row>36</xdr:row>
      <xdr:rowOff>140633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17460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68277</xdr:rowOff>
    </xdr:from>
    <xdr:to>
      <xdr:col>20</xdr:col>
      <xdr:colOff>38100</xdr:colOff>
      <xdr:row>36</xdr:row>
      <xdr:rowOff>169877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161004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46576</xdr:rowOff>
    </xdr:from>
    <xdr:to>
      <xdr:col>15</xdr:col>
      <xdr:colOff>101600</xdr:colOff>
      <xdr:row>36</xdr:row>
      <xdr:rowOff>148176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139303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123500</xdr:rowOff>
    </xdr:from>
    <xdr:to>
      <xdr:col>10</xdr:col>
      <xdr:colOff>165100</xdr:colOff>
      <xdr:row>39</xdr:row>
      <xdr:rowOff>53650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44777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84557</xdr:rowOff>
    </xdr:from>
    <xdr:to>
      <xdr:col>6</xdr:col>
      <xdr:colOff>38100</xdr:colOff>
      <xdr:row>39</xdr:row>
      <xdr:rowOff>14707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5834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66281</xdr:rowOff>
    </xdr:from>
    <xdr:to>
      <xdr:col>24</xdr:col>
      <xdr:colOff>63500</xdr:colOff>
      <xdr:row>57</xdr:row>
      <xdr:rowOff>38532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67481"/>
          <a:ext cx="838200" cy="1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38532</xdr:rowOff>
    </xdr:from>
    <xdr:to>
      <xdr:col>19</xdr:col>
      <xdr:colOff>177800</xdr:colOff>
      <xdr:row>57</xdr:row>
      <xdr:rowOff>120079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11182"/>
          <a:ext cx="889000" cy="8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56591</xdr:rowOff>
    </xdr:from>
    <xdr:to>
      <xdr:col>15</xdr:col>
      <xdr:colOff>50800</xdr:colOff>
      <xdr:row>57</xdr:row>
      <xdr:rowOff>120079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29241"/>
          <a:ext cx="889000" cy="6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89146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56591</xdr:rowOff>
    </xdr:from>
    <xdr:to>
      <xdr:col>10</xdr:col>
      <xdr:colOff>114300</xdr:colOff>
      <xdr:row>57</xdr:row>
      <xdr:rowOff>163195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29241"/>
          <a:ext cx="889000" cy="10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15481</xdr:rowOff>
    </xdr:from>
    <xdr:to>
      <xdr:col>24</xdr:col>
      <xdr:colOff>114300</xdr:colOff>
      <xdr:row>56</xdr:row>
      <xdr:rowOff>117081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1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165358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159182</xdr:rowOff>
    </xdr:from>
    <xdr:to>
      <xdr:col>20</xdr:col>
      <xdr:colOff>38100</xdr:colOff>
      <xdr:row>57</xdr:row>
      <xdr:rowOff>89332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80459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69279</xdr:rowOff>
    </xdr:from>
    <xdr:to>
      <xdr:col>15</xdr:col>
      <xdr:colOff>101600</xdr:colOff>
      <xdr:row>57</xdr:row>
      <xdr:rowOff>170879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5791</xdr:rowOff>
    </xdr:from>
    <xdr:to>
      <xdr:col>10</xdr:col>
      <xdr:colOff>165100</xdr:colOff>
      <xdr:row>57</xdr:row>
      <xdr:rowOff>107391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98518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112395</xdr:rowOff>
    </xdr:from>
    <xdr:to>
      <xdr:col>6</xdr:col>
      <xdr:colOff>38100</xdr:colOff>
      <xdr:row>58</xdr:row>
      <xdr:rowOff>42545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33672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139795</xdr:rowOff>
    </xdr:from>
    <xdr:to>
      <xdr:col>24</xdr:col>
      <xdr:colOff>63500</xdr:colOff>
      <xdr:row>77</xdr:row>
      <xdr:rowOff>161931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69995"/>
          <a:ext cx="838200" cy="19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131278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32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139795</xdr:rowOff>
    </xdr:from>
    <xdr:to>
      <xdr:col>19</xdr:col>
      <xdr:colOff>177800</xdr:colOff>
      <xdr:row>78</xdr:row>
      <xdr:rowOff>74244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169995"/>
          <a:ext cx="889000" cy="27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61498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43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74244</xdr:rowOff>
    </xdr:from>
    <xdr:to>
      <xdr:col>15</xdr:col>
      <xdr:colOff>50800</xdr:colOff>
      <xdr:row>78</xdr:row>
      <xdr:rowOff>96208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47344"/>
          <a:ext cx="8890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47441</xdr:rowOff>
    </xdr:from>
    <xdr:to>
      <xdr:col>10</xdr:col>
      <xdr:colOff>114300</xdr:colOff>
      <xdr:row>78</xdr:row>
      <xdr:rowOff>96208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20541"/>
          <a:ext cx="8890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111131</xdr:rowOff>
    </xdr:from>
    <xdr:to>
      <xdr:col>24</xdr:col>
      <xdr:colOff>114300</xdr:colOff>
      <xdr:row>78</xdr:row>
      <xdr:rowOff>41281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134008</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88995</xdr:rowOff>
    </xdr:from>
    <xdr:to>
      <xdr:col>20</xdr:col>
      <xdr:colOff>38100</xdr:colOff>
      <xdr:row>77</xdr:row>
      <xdr:rowOff>19145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35672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8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23444</xdr:rowOff>
    </xdr:from>
    <xdr:to>
      <xdr:col>15</xdr:col>
      <xdr:colOff>101600</xdr:colOff>
      <xdr:row>78</xdr:row>
      <xdr:rowOff>125044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116171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45408</xdr:rowOff>
    </xdr:from>
    <xdr:to>
      <xdr:col>10</xdr:col>
      <xdr:colOff>165100</xdr:colOff>
      <xdr:row>78</xdr:row>
      <xdr:rowOff>147008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138135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168091</xdr:rowOff>
    </xdr:from>
    <xdr:to>
      <xdr:col>6</xdr:col>
      <xdr:colOff>38100</xdr:colOff>
      <xdr:row>78</xdr:row>
      <xdr:rowOff>98241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114768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4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100822</xdr:rowOff>
    </xdr:from>
    <xdr:to>
      <xdr:col>24</xdr:col>
      <xdr:colOff>63500</xdr:colOff>
      <xdr:row>98</xdr:row>
      <xdr:rowOff>164911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731472"/>
          <a:ext cx="838200" cy="23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100822</xdr:rowOff>
    </xdr:from>
    <xdr:to>
      <xdr:col>19</xdr:col>
      <xdr:colOff>177800</xdr:colOff>
      <xdr:row>99</xdr:row>
      <xdr:rowOff>8892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31472"/>
          <a:ext cx="889000" cy="25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8892</xdr:rowOff>
    </xdr:from>
    <xdr:to>
      <xdr:col>15</xdr:col>
      <xdr:colOff>50800</xdr:colOff>
      <xdr:row>99</xdr:row>
      <xdr:rowOff>19326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82442"/>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19326</xdr:rowOff>
    </xdr:from>
    <xdr:to>
      <xdr:col>10</xdr:col>
      <xdr:colOff>114300</xdr:colOff>
      <xdr:row>99</xdr:row>
      <xdr:rowOff>56407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92876"/>
          <a:ext cx="889000" cy="3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114111</xdr:rowOff>
    </xdr:from>
    <xdr:to>
      <xdr:col>24</xdr:col>
      <xdr:colOff>114300</xdr:colOff>
      <xdr:row>99</xdr:row>
      <xdr:rowOff>44261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9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29038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83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50022</xdr:rowOff>
    </xdr:from>
    <xdr:to>
      <xdr:col>20</xdr:col>
      <xdr:colOff>38100</xdr:colOff>
      <xdr:row>97</xdr:row>
      <xdr:rowOff>151622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142749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7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129542</xdr:rowOff>
    </xdr:from>
    <xdr:to>
      <xdr:col>15</xdr:col>
      <xdr:colOff>101600</xdr:colOff>
      <xdr:row>99</xdr:row>
      <xdr:rowOff>59692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50819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70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139976</xdr:rowOff>
    </xdr:from>
    <xdr:to>
      <xdr:col>10</xdr:col>
      <xdr:colOff>165100</xdr:colOff>
      <xdr:row>99</xdr:row>
      <xdr:rowOff>70126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61253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5607</xdr:rowOff>
    </xdr:from>
    <xdr:to>
      <xdr:col>6</xdr:col>
      <xdr:colOff>38100</xdr:colOff>
      <xdr:row>99</xdr:row>
      <xdr:rowOff>107207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98334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150390</xdr:rowOff>
    </xdr:from>
    <xdr:to>
      <xdr:col>54</xdr:col>
      <xdr:colOff>189865</xdr:colOff>
      <xdr:row>39</xdr:row>
      <xdr:rowOff>134203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636790"/>
          <a:ext cx="1270" cy="118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138030</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134203</xdr:rowOff>
    </xdr:from>
    <xdr:to>
      <xdr:col>55</xdr:col>
      <xdr:colOff>88900</xdr:colOff>
      <xdr:row>39</xdr:row>
      <xdr:rowOff>134203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2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97067</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41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150390</xdr:rowOff>
    </xdr:from>
    <xdr:to>
      <xdr:col>55</xdr:col>
      <xdr:colOff>88900</xdr:colOff>
      <xdr:row>32</xdr:row>
      <xdr:rowOff>150390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636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14754</xdr:rowOff>
    </xdr:from>
    <xdr:to>
      <xdr:col>55</xdr:col>
      <xdr:colOff>0</xdr:colOff>
      <xdr:row>37</xdr:row>
      <xdr:rowOff>165074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58404"/>
          <a:ext cx="838200" cy="15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108337</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0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85460</xdr:rowOff>
    </xdr:from>
    <xdr:to>
      <xdr:col>55</xdr:col>
      <xdr:colOff>50800</xdr:colOff>
      <xdr:row>37</xdr:row>
      <xdr:rowOff>15610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5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117569</xdr:rowOff>
    </xdr:from>
    <xdr:to>
      <xdr:col>50</xdr:col>
      <xdr:colOff>114300</xdr:colOff>
      <xdr:row>37</xdr:row>
      <xdr:rowOff>165074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61069"/>
          <a:ext cx="889000" cy="124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158569</xdr:rowOff>
    </xdr:from>
    <xdr:to>
      <xdr:col>50</xdr:col>
      <xdr:colOff>165100</xdr:colOff>
      <xdr:row>37</xdr:row>
      <xdr:rowOff>88719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105246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117569</xdr:rowOff>
    </xdr:from>
    <xdr:to>
      <xdr:col>45</xdr:col>
      <xdr:colOff>177800</xdr:colOff>
      <xdr:row>37</xdr:row>
      <xdr:rowOff>121140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61069"/>
          <a:ext cx="889000" cy="12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80387</xdr:rowOff>
    </xdr:from>
    <xdr:to>
      <xdr:col>46</xdr:col>
      <xdr:colOff>38100</xdr:colOff>
      <xdr:row>31</xdr:row>
      <xdr:rowOff>10537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1664</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1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121140</xdr:rowOff>
    </xdr:from>
    <xdr:to>
      <xdr:col>41</xdr:col>
      <xdr:colOff>50800</xdr:colOff>
      <xdr:row>38</xdr:row>
      <xdr:rowOff>127029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64790"/>
          <a:ext cx="889000" cy="17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66563</xdr:rowOff>
    </xdr:from>
    <xdr:to>
      <xdr:col>41</xdr:col>
      <xdr:colOff>101600</xdr:colOff>
      <xdr:row>38</xdr:row>
      <xdr:rowOff>168163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159290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156119</xdr:rowOff>
    </xdr:from>
    <xdr:to>
      <xdr:col>36</xdr:col>
      <xdr:colOff>165100</xdr:colOff>
      <xdr:row>39</xdr:row>
      <xdr:rowOff>86269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7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77396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6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135404</xdr:rowOff>
    </xdr:from>
    <xdr:to>
      <xdr:col>55</xdr:col>
      <xdr:colOff>50800</xdr:colOff>
      <xdr:row>37</xdr:row>
      <xdr:rowOff>65554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113831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8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114274</xdr:rowOff>
    </xdr:from>
    <xdr:to>
      <xdr:col>50</xdr:col>
      <xdr:colOff>165100</xdr:colOff>
      <xdr:row>38</xdr:row>
      <xdr:rowOff>44424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35551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5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66769</xdr:rowOff>
    </xdr:from>
    <xdr:to>
      <xdr:col>46</xdr:col>
      <xdr:colOff>38100</xdr:colOff>
      <xdr:row>30</xdr:row>
      <xdr:rowOff>168369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1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13446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8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70340</xdr:rowOff>
    </xdr:from>
    <xdr:to>
      <xdr:col>41</xdr:col>
      <xdr:colOff>101600</xdr:colOff>
      <xdr:row>38</xdr:row>
      <xdr:rowOff>490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17017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18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76229</xdr:rowOff>
    </xdr:from>
    <xdr:to>
      <xdr:col>36</xdr:col>
      <xdr:colOff>165100</xdr:colOff>
      <xdr:row>39</xdr:row>
      <xdr:rowOff>6379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22906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36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50943</xdr:rowOff>
    </xdr:from>
    <xdr:to>
      <xdr:col>55</xdr:col>
      <xdr:colOff>0</xdr:colOff>
      <xdr:row>57</xdr:row>
      <xdr:rowOff>120319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23593"/>
          <a:ext cx="838200" cy="6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16260</xdr:rowOff>
    </xdr:from>
    <xdr:to>
      <xdr:col>50</xdr:col>
      <xdr:colOff>114300</xdr:colOff>
      <xdr:row>57</xdr:row>
      <xdr:rowOff>120319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88910"/>
          <a:ext cx="889000" cy="1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135901</xdr:rowOff>
    </xdr:from>
    <xdr:to>
      <xdr:col>45</xdr:col>
      <xdr:colOff>177800</xdr:colOff>
      <xdr:row>57</xdr:row>
      <xdr:rowOff>16260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737101"/>
          <a:ext cx="889000" cy="5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135901</xdr:rowOff>
    </xdr:from>
    <xdr:to>
      <xdr:col>41</xdr:col>
      <xdr:colOff>50800</xdr:colOff>
      <xdr:row>57</xdr:row>
      <xdr:rowOff>64303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37101"/>
          <a:ext cx="889000" cy="9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166912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xdr:rowOff>
    </xdr:from>
    <xdr:to>
      <xdr:col>55</xdr:col>
      <xdr:colOff>50800</xdr:colOff>
      <xdr:row>57</xdr:row>
      <xdr:rowOff>101743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86520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8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69519</xdr:rowOff>
    </xdr:from>
    <xdr:to>
      <xdr:col>50</xdr:col>
      <xdr:colOff>165100</xdr:colOff>
      <xdr:row>57</xdr:row>
      <xdr:rowOff>171119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162246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136910</xdr:rowOff>
    </xdr:from>
    <xdr:to>
      <xdr:col>46</xdr:col>
      <xdr:colOff>38100</xdr:colOff>
      <xdr:row>57</xdr:row>
      <xdr:rowOff>67060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58187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3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85101</xdr:rowOff>
    </xdr:from>
    <xdr:to>
      <xdr:col>41</xdr:col>
      <xdr:colOff>101600</xdr:colOff>
      <xdr:row>57</xdr:row>
      <xdr:rowOff>15251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13503</xdr:rowOff>
    </xdr:from>
    <xdr:to>
      <xdr:col>36</xdr:col>
      <xdr:colOff>165100</xdr:colOff>
      <xdr:row>57</xdr:row>
      <xdr:rowOff>115103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106230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7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163719</xdr:rowOff>
    </xdr:from>
    <xdr:to>
      <xdr:col>55</xdr:col>
      <xdr:colOff>0</xdr:colOff>
      <xdr:row>79</xdr:row>
      <xdr:rowOff>23761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36819"/>
          <a:ext cx="838200" cy="3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11052</xdr:rowOff>
    </xdr:from>
    <xdr:to>
      <xdr:col>50</xdr:col>
      <xdr:colOff>114300</xdr:colOff>
      <xdr:row>79</xdr:row>
      <xdr:rowOff>23761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55602"/>
          <a:ext cx="8890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140560</xdr:rowOff>
    </xdr:from>
    <xdr:to>
      <xdr:col>45</xdr:col>
      <xdr:colOff>177800</xdr:colOff>
      <xdr:row>79</xdr:row>
      <xdr:rowOff>11052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342210"/>
          <a:ext cx="889000" cy="2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140560</xdr:rowOff>
    </xdr:from>
    <xdr:to>
      <xdr:col>41</xdr:col>
      <xdr:colOff>50800</xdr:colOff>
      <xdr:row>78</xdr:row>
      <xdr:rowOff>131006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342210"/>
          <a:ext cx="889000" cy="16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112919</xdr:rowOff>
    </xdr:from>
    <xdr:to>
      <xdr:col>55</xdr:col>
      <xdr:colOff>50800</xdr:colOff>
      <xdr:row>79</xdr:row>
      <xdr:rowOff>43069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27846</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144411</xdr:rowOff>
    </xdr:from>
    <xdr:to>
      <xdr:col>50</xdr:col>
      <xdr:colOff>165100</xdr:colOff>
      <xdr:row>79</xdr:row>
      <xdr:rowOff>74561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65688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131702</xdr:rowOff>
    </xdr:from>
    <xdr:to>
      <xdr:col>46</xdr:col>
      <xdr:colOff>38100</xdr:colOff>
      <xdr:row>79</xdr:row>
      <xdr:rowOff>61852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52979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89760</xdr:rowOff>
    </xdr:from>
    <xdr:to>
      <xdr:col>41</xdr:col>
      <xdr:colOff>101600</xdr:colOff>
      <xdr:row>78</xdr:row>
      <xdr:rowOff>19910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2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11037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80206</xdr:rowOff>
    </xdr:from>
    <xdr:to>
      <xdr:col>36</xdr:col>
      <xdr:colOff>165100</xdr:colOff>
      <xdr:row>79</xdr:row>
      <xdr:rowOff>10356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1483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5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26474</xdr:rowOff>
    </xdr:from>
    <xdr:to>
      <xdr:col>55</xdr:col>
      <xdr:colOff>0</xdr:colOff>
      <xdr:row>97</xdr:row>
      <xdr:rowOff>106744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57124"/>
          <a:ext cx="838200" cy="8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117396</xdr:rowOff>
    </xdr:from>
    <xdr:to>
      <xdr:col>50</xdr:col>
      <xdr:colOff>114300</xdr:colOff>
      <xdr:row>97</xdr:row>
      <xdr:rowOff>106744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576596"/>
          <a:ext cx="889000" cy="16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55701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117396</xdr:rowOff>
    </xdr:from>
    <xdr:to>
      <xdr:col>45</xdr:col>
      <xdr:colOff>177800</xdr:colOff>
      <xdr:row>97</xdr:row>
      <xdr:rowOff>74465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576596"/>
          <a:ext cx="889000" cy="1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76159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74465</xdr:rowOff>
    </xdr:from>
    <xdr:to>
      <xdr:col>41</xdr:col>
      <xdr:colOff>50800</xdr:colOff>
      <xdr:row>97</xdr:row>
      <xdr:rowOff>88630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705115"/>
          <a:ext cx="889000" cy="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147124</xdr:rowOff>
    </xdr:from>
    <xdr:to>
      <xdr:col>55</xdr:col>
      <xdr:colOff>50800</xdr:colOff>
      <xdr:row>97</xdr:row>
      <xdr:rowOff>77274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125551</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8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55944</xdr:rowOff>
    </xdr:from>
    <xdr:to>
      <xdr:col>50</xdr:col>
      <xdr:colOff>165100</xdr:colOff>
      <xdr:row>97</xdr:row>
      <xdr:rowOff>157544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148671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66596</xdr:rowOff>
    </xdr:from>
    <xdr:to>
      <xdr:col>46</xdr:col>
      <xdr:colOff>38100</xdr:colOff>
      <xdr:row>96</xdr:row>
      <xdr:rowOff>168196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13273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3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23665</xdr:rowOff>
    </xdr:from>
    <xdr:to>
      <xdr:col>41</xdr:col>
      <xdr:colOff>101600</xdr:colOff>
      <xdr:row>97</xdr:row>
      <xdr:rowOff>125265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116392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74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37830</xdr:rowOff>
    </xdr:from>
    <xdr:to>
      <xdr:col>36</xdr:col>
      <xdr:colOff>165100</xdr:colOff>
      <xdr:row>97</xdr:row>
      <xdr:rowOff>139430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130557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76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144043</xdr:rowOff>
    </xdr:from>
    <xdr:to>
      <xdr:col>85</xdr:col>
      <xdr:colOff>127000</xdr:colOff>
      <xdr:row>38</xdr:row>
      <xdr:rowOff>170904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59143"/>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77140</xdr:rowOff>
    </xdr:from>
    <xdr:to>
      <xdr:col>81</xdr:col>
      <xdr:colOff>50800</xdr:colOff>
      <xdr:row>38</xdr:row>
      <xdr:rowOff>170904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5563540"/>
          <a:ext cx="889000" cy="1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77140</xdr:rowOff>
    </xdr:from>
    <xdr:to>
      <xdr:col>76</xdr:col>
      <xdr:colOff>114300</xdr:colOff>
      <xdr:row>37</xdr:row>
      <xdr:rowOff>122136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5563540"/>
          <a:ext cx="889000" cy="90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27170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602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122136</xdr:rowOff>
    </xdr:from>
    <xdr:to>
      <xdr:col>71</xdr:col>
      <xdr:colOff>177800</xdr:colOff>
      <xdr:row>38</xdr:row>
      <xdr:rowOff>117564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465786"/>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93243</xdr:rowOff>
    </xdr:from>
    <xdr:to>
      <xdr:col>85</xdr:col>
      <xdr:colOff>177800</xdr:colOff>
      <xdr:row>39</xdr:row>
      <xdr:rowOff>23393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8170</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120104</xdr:rowOff>
    </xdr:from>
    <xdr:to>
      <xdr:col>81</xdr:col>
      <xdr:colOff>101600</xdr:colOff>
      <xdr:row>39</xdr:row>
      <xdr:rowOff>50254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41381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7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26340</xdr:rowOff>
    </xdr:from>
    <xdr:to>
      <xdr:col>76</xdr:col>
      <xdr:colOff>165100</xdr:colOff>
      <xdr:row>32</xdr:row>
      <xdr:rowOff>127940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55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144467</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528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71336</xdr:rowOff>
    </xdr:from>
    <xdr:to>
      <xdr:col>72</xdr:col>
      <xdr:colOff>38100</xdr:colOff>
      <xdr:row>38</xdr:row>
      <xdr:rowOff>1486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164063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50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66764</xdr:rowOff>
    </xdr:from>
    <xdr:to>
      <xdr:col>67</xdr:col>
      <xdr:colOff>101600</xdr:colOff>
      <xdr:row>38</xdr:row>
      <xdr:rowOff>168364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159491</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7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29842</xdr:rowOff>
    </xdr:from>
    <xdr:to>
      <xdr:col>85</xdr:col>
      <xdr:colOff>127000</xdr:colOff>
      <xdr:row>76</xdr:row>
      <xdr:rowOff>40260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3060042"/>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29842</xdr:rowOff>
    </xdr:from>
    <xdr:to>
      <xdr:col>81</xdr:col>
      <xdr:colOff>50800</xdr:colOff>
      <xdr:row>76</xdr:row>
      <xdr:rowOff>36421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060042"/>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36421</xdr:rowOff>
    </xdr:from>
    <xdr:to>
      <xdr:col>76</xdr:col>
      <xdr:colOff>114300</xdr:colOff>
      <xdr:row>76</xdr:row>
      <xdr:rowOff>66353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066621"/>
          <a:ext cx="889000" cy="2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66353</xdr:rowOff>
    </xdr:from>
    <xdr:to>
      <xdr:col>71</xdr:col>
      <xdr:colOff>177800</xdr:colOff>
      <xdr:row>76</xdr:row>
      <xdr:rowOff>99614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096553"/>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160910</xdr:rowOff>
    </xdr:from>
    <xdr:to>
      <xdr:col>85</xdr:col>
      <xdr:colOff>177800</xdr:colOff>
      <xdr:row>76</xdr:row>
      <xdr:rowOff>91060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139337</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9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150492</xdr:rowOff>
    </xdr:from>
    <xdr:to>
      <xdr:col>81</xdr:col>
      <xdr:colOff>101600</xdr:colOff>
      <xdr:row>76</xdr:row>
      <xdr:rowOff>80642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0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71769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1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157071</xdr:rowOff>
    </xdr:from>
    <xdr:to>
      <xdr:col>76</xdr:col>
      <xdr:colOff>165100</xdr:colOff>
      <xdr:row>76</xdr:row>
      <xdr:rowOff>87221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0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78348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1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15553</xdr:rowOff>
    </xdr:from>
    <xdr:to>
      <xdr:col>72</xdr:col>
      <xdr:colOff>38100</xdr:colOff>
      <xdr:row>76</xdr:row>
      <xdr:rowOff>117153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04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108280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48814</xdr:rowOff>
    </xdr:from>
    <xdr:to>
      <xdr:col>67</xdr:col>
      <xdr:colOff>101600</xdr:colOff>
      <xdr:row>76</xdr:row>
      <xdr:rowOff>150414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141541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7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155984</xdr:rowOff>
    </xdr:from>
    <xdr:to>
      <xdr:col>85</xdr:col>
      <xdr:colOff>127000</xdr:colOff>
      <xdr:row>96</xdr:row>
      <xdr:rowOff>156474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443734"/>
          <a:ext cx="838200" cy="1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156474</xdr:rowOff>
    </xdr:from>
    <xdr:to>
      <xdr:col>81</xdr:col>
      <xdr:colOff>50800</xdr:colOff>
      <xdr:row>98</xdr:row>
      <xdr:rowOff>42328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15674"/>
          <a:ext cx="889000" cy="22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33368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3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42328</xdr:rowOff>
    </xdr:from>
    <xdr:to>
      <xdr:col>76</xdr:col>
      <xdr:colOff>114300</xdr:colOff>
      <xdr:row>98</xdr:row>
      <xdr:rowOff>122991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844428"/>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122991</xdr:rowOff>
    </xdr:from>
    <xdr:to>
      <xdr:col>71</xdr:col>
      <xdr:colOff>177800</xdr:colOff>
      <xdr:row>98</xdr:row>
      <xdr:rowOff>167579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925091"/>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105184</xdr:rowOff>
    </xdr:from>
    <xdr:to>
      <xdr:col>85</xdr:col>
      <xdr:colOff>177800</xdr:colOff>
      <xdr:row>96</xdr:row>
      <xdr:rowOff>35334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39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128061</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2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105674</xdr:rowOff>
    </xdr:from>
    <xdr:to>
      <xdr:col>81</xdr:col>
      <xdr:colOff>101600</xdr:colOff>
      <xdr:row>97</xdr:row>
      <xdr:rowOff>35824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26951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65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162978</xdr:rowOff>
    </xdr:from>
    <xdr:to>
      <xdr:col>76</xdr:col>
      <xdr:colOff>165100</xdr:colOff>
      <xdr:row>98</xdr:row>
      <xdr:rowOff>93128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84255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88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72191</xdr:rowOff>
    </xdr:from>
    <xdr:to>
      <xdr:col>72</xdr:col>
      <xdr:colOff>38100</xdr:colOff>
      <xdr:row>99</xdr:row>
      <xdr:rowOff>2341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164918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96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116779</xdr:rowOff>
    </xdr:from>
    <xdr:to>
      <xdr:col>67</xdr:col>
      <xdr:colOff>101600</xdr:colOff>
      <xdr:row>99</xdr:row>
      <xdr:rowOff>46929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38056</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701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102580</xdr:rowOff>
    </xdr:from>
    <xdr:to>
      <xdr:col>116</xdr:col>
      <xdr:colOff>63500</xdr:colOff>
      <xdr:row>55</xdr:row>
      <xdr:rowOff>46518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360880"/>
          <a:ext cx="838200" cy="1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139608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4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46518</xdr:rowOff>
    </xdr:from>
    <xdr:to>
      <xdr:col>111</xdr:col>
      <xdr:colOff>177800</xdr:colOff>
      <xdr:row>55</xdr:row>
      <xdr:rowOff>100838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476268"/>
          <a:ext cx="889000" cy="5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64605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88537</xdr:rowOff>
    </xdr:from>
    <xdr:to>
      <xdr:col>107</xdr:col>
      <xdr:colOff>50800</xdr:colOff>
      <xdr:row>55</xdr:row>
      <xdr:rowOff>100838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518287"/>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138411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88537</xdr:rowOff>
    </xdr:from>
    <xdr:to>
      <xdr:col>102</xdr:col>
      <xdr:colOff>114300</xdr:colOff>
      <xdr:row>55</xdr:row>
      <xdr:rowOff>100076</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9518287"/>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169326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7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6040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7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51780</xdr:rowOff>
    </xdr:from>
    <xdr:to>
      <xdr:col>116</xdr:col>
      <xdr:colOff>114300</xdr:colOff>
      <xdr:row>54</xdr:row>
      <xdr:rowOff>153380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3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74657</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1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167168</xdr:rowOff>
    </xdr:from>
    <xdr:to>
      <xdr:col>112</xdr:col>
      <xdr:colOff>38100</xdr:colOff>
      <xdr:row>55</xdr:row>
      <xdr:rowOff>97318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4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113845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20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50038</xdr:rowOff>
    </xdr:from>
    <xdr:to>
      <xdr:col>107</xdr:col>
      <xdr:colOff>101600</xdr:colOff>
      <xdr:row>55</xdr:row>
      <xdr:rowOff>151638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4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168165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25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37737</xdr:rowOff>
    </xdr:from>
    <xdr:to>
      <xdr:col>102</xdr:col>
      <xdr:colOff>165100</xdr:colOff>
      <xdr:row>55</xdr:row>
      <xdr:rowOff>139337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4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155864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2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49276</xdr:rowOff>
    </xdr:from>
    <xdr:to>
      <xdr:col>98</xdr:col>
      <xdr:colOff>38100</xdr:colOff>
      <xdr:row>55</xdr:row>
      <xdr:rowOff>150876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4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167403</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25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127425</xdr:rowOff>
    </xdr:from>
    <xdr:to>
      <xdr:col>116</xdr:col>
      <xdr:colOff>63500</xdr:colOff>
      <xdr:row>76</xdr:row>
      <xdr:rowOff>139791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57625"/>
          <a:ext cx="838200" cy="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150410</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66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137002</xdr:rowOff>
    </xdr:from>
    <xdr:to>
      <xdr:col>111</xdr:col>
      <xdr:colOff>177800</xdr:colOff>
      <xdr:row>76</xdr:row>
      <xdr:rowOff>139791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16720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76565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5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137002</xdr:rowOff>
    </xdr:from>
    <xdr:to>
      <xdr:col>107</xdr:col>
      <xdr:colOff>50800</xdr:colOff>
      <xdr:row>77</xdr:row>
      <xdr:rowOff>10244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67202"/>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57134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10244</xdr:rowOff>
    </xdr:from>
    <xdr:to>
      <xdr:col>102</xdr:col>
      <xdr:colOff>114300</xdr:colOff>
      <xdr:row>77</xdr:row>
      <xdr:rowOff>17673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21189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102785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92339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76625</xdr:rowOff>
    </xdr:from>
    <xdr:to>
      <xdr:col>116</xdr:col>
      <xdr:colOff>114300</xdr:colOff>
      <xdr:row>77</xdr:row>
      <xdr:rowOff>6775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55052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88991</xdr:rowOff>
    </xdr:from>
    <xdr:to>
      <xdr:col>112</xdr:col>
      <xdr:colOff>38100</xdr:colOff>
      <xdr:row>77</xdr:row>
      <xdr:rowOff>19141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10268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1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86202</xdr:rowOff>
    </xdr:from>
    <xdr:to>
      <xdr:col>107</xdr:col>
      <xdr:colOff>101600</xdr:colOff>
      <xdr:row>77</xdr:row>
      <xdr:rowOff>16352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7479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130894</xdr:rowOff>
    </xdr:from>
    <xdr:to>
      <xdr:col>102</xdr:col>
      <xdr:colOff>165100</xdr:colOff>
      <xdr:row>77</xdr:row>
      <xdr:rowOff>61044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52171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2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138323</xdr:rowOff>
    </xdr:from>
    <xdr:to>
      <xdr:col>98</xdr:col>
      <xdr:colOff>38100</xdr:colOff>
      <xdr:row>77</xdr:row>
      <xdr:rowOff>68473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59600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26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住民一人当たりのコストの増加が目立つものとして、物件費と積立金が挙げられる。物件費</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増加した主な</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納税の増額に伴う委託料や需用費の増である。また、積立金が増加した主な要因としても、ふるさと納税の増収による基金積立金の増が挙げられる。逆にコストの減少が目立つものとしては維持補修費と扶助費が挙げられる。維持補修費が減少した主な要因は、除雪費の減が挙げられる。また、扶助費が減少した主な要因は、国の交付金に伴い支出した子育て世帯への臨時特別給付金の皆減が挙げられる。その他については大きな変化はないが、事務事業マネジメントの推進等による更なる歳出削減に向けた取り組みを継続し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43,030
42,187
112.18
26,405,643
25,102,536
1,200,467
12,931,293
18,347,028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14351</xdr:rowOff>
    </xdr:from>
    <xdr:to>
      <xdr:col>24</xdr:col>
      <xdr:colOff>63500</xdr:colOff>
      <xdr:row>37</xdr:row>
      <xdr:rowOff>32067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58001"/>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6922</xdr:rowOff>
    </xdr:from>
    <xdr:to>
      <xdr:col>19</xdr:col>
      <xdr:colOff>177800</xdr:colOff>
      <xdr:row>37</xdr:row>
      <xdr:rowOff>32067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5057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161417</xdr:rowOff>
    </xdr:from>
    <xdr:to>
      <xdr:col>15</xdr:col>
      <xdr:colOff>50800</xdr:colOff>
      <xdr:row>37</xdr:row>
      <xdr:rowOff>6922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3617"/>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161417</xdr:rowOff>
    </xdr:from>
    <xdr:to>
      <xdr:col>10</xdr:col>
      <xdr:colOff>114300</xdr:colOff>
      <xdr:row>37</xdr:row>
      <xdr:rowOff>635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3361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135001</xdr:rowOff>
    </xdr:from>
    <xdr:to>
      <xdr:col>24</xdr:col>
      <xdr:colOff>114300</xdr:colOff>
      <xdr:row>37</xdr:row>
      <xdr:rowOff>65151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113428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152717</xdr:rowOff>
    </xdr:from>
    <xdr:to>
      <xdr:col>20</xdr:col>
      <xdr:colOff>38100</xdr:colOff>
      <xdr:row>37</xdr:row>
      <xdr:rowOff>82867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73994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127572</xdr:rowOff>
    </xdr:from>
    <xdr:to>
      <xdr:col>15</xdr:col>
      <xdr:colOff>101600</xdr:colOff>
      <xdr:row>37</xdr:row>
      <xdr:rowOff>57722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48849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110617</xdr:rowOff>
    </xdr:from>
    <xdr:to>
      <xdr:col>10</xdr:col>
      <xdr:colOff>165100</xdr:colOff>
      <xdr:row>37</xdr:row>
      <xdr:rowOff>40767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31894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121285</xdr:rowOff>
    </xdr:from>
    <xdr:to>
      <xdr:col>6</xdr:col>
      <xdr:colOff>38100</xdr:colOff>
      <xdr:row>37</xdr:row>
      <xdr:rowOff>51435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42562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74244</xdr:rowOff>
    </xdr:from>
    <xdr:to>
      <xdr:col>24</xdr:col>
      <xdr:colOff>63500</xdr:colOff>
      <xdr:row>57</xdr:row>
      <xdr:rowOff>88684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03994"/>
          <a:ext cx="838200" cy="3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144273</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4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151892</xdr:rowOff>
    </xdr:from>
    <xdr:to>
      <xdr:col>19</xdr:col>
      <xdr:colOff>177800</xdr:colOff>
      <xdr:row>57</xdr:row>
      <xdr:rowOff>88684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238742"/>
          <a:ext cx="889000" cy="6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64130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151892</xdr:rowOff>
    </xdr:from>
    <xdr:to>
      <xdr:col>15</xdr:col>
      <xdr:colOff>50800</xdr:colOff>
      <xdr:row>59</xdr:row>
      <xdr:rowOff>19007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238742"/>
          <a:ext cx="889000" cy="89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164620</xdr:rowOff>
    </xdr:from>
    <xdr:to>
      <xdr:col>15</xdr:col>
      <xdr:colOff>101600</xdr:colOff>
      <xdr:row>52</xdr:row>
      <xdr:rowOff>94770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111297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68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84714</xdr:rowOff>
    </xdr:from>
    <xdr:to>
      <xdr:col>10</xdr:col>
      <xdr:colOff>114300</xdr:colOff>
      <xdr:row>59</xdr:row>
      <xdr:rowOff>19007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28814"/>
          <a:ext cx="889000" cy="10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49200</xdr:rowOff>
    </xdr:from>
    <xdr:to>
      <xdr:col>10</xdr:col>
      <xdr:colOff>165100</xdr:colOff>
      <xdr:row>56</xdr:row>
      <xdr:rowOff>150800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167327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45238</xdr:rowOff>
    </xdr:from>
    <xdr:to>
      <xdr:col>6</xdr:col>
      <xdr:colOff>38100</xdr:colOff>
      <xdr:row>57</xdr:row>
      <xdr:rowOff>146838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163365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23444</xdr:rowOff>
    </xdr:from>
    <xdr:to>
      <xdr:col>24</xdr:col>
      <xdr:colOff>114300</xdr:colOff>
      <xdr:row>55</xdr:row>
      <xdr:rowOff>125044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46321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0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37884</xdr:rowOff>
    </xdr:from>
    <xdr:to>
      <xdr:col>20</xdr:col>
      <xdr:colOff>38100</xdr:colOff>
      <xdr:row>57</xdr:row>
      <xdr:rowOff>139484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1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130611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0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101092</xdr:rowOff>
    </xdr:from>
    <xdr:to>
      <xdr:col>15</xdr:col>
      <xdr:colOff>101600</xdr:colOff>
      <xdr:row>54</xdr:row>
      <xdr:rowOff>31242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1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22369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28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139657</xdr:rowOff>
    </xdr:from>
    <xdr:to>
      <xdr:col>10</xdr:col>
      <xdr:colOff>165100</xdr:colOff>
      <xdr:row>59</xdr:row>
      <xdr:rowOff>69807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60934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33914</xdr:rowOff>
    </xdr:from>
    <xdr:to>
      <xdr:col>6</xdr:col>
      <xdr:colOff>38100</xdr:colOff>
      <xdr:row>58</xdr:row>
      <xdr:rowOff>135514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126641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146296</xdr:rowOff>
    </xdr:from>
    <xdr:to>
      <xdr:col>24</xdr:col>
      <xdr:colOff>63500</xdr:colOff>
      <xdr:row>76</xdr:row>
      <xdr:rowOff>137153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05046"/>
          <a:ext cx="8382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146296</xdr:rowOff>
    </xdr:from>
    <xdr:to>
      <xdr:col>19</xdr:col>
      <xdr:colOff>177800</xdr:colOff>
      <xdr:row>76</xdr:row>
      <xdr:rowOff>135041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05046"/>
          <a:ext cx="889000" cy="16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105780</xdr:rowOff>
    </xdr:from>
    <xdr:to>
      <xdr:col>15</xdr:col>
      <xdr:colOff>50800</xdr:colOff>
      <xdr:row>76</xdr:row>
      <xdr:rowOff>135041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135980"/>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105780</xdr:rowOff>
    </xdr:from>
    <xdr:to>
      <xdr:col>10</xdr:col>
      <xdr:colOff>114300</xdr:colOff>
      <xdr:row>78</xdr:row>
      <xdr:rowOff>39007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35980"/>
          <a:ext cx="889000" cy="27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86353</xdr:rowOff>
    </xdr:from>
    <xdr:to>
      <xdr:col>24</xdr:col>
      <xdr:colOff>114300</xdr:colOff>
      <xdr:row>77</xdr:row>
      <xdr:rowOff>16503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64780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9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95496</xdr:rowOff>
    </xdr:from>
    <xdr:to>
      <xdr:col>20</xdr:col>
      <xdr:colOff>38100</xdr:colOff>
      <xdr:row>76</xdr:row>
      <xdr:rowOff>25646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16773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4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84241</xdr:rowOff>
    </xdr:from>
    <xdr:to>
      <xdr:col>15</xdr:col>
      <xdr:colOff>101600</xdr:colOff>
      <xdr:row>77</xdr:row>
      <xdr:rowOff>14391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0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54980</xdr:rowOff>
    </xdr:from>
    <xdr:to>
      <xdr:col>10</xdr:col>
      <xdr:colOff>165100</xdr:colOff>
      <xdr:row>76</xdr:row>
      <xdr:rowOff>156580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147707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159657</xdr:rowOff>
    </xdr:from>
    <xdr:to>
      <xdr:col>6</xdr:col>
      <xdr:colOff>38100</xdr:colOff>
      <xdr:row>78</xdr:row>
      <xdr:rowOff>89807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80934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162674</xdr:rowOff>
    </xdr:from>
    <xdr:to>
      <xdr:col>24</xdr:col>
      <xdr:colOff>63500</xdr:colOff>
      <xdr:row>97</xdr:row>
      <xdr:rowOff>3271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21874"/>
          <a:ext cx="8382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46192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81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162674</xdr:rowOff>
    </xdr:from>
    <xdr:to>
      <xdr:col>19</xdr:col>
      <xdr:colOff>177800</xdr:colOff>
      <xdr:row>97</xdr:row>
      <xdr:rowOff>40419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21874"/>
          <a:ext cx="8890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22130</xdr:rowOff>
    </xdr:from>
    <xdr:to>
      <xdr:col>15</xdr:col>
      <xdr:colOff>50800</xdr:colOff>
      <xdr:row>97</xdr:row>
      <xdr:rowOff>40419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81330"/>
          <a:ext cx="889000" cy="18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105940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58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22130</xdr:rowOff>
    </xdr:from>
    <xdr:to>
      <xdr:col>10</xdr:col>
      <xdr:colOff>114300</xdr:colOff>
      <xdr:row>97</xdr:row>
      <xdr:rowOff>92472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81330"/>
          <a:ext cx="889000" cy="2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84611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123921</xdr:rowOff>
    </xdr:from>
    <xdr:to>
      <xdr:col>24</xdr:col>
      <xdr:colOff>114300</xdr:colOff>
      <xdr:row>97</xdr:row>
      <xdr:rowOff>54071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111874</xdr:rowOff>
    </xdr:from>
    <xdr:to>
      <xdr:col>20</xdr:col>
      <xdr:colOff>38100</xdr:colOff>
      <xdr:row>97</xdr:row>
      <xdr:rowOff>42024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33151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161069</xdr:rowOff>
    </xdr:from>
    <xdr:to>
      <xdr:col>15</xdr:col>
      <xdr:colOff>101600</xdr:colOff>
      <xdr:row>97</xdr:row>
      <xdr:rowOff>91219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82346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142780</xdr:rowOff>
    </xdr:from>
    <xdr:to>
      <xdr:col>10</xdr:col>
      <xdr:colOff>165100</xdr:colOff>
      <xdr:row>96</xdr:row>
      <xdr:rowOff>72930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64057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41672</xdr:rowOff>
    </xdr:from>
    <xdr:to>
      <xdr:col>6</xdr:col>
      <xdr:colOff>38100</xdr:colOff>
      <xdr:row>97</xdr:row>
      <xdr:rowOff>143272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134399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139864</xdr:rowOff>
    </xdr:from>
    <xdr:to>
      <xdr:col>55</xdr:col>
      <xdr:colOff>0</xdr:colOff>
      <xdr:row>38</xdr:row>
      <xdr:rowOff>169091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54964"/>
          <a:ext cx="8382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167295</xdr:rowOff>
    </xdr:from>
    <xdr:to>
      <xdr:col>50</xdr:col>
      <xdr:colOff>114300</xdr:colOff>
      <xdr:row>38</xdr:row>
      <xdr:rowOff>169091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82395"/>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167295</xdr:rowOff>
    </xdr:from>
    <xdr:to>
      <xdr:col>45</xdr:col>
      <xdr:colOff>177800</xdr:colOff>
      <xdr:row>39</xdr:row>
      <xdr:rowOff>10214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82395"/>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1234</xdr:rowOff>
    </xdr:from>
    <xdr:to>
      <xdr:col>41</xdr:col>
      <xdr:colOff>50800</xdr:colOff>
      <xdr:row>39</xdr:row>
      <xdr:rowOff>10214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87784"/>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89064</xdr:rowOff>
    </xdr:from>
    <xdr:to>
      <xdr:col>55</xdr:col>
      <xdr:colOff>50800</xdr:colOff>
      <xdr:row>39</xdr:row>
      <xdr:rowOff>19214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67491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8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118291</xdr:rowOff>
    </xdr:from>
    <xdr:to>
      <xdr:col>50</xdr:col>
      <xdr:colOff>165100</xdr:colOff>
      <xdr:row>39</xdr:row>
      <xdr:rowOff>48441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39568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2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116495</xdr:rowOff>
    </xdr:from>
    <xdr:to>
      <xdr:col>46</xdr:col>
      <xdr:colOff>38100</xdr:colOff>
      <xdr:row>39</xdr:row>
      <xdr:rowOff>46645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37772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2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130864</xdr:rowOff>
    </xdr:from>
    <xdr:to>
      <xdr:col>41</xdr:col>
      <xdr:colOff>101600</xdr:colOff>
      <xdr:row>39</xdr:row>
      <xdr:rowOff>61014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52141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3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121884</xdr:rowOff>
    </xdr:from>
    <xdr:to>
      <xdr:col>36</xdr:col>
      <xdr:colOff>165100</xdr:colOff>
      <xdr:row>39</xdr:row>
      <xdr:rowOff>52034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43161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2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90132</xdr:rowOff>
    </xdr:from>
    <xdr:to>
      <xdr:col>55</xdr:col>
      <xdr:colOff>0</xdr:colOff>
      <xdr:row>56</xdr:row>
      <xdr:rowOff>59652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519882"/>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95199</xdr:rowOff>
    </xdr:from>
    <xdr:to>
      <xdr:col>50</xdr:col>
      <xdr:colOff>114300</xdr:colOff>
      <xdr:row>56</xdr:row>
      <xdr:rowOff>59652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524949"/>
          <a:ext cx="889000" cy="13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95199</xdr:rowOff>
    </xdr:from>
    <xdr:to>
      <xdr:col>45</xdr:col>
      <xdr:colOff>177800</xdr:colOff>
      <xdr:row>56</xdr:row>
      <xdr:rowOff>37402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524949"/>
          <a:ext cx="889000" cy="1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37402</xdr:rowOff>
    </xdr:from>
    <xdr:to>
      <xdr:col>41</xdr:col>
      <xdr:colOff>50800</xdr:colOff>
      <xdr:row>56</xdr:row>
      <xdr:rowOff>56166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638602"/>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39332</xdr:rowOff>
    </xdr:from>
    <xdr:to>
      <xdr:col>55</xdr:col>
      <xdr:colOff>50800</xdr:colOff>
      <xdr:row>55</xdr:row>
      <xdr:rowOff>140932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46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17759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4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8852</xdr:rowOff>
    </xdr:from>
    <xdr:to>
      <xdr:col>50</xdr:col>
      <xdr:colOff>165100</xdr:colOff>
      <xdr:row>56</xdr:row>
      <xdr:rowOff>110452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101579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70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44399</xdr:rowOff>
    </xdr:from>
    <xdr:to>
      <xdr:col>46</xdr:col>
      <xdr:colOff>38100</xdr:colOff>
      <xdr:row>55</xdr:row>
      <xdr:rowOff>145999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4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137126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158052</xdr:rowOff>
    </xdr:from>
    <xdr:to>
      <xdr:col>41</xdr:col>
      <xdr:colOff>101600</xdr:colOff>
      <xdr:row>56</xdr:row>
      <xdr:rowOff>88202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5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79329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5366</xdr:rowOff>
    </xdr:from>
    <xdr:to>
      <xdr:col>36</xdr:col>
      <xdr:colOff>165100</xdr:colOff>
      <xdr:row>56</xdr:row>
      <xdr:rowOff>106966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98093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6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102819</xdr:rowOff>
    </xdr:from>
    <xdr:to>
      <xdr:col>55</xdr:col>
      <xdr:colOff>0</xdr:colOff>
      <xdr:row>77</xdr:row>
      <xdr:rowOff>118996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04469"/>
          <a:ext cx="8382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46418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118996</xdr:rowOff>
    </xdr:from>
    <xdr:to>
      <xdr:col>50</xdr:col>
      <xdr:colOff>114300</xdr:colOff>
      <xdr:row>78</xdr:row>
      <xdr:rowOff>49678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20646"/>
          <a:ext cx="889000" cy="10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49678</xdr:rowOff>
    </xdr:from>
    <xdr:to>
      <xdr:col>45</xdr:col>
      <xdr:colOff>177800</xdr:colOff>
      <xdr:row>78</xdr:row>
      <xdr:rowOff>100648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2778"/>
          <a:ext cx="889000" cy="5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100648</xdr:rowOff>
    </xdr:from>
    <xdr:to>
      <xdr:col>41</xdr:col>
      <xdr:colOff>50800</xdr:colOff>
      <xdr:row>78</xdr:row>
      <xdr:rowOff>115629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73748"/>
          <a:ext cx="8890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52019</xdr:rowOff>
    </xdr:from>
    <xdr:to>
      <xdr:col>55</xdr:col>
      <xdr:colOff>50800</xdr:colOff>
      <xdr:row>77</xdr:row>
      <xdr:rowOff>153619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74896</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68196</xdr:rowOff>
    </xdr:from>
    <xdr:to>
      <xdr:col>50</xdr:col>
      <xdr:colOff>165100</xdr:colOff>
      <xdr:row>77</xdr:row>
      <xdr:rowOff>169796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14873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170328</xdr:rowOff>
    </xdr:from>
    <xdr:to>
      <xdr:col>46</xdr:col>
      <xdr:colOff>38100</xdr:colOff>
      <xdr:row>78</xdr:row>
      <xdr:rowOff>100478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91605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49848</xdr:rowOff>
    </xdr:from>
    <xdr:to>
      <xdr:col>41</xdr:col>
      <xdr:colOff>101600</xdr:colOff>
      <xdr:row>78</xdr:row>
      <xdr:rowOff>151448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142575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1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64829</xdr:rowOff>
    </xdr:from>
    <xdr:to>
      <xdr:col>36</xdr:col>
      <xdr:colOff>165100</xdr:colOff>
      <xdr:row>78</xdr:row>
      <xdr:rowOff>166429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157556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156578</xdr:rowOff>
    </xdr:from>
    <xdr:to>
      <xdr:col>55</xdr:col>
      <xdr:colOff>0</xdr:colOff>
      <xdr:row>97</xdr:row>
      <xdr:rowOff>65252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615778"/>
          <a:ext cx="8382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156578</xdr:rowOff>
    </xdr:from>
    <xdr:to>
      <xdr:col>50</xdr:col>
      <xdr:colOff>114300</xdr:colOff>
      <xdr:row>97</xdr:row>
      <xdr:rowOff>129794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15778"/>
          <a:ext cx="889000" cy="1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41648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129794</xdr:rowOff>
    </xdr:from>
    <xdr:to>
      <xdr:col>45</xdr:col>
      <xdr:colOff>177800</xdr:colOff>
      <xdr:row>98</xdr:row>
      <xdr:rowOff>58038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760444"/>
          <a:ext cx="889000" cy="9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164046</xdr:rowOff>
    </xdr:from>
    <xdr:to>
      <xdr:col>41</xdr:col>
      <xdr:colOff>50800</xdr:colOff>
      <xdr:row>98</xdr:row>
      <xdr:rowOff>58038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794696"/>
          <a:ext cx="889000" cy="6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3472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14452</xdr:rowOff>
    </xdr:from>
    <xdr:to>
      <xdr:col>55</xdr:col>
      <xdr:colOff>50800</xdr:colOff>
      <xdr:row>97</xdr:row>
      <xdr:rowOff>116052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164329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105778</xdr:rowOff>
    </xdr:from>
    <xdr:to>
      <xdr:col>50</xdr:col>
      <xdr:colOff>165100</xdr:colOff>
      <xdr:row>97</xdr:row>
      <xdr:rowOff>35928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52455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3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78994</xdr:rowOff>
    </xdr:from>
    <xdr:to>
      <xdr:col>46</xdr:col>
      <xdr:colOff>38100</xdr:colOff>
      <xdr:row>98</xdr:row>
      <xdr:rowOff>9144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7238</xdr:rowOff>
    </xdr:from>
    <xdr:to>
      <xdr:col>41</xdr:col>
      <xdr:colOff>101600</xdr:colOff>
      <xdr:row>98</xdr:row>
      <xdr:rowOff>108838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99965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113246</xdr:rowOff>
    </xdr:from>
    <xdr:to>
      <xdr:col>36</xdr:col>
      <xdr:colOff>165100</xdr:colOff>
      <xdr:row>98</xdr:row>
      <xdr:rowOff>43396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34523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3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67424</xdr:rowOff>
    </xdr:from>
    <xdr:to>
      <xdr:col>85</xdr:col>
      <xdr:colOff>127000</xdr:colOff>
      <xdr:row>37</xdr:row>
      <xdr:rowOff>147015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411074"/>
          <a:ext cx="838200" cy="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77254</xdr:rowOff>
    </xdr:from>
    <xdr:to>
      <xdr:col>81</xdr:col>
      <xdr:colOff>50800</xdr:colOff>
      <xdr:row>37</xdr:row>
      <xdr:rowOff>147015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420904"/>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77254</xdr:rowOff>
    </xdr:from>
    <xdr:to>
      <xdr:col>76</xdr:col>
      <xdr:colOff>114300</xdr:colOff>
      <xdr:row>37</xdr:row>
      <xdr:rowOff>123012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420904"/>
          <a:ext cx="8890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105677</xdr:rowOff>
    </xdr:from>
    <xdr:to>
      <xdr:col>71</xdr:col>
      <xdr:colOff>177800</xdr:colOff>
      <xdr:row>37</xdr:row>
      <xdr:rowOff>123012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449327"/>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76954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16624</xdr:rowOff>
    </xdr:from>
    <xdr:to>
      <xdr:col>85</xdr:col>
      <xdr:colOff>177800</xdr:colOff>
      <xdr:row>37</xdr:row>
      <xdr:rowOff>118224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3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166501</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3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96215</xdr:rowOff>
    </xdr:from>
    <xdr:to>
      <xdr:col>81</xdr:col>
      <xdr:colOff>101600</xdr:colOff>
      <xdr:row>38</xdr:row>
      <xdr:rowOff>26365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17492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5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26454</xdr:rowOff>
    </xdr:from>
    <xdr:to>
      <xdr:col>76</xdr:col>
      <xdr:colOff>165100</xdr:colOff>
      <xdr:row>37</xdr:row>
      <xdr:rowOff>128054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119181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4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72212</xdr:rowOff>
    </xdr:from>
    <xdr:to>
      <xdr:col>72</xdr:col>
      <xdr:colOff>38100</xdr:colOff>
      <xdr:row>38</xdr:row>
      <xdr:rowOff>2363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41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164939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5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54877</xdr:rowOff>
    </xdr:from>
    <xdr:to>
      <xdr:col>67</xdr:col>
      <xdr:colOff>101600</xdr:colOff>
      <xdr:row>37</xdr:row>
      <xdr:rowOff>156477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147603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76591</xdr:rowOff>
    </xdr:from>
    <xdr:to>
      <xdr:col>85</xdr:col>
      <xdr:colOff>127000</xdr:colOff>
      <xdr:row>59</xdr:row>
      <xdr:rowOff>92860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10192141"/>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5642</xdr:rowOff>
    </xdr:from>
    <xdr:to>
      <xdr:col>81</xdr:col>
      <xdr:colOff>50800</xdr:colOff>
      <xdr:row>59</xdr:row>
      <xdr:rowOff>76591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949742"/>
          <a:ext cx="889000" cy="2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5642</xdr:rowOff>
    </xdr:from>
    <xdr:to>
      <xdr:col>76</xdr:col>
      <xdr:colOff>114300</xdr:colOff>
      <xdr:row>58</xdr:row>
      <xdr:rowOff>26406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49742"/>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92351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100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26406</xdr:rowOff>
    </xdr:from>
    <xdr:to>
      <xdr:col>71</xdr:col>
      <xdr:colOff>177800</xdr:colOff>
      <xdr:row>59</xdr:row>
      <xdr:rowOff>75685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70506"/>
          <a:ext cx="889000" cy="2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38305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42060</xdr:rowOff>
    </xdr:from>
    <xdr:to>
      <xdr:col>85</xdr:col>
      <xdr:colOff>177800</xdr:colOff>
      <xdr:row>59</xdr:row>
      <xdr:rowOff>143660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101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128437</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1007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25791</xdr:rowOff>
    </xdr:from>
    <xdr:to>
      <xdr:col>81</xdr:col>
      <xdr:colOff>101600</xdr:colOff>
      <xdr:row>59</xdr:row>
      <xdr:rowOff>127391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101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118518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23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126292</xdr:rowOff>
    </xdr:from>
    <xdr:to>
      <xdr:col>76</xdr:col>
      <xdr:colOff>165100</xdr:colOff>
      <xdr:row>58</xdr:row>
      <xdr:rowOff>56442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72969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147056</xdr:rowOff>
    </xdr:from>
    <xdr:to>
      <xdr:col>72</xdr:col>
      <xdr:colOff>38100</xdr:colOff>
      <xdr:row>58</xdr:row>
      <xdr:rowOff>77206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68333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24885</xdr:rowOff>
    </xdr:from>
    <xdr:to>
      <xdr:col>67</xdr:col>
      <xdr:colOff>101600</xdr:colOff>
      <xdr:row>59</xdr:row>
      <xdr:rowOff>126485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1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117612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2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144044</xdr:rowOff>
    </xdr:from>
    <xdr:to>
      <xdr:col>85</xdr:col>
      <xdr:colOff>127000</xdr:colOff>
      <xdr:row>78</xdr:row>
      <xdr:rowOff>170866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17144"/>
          <a:ext cx="8382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77139</xdr:rowOff>
    </xdr:from>
    <xdr:to>
      <xdr:col>81</xdr:col>
      <xdr:colOff>50800</xdr:colOff>
      <xdr:row>78</xdr:row>
      <xdr:rowOff>170866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2421539"/>
          <a:ext cx="889000" cy="11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77139</xdr:rowOff>
    </xdr:from>
    <xdr:to>
      <xdr:col>76</xdr:col>
      <xdr:colOff>114300</xdr:colOff>
      <xdr:row>77</xdr:row>
      <xdr:rowOff>122135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2421539"/>
          <a:ext cx="889000" cy="90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27170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28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122135</xdr:rowOff>
    </xdr:from>
    <xdr:to>
      <xdr:col>71</xdr:col>
      <xdr:colOff>177800</xdr:colOff>
      <xdr:row>78</xdr:row>
      <xdr:rowOff>117563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323785"/>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93244</xdr:rowOff>
    </xdr:from>
    <xdr:to>
      <xdr:col>85</xdr:col>
      <xdr:colOff>177800</xdr:colOff>
      <xdr:row>79</xdr:row>
      <xdr:rowOff>23394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8171</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120066</xdr:rowOff>
    </xdr:from>
    <xdr:to>
      <xdr:col>81</xdr:col>
      <xdr:colOff>101600</xdr:colOff>
      <xdr:row>79</xdr:row>
      <xdr:rowOff>50216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9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41343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58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26339</xdr:rowOff>
    </xdr:from>
    <xdr:to>
      <xdr:col>76</xdr:col>
      <xdr:colOff>165100</xdr:colOff>
      <xdr:row>72</xdr:row>
      <xdr:rowOff>127939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3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144466</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214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71335</xdr:rowOff>
    </xdr:from>
    <xdr:to>
      <xdr:col>72</xdr:col>
      <xdr:colOff>38100</xdr:colOff>
      <xdr:row>78</xdr:row>
      <xdr:rowOff>1485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2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164062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36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66763</xdr:rowOff>
    </xdr:from>
    <xdr:to>
      <xdr:col>67</xdr:col>
      <xdr:colOff>101600</xdr:colOff>
      <xdr:row>78</xdr:row>
      <xdr:rowOff>168363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159490</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53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29842</xdr:rowOff>
    </xdr:from>
    <xdr:to>
      <xdr:col>85</xdr:col>
      <xdr:colOff>127000</xdr:colOff>
      <xdr:row>96</xdr:row>
      <xdr:rowOff>40260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489042"/>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29842</xdr:rowOff>
    </xdr:from>
    <xdr:to>
      <xdr:col>81</xdr:col>
      <xdr:colOff>50800</xdr:colOff>
      <xdr:row>96</xdr:row>
      <xdr:rowOff>36421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489042"/>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36421</xdr:rowOff>
    </xdr:from>
    <xdr:to>
      <xdr:col>76</xdr:col>
      <xdr:colOff>114300</xdr:colOff>
      <xdr:row>96</xdr:row>
      <xdr:rowOff>66353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495621"/>
          <a:ext cx="889000" cy="2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66353</xdr:rowOff>
    </xdr:from>
    <xdr:to>
      <xdr:col>71</xdr:col>
      <xdr:colOff>177800</xdr:colOff>
      <xdr:row>96</xdr:row>
      <xdr:rowOff>99614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525553"/>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160910</xdr:rowOff>
    </xdr:from>
    <xdr:to>
      <xdr:col>85</xdr:col>
      <xdr:colOff>177800</xdr:colOff>
      <xdr:row>96</xdr:row>
      <xdr:rowOff>91060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4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139337</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150492</xdr:rowOff>
    </xdr:from>
    <xdr:to>
      <xdr:col>81</xdr:col>
      <xdr:colOff>101600</xdr:colOff>
      <xdr:row>96</xdr:row>
      <xdr:rowOff>80642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4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71769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53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157071</xdr:rowOff>
    </xdr:from>
    <xdr:to>
      <xdr:col>76</xdr:col>
      <xdr:colOff>165100</xdr:colOff>
      <xdr:row>96</xdr:row>
      <xdr:rowOff>87221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4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78348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5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15553</xdr:rowOff>
    </xdr:from>
    <xdr:to>
      <xdr:col>72</xdr:col>
      <xdr:colOff>38100</xdr:colOff>
      <xdr:row>96</xdr:row>
      <xdr:rowOff>117153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47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108280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5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48814</xdr:rowOff>
    </xdr:from>
    <xdr:to>
      <xdr:col>67</xdr:col>
      <xdr:colOff>101600</xdr:colOff>
      <xdr:row>96</xdr:row>
      <xdr:rowOff>150414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5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141541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6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全体的に類似団体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平均を下回って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今後も一層の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歳出削減に努めてい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く。総務費と農林水産費の増加が目立っているが、総務費は市民会館リノベーション事業の増と、ふるさと交流拠点整備事業の増が要因となっている。農林水産費は、きのこ生産や資材価格高騰に対する補助金の増が要因となっている。一方で、民生費と土木費の減少が目立っている。民生費は国の交付金を基に実施された子育て世帯への臨時特別給付金給付事業費の皆減、土木費は除雪費の減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歳出においては、人件費をはじめ経常経費の削減、事務事業の整理・統合など</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による経費抑制に努めている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歳入においては、市税等の滞納整理の強化、住民負担の適正化、あらゆる事業において国・県の補助対象事業となりうるかの検討など</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確保に努めている。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「連結実質赤字比率」については、平成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年度から赤字がないため数値はないが、今後もより健全な運営が必要である。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60" zoomScaleNormal="60"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83</v>
      </c>
      <c r="C2" s="178"/>
      <c r="D2" s="179"/>
    </row>
    <row r="3" spans="1:119" ht="18.75" customHeight="1" thickBot="1" x14ac:dyDescent="0.2">
      <c r="A3" s="177"/>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26405643</v>
      </c>
      <c r="BO4" s="371"/>
      <c r="BP4" s="371"/>
      <c r="BQ4" s="371"/>
      <c r="BR4" s="371"/>
      <c r="BS4" s="371"/>
      <c r="BT4" s="371"/>
      <c r="BU4" s="372"/>
      <c r="BV4" s="370">
        <v>24777918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9.3000000000000007</v>
      </c>
      <c r="CU4" s="377"/>
      <c r="CV4" s="377"/>
      <c r="CW4" s="377"/>
      <c r="CX4" s="377"/>
      <c r="CY4" s="377"/>
      <c r="CZ4" s="377"/>
      <c r="DA4" s="378"/>
      <c r="DB4" s="376">
        <v>5.6</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25102536</v>
      </c>
      <c r="BO5" s="408"/>
      <c r="BP5" s="408"/>
      <c r="BQ5" s="408"/>
      <c r="BR5" s="408"/>
      <c r="BS5" s="408"/>
      <c r="BT5" s="408"/>
      <c r="BU5" s="409"/>
      <c r="BV5" s="407">
        <v>23843181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85.9</v>
      </c>
      <c r="CU5" s="405"/>
      <c r="CV5" s="405"/>
      <c r="CW5" s="405"/>
      <c r="CX5" s="405"/>
      <c r="CY5" s="405"/>
      <c r="CZ5" s="405"/>
      <c r="DA5" s="406"/>
      <c r="DB5" s="404">
        <v>85.8</v>
      </c>
      <c r="DC5" s="405"/>
      <c r="DD5" s="405"/>
      <c r="DE5" s="405"/>
      <c r="DF5" s="405"/>
      <c r="DG5" s="405"/>
      <c r="DH5" s="405"/>
      <c r="DI5" s="406"/>
    </row>
    <row r="6" spans="1:119" ht="18.75" customHeight="1" x14ac:dyDescent="0.15">
      <c r="A6" s="177"/>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1303107</v>
      </c>
      <c r="BO6" s="408"/>
      <c r="BP6" s="408"/>
      <c r="BQ6" s="408"/>
      <c r="BR6" s="408"/>
      <c r="BS6" s="408"/>
      <c r="BT6" s="408"/>
      <c r="BU6" s="409"/>
      <c r="BV6" s="407">
        <v>934737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87.1</v>
      </c>
      <c r="CU6" s="445"/>
      <c r="CV6" s="445"/>
      <c r="CW6" s="445"/>
      <c r="CX6" s="445"/>
      <c r="CY6" s="445"/>
      <c r="CZ6" s="445"/>
      <c r="DA6" s="446"/>
      <c r="DB6" s="444">
        <v>90.7</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102640</v>
      </c>
      <c r="BO7" s="408"/>
      <c r="BP7" s="408"/>
      <c r="BQ7" s="408"/>
      <c r="BR7" s="408"/>
      <c r="BS7" s="408"/>
      <c r="BT7" s="408"/>
      <c r="BU7" s="409"/>
      <c r="BV7" s="407">
        <v>199769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12931293</v>
      </c>
      <c r="CU7" s="408"/>
      <c r="CV7" s="408"/>
      <c r="CW7" s="408"/>
      <c r="CX7" s="408"/>
      <c r="CY7" s="408"/>
      <c r="CZ7" s="408"/>
      <c r="DA7" s="409"/>
      <c r="DB7" s="407">
        <v>13095125</v>
      </c>
      <c r="DC7" s="408"/>
      <c r="DD7" s="408"/>
      <c r="DE7" s="408"/>
      <c r="DF7" s="408"/>
      <c r="DG7" s="408"/>
      <c r="DH7" s="408"/>
      <c r="DI7" s="409"/>
    </row>
    <row r="8" spans="1:119" ht="18.75" customHeight="1" thickBot="1" x14ac:dyDescent="0.2">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1200467</v>
      </c>
      <c r="BO8" s="408"/>
      <c r="BP8" s="408"/>
      <c r="BQ8" s="408"/>
      <c r="BR8" s="408"/>
      <c r="BS8" s="408"/>
      <c r="BT8" s="408"/>
      <c r="BU8" s="409"/>
      <c r="BV8" s="407">
        <v>734968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0.54</v>
      </c>
      <c r="CU8" s="448"/>
      <c r="CV8" s="448"/>
      <c r="CW8" s="448"/>
      <c r="CX8" s="448"/>
      <c r="CY8" s="448"/>
      <c r="CZ8" s="448"/>
      <c r="DA8" s="449"/>
      <c r="DB8" s="447">
        <v>0.53</v>
      </c>
      <c r="DC8" s="448"/>
      <c r="DD8" s="448"/>
      <c r="DE8" s="448"/>
      <c r="DF8" s="448"/>
      <c r="DG8" s="448"/>
      <c r="DH8" s="448"/>
      <c r="DI8" s="449"/>
    </row>
    <row r="9" spans="1:119" ht="18.75" customHeight="1" thickBot="1" x14ac:dyDescent="0.2">
      <c r="A9" s="177"/>
      <c r="B9" s="401" t="s">
        <v>113</v>
      </c>
      <c r="C9" s="402"/>
      <c r="D9" s="402"/>
      <c r="E9" s="402"/>
      <c r="F9" s="402"/>
      <c r="G9" s="402"/>
      <c r="H9" s="402"/>
      <c r="I9" s="402"/>
      <c r="J9" s="402"/>
      <c r="K9" s="450"/>
      <c r="L9" s="451" t="s">
        <v>114</v>
      </c>
      <c r="M9" s="452"/>
      <c r="N9" s="452"/>
      <c r="O9" s="452"/>
      <c r="P9" s="452"/>
      <c r="Q9" s="453"/>
      <c r="R9" s="454">
        <v>42338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465499</v>
      </c>
      <c r="BO9" s="408"/>
      <c r="BP9" s="408"/>
      <c r="BQ9" s="408"/>
      <c r="BR9" s="408"/>
      <c r="BS9" s="408"/>
      <c r="BT9" s="408"/>
      <c r="BU9" s="409"/>
      <c r="BV9" s="407">
        <v>388993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14.7</v>
      </c>
      <c r="CU9" s="405"/>
      <c r="CV9" s="405"/>
      <c r="CW9" s="405"/>
      <c r="CX9" s="405"/>
      <c r="CY9" s="405"/>
      <c r="CZ9" s="405"/>
      <c r="DA9" s="406"/>
      <c r="DB9" s="404">
        <v>15.6</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120</v>
      </c>
      <c r="M10" s="437"/>
      <c r="N10" s="437"/>
      <c r="O10" s="437"/>
      <c r="P10" s="437"/>
      <c r="Q10" s="438"/>
      <c r="R10" s="458">
        <v>43909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392465</v>
      </c>
      <c r="BO10" s="408"/>
      <c r="BP10" s="408"/>
      <c r="BQ10" s="408"/>
      <c r="BR10" s="408"/>
      <c r="BS10" s="408"/>
      <c r="BT10" s="408"/>
      <c r="BU10" s="409"/>
      <c r="BV10" s="407">
        <v>173888</v>
      </c>
      <c r="BW10" s="408"/>
      <c r="BX10" s="408"/>
      <c r="BY10" s="408"/>
      <c r="BZ10" s="408"/>
      <c r="CA10" s="408"/>
      <c r="CB10" s="408"/>
      <c r="CC10" s="409"/>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77"/>
      <c r="B12" s="467" t="s">
        <v>133</v>
      </c>
      <c r="C12" s="468"/>
      <c r="D12" s="468"/>
      <c r="E12" s="468"/>
      <c r="F12" s="468"/>
      <c r="G12" s="468"/>
      <c r="H12" s="468"/>
      <c r="I12" s="468"/>
      <c r="J12" s="468"/>
      <c r="K12" s="469"/>
      <c r="L12" s="476" t="s">
        <v>134</v>
      </c>
      <c r="M12" s="477"/>
      <c r="N12" s="477"/>
      <c r="O12" s="477"/>
      <c r="P12" s="477"/>
      <c r="Q12" s="478"/>
      <c r="R12" s="479">
        <v>43030</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142</v>
      </c>
      <c r="N13" s="499"/>
      <c r="O13" s="499"/>
      <c r="P13" s="499"/>
      <c r="Q13" s="500"/>
      <c r="R13" s="491">
        <v>42187</v>
      </c>
      <c r="S13" s="492"/>
      <c r="T13" s="492"/>
      <c r="U13" s="492"/>
      <c r="V13" s="493"/>
      <c r="W13" s="423" t="s">
        <v>143</v>
      </c>
      <c r="X13" s="424"/>
      <c r="Y13" s="424"/>
      <c r="Z13" s="424"/>
      <c r="AA13" s="424"/>
      <c r="AB13" s="414"/>
      <c r="AC13" s="458">
        <v>5255</v>
      </c>
      <c r="AD13" s="459"/>
      <c r="AE13" s="459"/>
      <c r="AF13" s="459"/>
      <c r="AG13" s="501"/>
      <c r="AH13" s="458">
        <v>5823</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857964</v>
      </c>
      <c r="BO13" s="408"/>
      <c r="BP13" s="408"/>
      <c r="BQ13" s="408"/>
      <c r="BR13" s="408"/>
      <c r="BS13" s="408"/>
      <c r="BT13" s="408"/>
      <c r="BU13" s="409"/>
      <c r="BV13" s="407">
        <v>562881</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6.6</v>
      </c>
      <c r="CU13" s="405"/>
      <c r="CV13" s="405"/>
      <c r="CW13" s="405"/>
      <c r="CX13" s="405"/>
      <c r="CY13" s="405"/>
      <c r="CZ13" s="405"/>
      <c r="DA13" s="406"/>
      <c r="DB13" s="404">
        <v>6.8</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148</v>
      </c>
      <c r="M14" s="489"/>
      <c r="N14" s="489"/>
      <c r="O14" s="489"/>
      <c r="P14" s="489"/>
      <c r="Q14" s="490"/>
      <c r="R14" s="491">
        <v>43477</v>
      </c>
      <c r="S14" s="492"/>
      <c r="T14" s="492"/>
      <c r="U14" s="492"/>
      <c r="V14" s="493"/>
      <c r="W14" s="397"/>
      <c r="X14" s="398"/>
      <c r="Y14" s="398"/>
      <c r="Z14" s="398"/>
      <c r="AA14" s="398"/>
      <c r="AB14" s="387"/>
      <c r="AC14" s="494">
        <v>22.9</v>
      </c>
      <c r="AD14" s="495"/>
      <c r="AE14" s="495"/>
      <c r="AF14" s="495"/>
      <c r="AG14" s="496"/>
      <c r="AH14" s="494">
        <v>23.8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141</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142</v>
      </c>
      <c r="N15" s="499"/>
      <c r="O15" s="499"/>
      <c r="P15" s="499"/>
      <c r="Q15" s="500"/>
      <c r="R15" s="491">
        <v>42710</v>
      </c>
      <c r="S15" s="492"/>
      <c r="T15" s="492"/>
      <c r="U15" s="492"/>
      <c r="V15" s="493"/>
      <c r="W15" s="423" t="s">
        <v>150</v>
      </c>
      <c r="X15" s="424"/>
      <c r="Y15" s="424"/>
      <c r="Z15" s="424"/>
      <c r="AA15" s="424"/>
      <c r="AB15" s="414"/>
      <c r="AC15" s="458">
        <v>5389</v>
      </c>
      <c r="AD15" s="459"/>
      <c r="AE15" s="459"/>
      <c r="AF15" s="459"/>
      <c r="AG15" s="501"/>
      <c r="AH15" s="458">
        <v>5757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6238867</v>
      </c>
      <c r="BO15" s="371"/>
      <c r="BP15" s="371"/>
      <c r="BQ15" s="371"/>
      <c r="BR15" s="371"/>
      <c r="BS15" s="371"/>
      <c r="BT15" s="371"/>
      <c r="BU15" s="372"/>
      <c r="BV15" s="370">
        <v>5639781</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23.5</v>
      </c>
      <c r="AD16" s="495"/>
      <c r="AE16" s="495"/>
      <c r="AF16" s="495"/>
      <c r="AG16" s="496"/>
      <c r="AH16" s="494">
        <v>23.5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11032888</v>
      </c>
      <c r="BO16" s="408"/>
      <c r="BP16" s="408"/>
      <c r="BQ16" s="408"/>
      <c r="BR16" s="408"/>
      <c r="BS16" s="408"/>
      <c r="BT16" s="408"/>
      <c r="BU16" s="409"/>
      <c r="BV16" s="407">
        <v>10879465</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8" t="s">
        <v>156</v>
      </c>
      <c r="N17" s="519"/>
      <c r="O17" s="519"/>
      <c r="P17" s="519"/>
      <c r="Q17" s="520"/>
      <c r="R17" s="513" t="s">
        <v>157</v>
      </c>
      <c r="S17" s="514"/>
      <c r="T17" s="514"/>
      <c r="U17" s="514"/>
      <c r="V17" s="515"/>
      <c r="W17" s="423" t="s">
        <v>158</v>
      </c>
      <c r="X17" s="424"/>
      <c r="Y17" s="424"/>
      <c r="Z17" s="424"/>
      <c r="AA17" s="424"/>
      <c r="AB17" s="414"/>
      <c r="AC17" s="458">
        <v>12336</v>
      </c>
      <c r="AD17" s="459"/>
      <c r="AE17" s="459"/>
      <c r="AF17" s="459"/>
      <c r="AG17" s="501"/>
      <c r="AH17" s="458">
        <v>12929</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7945456</v>
      </c>
      <c r="BO17" s="408"/>
      <c r="BP17" s="408"/>
      <c r="BQ17" s="408"/>
      <c r="BR17" s="408"/>
      <c r="BS17" s="408"/>
      <c r="BT17" s="408"/>
      <c r="BU17" s="409"/>
      <c r="BV17" s="407">
        <v>7102672</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29" t="s">
        <v>160</v>
      </c>
      <c r="C18" s="450"/>
      <c r="D18" s="450"/>
      <c r="E18" s="530"/>
      <c r="F18" s="530"/>
      <c r="G18" s="530"/>
      <c r="H18" s="530"/>
      <c r="I18" s="530"/>
      <c r="J18" s="530"/>
      <c r="K18" s="530"/>
      <c r="L18" s="531">
        <v>112.18</v>
      </c>
      <c r="M18" s="531"/>
      <c r="N18" s="531"/>
      <c r="O18" s="531"/>
      <c r="P18" s="531"/>
      <c r="Q18" s="531"/>
      <c r="R18" s="532"/>
      <c r="S18" s="532"/>
      <c r="T18" s="532"/>
      <c r="U18" s="532"/>
      <c r="V18" s="533"/>
      <c r="W18" s="425"/>
      <c r="X18" s="426"/>
      <c r="Y18" s="426"/>
      <c r="Z18" s="426"/>
      <c r="AA18" s="426"/>
      <c r="AB18" s="417"/>
      <c r="AC18" s="534">
        <v>53.7</v>
      </c>
      <c r="AD18" s="535"/>
      <c r="AE18" s="535"/>
      <c r="AF18" s="535"/>
      <c r="AG18" s="536"/>
      <c r="AH18" s="534">
        <v>52.8</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11652149</v>
      </c>
      <c r="BO18" s="408"/>
      <c r="BP18" s="408"/>
      <c r="BQ18" s="408"/>
      <c r="BR18" s="408"/>
      <c r="BS18" s="408"/>
      <c r="BT18" s="408"/>
      <c r="BU18" s="409"/>
      <c r="BV18" s="407">
        <v>11859713</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29" t="s">
        <v>162</v>
      </c>
      <c r="C19" s="450"/>
      <c r="D19" s="450"/>
      <c r="E19" s="530"/>
      <c r="F19" s="530"/>
      <c r="G19" s="530"/>
      <c r="H19" s="530"/>
      <c r="I19" s="530"/>
      <c r="J19" s="530"/>
      <c r="K19" s="530"/>
      <c r="L19" s="538">
        <v>377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16043985</v>
      </c>
      <c r="BO19" s="408"/>
      <c r="BP19" s="408"/>
      <c r="BQ19" s="408"/>
      <c r="BR19" s="408"/>
      <c r="BS19" s="408"/>
      <c r="BT19" s="408"/>
      <c r="BU19" s="409"/>
      <c r="BV19" s="407">
        <v>15491621</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29" t="s">
        <v>164</v>
      </c>
      <c r="C20" s="450"/>
      <c r="D20" s="450"/>
      <c r="E20" s="530"/>
      <c r="F20" s="530"/>
      <c r="G20" s="530"/>
      <c r="H20" s="530"/>
      <c r="I20" s="530"/>
      <c r="J20" s="530"/>
      <c r="K20" s="530"/>
      <c r="L20" s="538">
        <v>15799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18347028</v>
      </c>
      <c r="BO22" s="371"/>
      <c r="BP22" s="371"/>
      <c r="BQ22" s="371"/>
      <c r="BR22" s="371"/>
      <c r="BS22" s="371"/>
      <c r="BT22" s="371"/>
      <c r="BU22" s="372"/>
      <c r="BV22" s="370">
        <v>19014303</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11967519</v>
      </c>
      <c r="BO23" s="408"/>
      <c r="BP23" s="408"/>
      <c r="BQ23" s="408"/>
      <c r="BR23" s="408"/>
      <c r="BS23" s="408"/>
      <c r="BT23" s="408"/>
      <c r="BU23" s="409"/>
      <c r="BV23" s="407">
        <v>11947488</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78"/>
      <c r="C24" s="554"/>
      <c r="D24" s="555"/>
      <c r="E24" s="457" t="s">
        <v>174</v>
      </c>
      <c r="F24" s="437"/>
      <c r="G24" s="437"/>
      <c r="H24" s="437"/>
      <c r="I24" s="437"/>
      <c r="J24" s="437"/>
      <c r="K24" s="438"/>
      <c r="L24" s="458">
        <v>1</v>
      </c>
      <c r="M24" s="459"/>
      <c r="N24" s="459"/>
      <c r="O24" s="459"/>
      <c r="P24" s="501"/>
      <c r="Q24" s="458">
        <v>5633</v>
      </c>
      <c r="R24" s="459"/>
      <c r="S24" s="459"/>
      <c r="T24" s="459"/>
      <c r="U24" s="459"/>
      <c r="V24" s="501"/>
      <c r="W24" s="553"/>
      <c r="X24" s="554"/>
      <c r="Y24" s="555"/>
      <c r="Z24" s="457" t="s">
        <v>175</v>
      </c>
      <c r="AA24" s="437"/>
      <c r="AB24" s="437"/>
      <c r="AC24" s="437"/>
      <c r="AD24" s="437"/>
      <c r="AE24" s="437"/>
      <c r="AF24" s="437"/>
      <c r="AG24" s="438"/>
      <c r="AH24" s="458">
        <v>377</v>
      </c>
      <c r="AI24" s="459"/>
      <c r="AJ24" s="459"/>
      <c r="AK24" s="459"/>
      <c r="AL24" s="501"/>
      <c r="AM24" s="458">
        <v>1120067</v>
      </c>
      <c r="AN24" s="459"/>
      <c r="AO24" s="459"/>
      <c r="AP24" s="459"/>
      <c r="AQ24" s="459"/>
      <c r="AR24" s="501"/>
      <c r="AS24" s="458">
        <v>2971</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10602930</v>
      </c>
      <c r="BO24" s="408"/>
      <c r="BP24" s="408"/>
      <c r="BQ24" s="408"/>
      <c r="BR24" s="408"/>
      <c r="BS24" s="408"/>
      <c r="BT24" s="408"/>
      <c r="BU24" s="409"/>
      <c r="BV24" s="407">
        <v>10704634</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78"/>
      <c r="C25" s="554"/>
      <c r="D25" s="555"/>
      <c r="E25" s="457" t="s">
        <v>177</v>
      </c>
      <c r="F25" s="437"/>
      <c r="G25" s="437"/>
      <c r="H25" s="437"/>
      <c r="I25" s="437"/>
      <c r="J25" s="437"/>
      <c r="K25" s="438"/>
      <c r="L25" s="458">
        <v>1</v>
      </c>
      <c r="M25" s="459"/>
      <c r="N25" s="459"/>
      <c r="O25" s="459"/>
      <c r="P25" s="501"/>
      <c r="Q25" s="458">
        <v>6562</v>
      </c>
      <c r="R25" s="459"/>
      <c r="S25" s="459"/>
      <c r="T25" s="459"/>
      <c r="U25" s="459"/>
      <c r="V25" s="501"/>
      <c r="W25" s="553"/>
      <c r="X25" s="554"/>
      <c r="Y25" s="555"/>
      <c r="Z25" s="457" t="s">
        <v>178</v>
      </c>
      <c r="AA25" s="437"/>
      <c r="AB25" s="437"/>
      <c r="AC25" s="437"/>
      <c r="AD25" s="437"/>
      <c r="AE25" s="437"/>
      <c r="AF25" s="437"/>
      <c r="AG25" s="438"/>
      <c r="AH25" s="458" t="s">
        <v>132</v>
      </c>
      <c r="AI25" s="459"/>
      <c r="AJ25" s="459"/>
      <c r="AK25" s="459"/>
      <c r="AL25" s="501"/>
      <c r="AM25" s="458" t="s">
        <v>141</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563568</v>
      </c>
      <c r="BO25" s="371"/>
      <c r="BP25" s="371"/>
      <c r="BQ25" s="371"/>
      <c r="BR25" s="371"/>
      <c r="BS25" s="371"/>
      <c r="BT25" s="371"/>
      <c r="BU25" s="372"/>
      <c r="BV25" s="370">
        <v>731065</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78"/>
      <c r="C26" s="554"/>
      <c r="D26" s="555"/>
      <c r="E26" s="457" t="s">
        <v>181</v>
      </c>
      <c r="F26" s="437"/>
      <c r="G26" s="437"/>
      <c r="H26" s="437"/>
      <c r="I26" s="437"/>
      <c r="J26" s="437"/>
      <c r="K26" s="438"/>
      <c r="L26" s="458">
        <v>1</v>
      </c>
      <c r="M26" s="459"/>
      <c r="N26" s="459"/>
      <c r="O26" s="459"/>
      <c r="P26" s="501"/>
      <c r="Q26" s="458">
        <v>5884</v>
      </c>
      <c r="R26" s="459"/>
      <c r="S26" s="459"/>
      <c r="T26" s="459"/>
      <c r="U26" s="459"/>
      <c r="V26" s="501"/>
      <c r="W26" s="553"/>
      <c r="X26" s="554"/>
      <c r="Y26" s="555"/>
      <c r="Z26" s="457" t="s">
        <v>182</v>
      </c>
      <c r="AA26" s="559"/>
      <c r="AB26" s="559"/>
      <c r="AC26" s="559"/>
      <c r="AD26" s="559"/>
      <c r="AE26" s="559"/>
      <c r="AF26" s="559"/>
      <c r="AG26" s="560"/>
      <c r="AH26" s="458">
        <v>8</v>
      </c>
      <c r="AI26" s="459"/>
      <c r="AJ26" s="459"/>
      <c r="AK26" s="459"/>
      <c r="AL26" s="501"/>
      <c r="AM26" s="458">
        <v>26896</v>
      </c>
      <c r="AN26" s="459"/>
      <c r="AO26" s="459"/>
      <c r="AP26" s="459"/>
      <c r="AQ26" s="459"/>
      <c r="AR26" s="501"/>
      <c r="AS26" s="458">
        <v>3362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132</v>
      </c>
      <c r="BO26" s="408"/>
      <c r="BP26" s="408"/>
      <c r="BQ26" s="408"/>
      <c r="BR26" s="408"/>
      <c r="BS26" s="408"/>
      <c r="BT26" s="408"/>
      <c r="BU26" s="409"/>
      <c r="BV26" s="407" t="s">
        <v>179</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78"/>
      <c r="C27" s="554"/>
      <c r="D27" s="555"/>
      <c r="E27" s="457" t="s">
        <v>184</v>
      </c>
      <c r="F27" s="437"/>
      <c r="G27" s="437"/>
      <c r="H27" s="437"/>
      <c r="I27" s="437"/>
      <c r="J27" s="437"/>
      <c r="K27" s="438"/>
      <c r="L27" s="458">
        <v>1</v>
      </c>
      <c r="M27" s="459"/>
      <c r="N27" s="459"/>
      <c r="O27" s="459"/>
      <c r="P27" s="501"/>
      <c r="Q27" s="458">
        <v>3765</v>
      </c>
      <c r="R27" s="459"/>
      <c r="S27" s="459"/>
      <c r="T27" s="459"/>
      <c r="U27" s="459"/>
      <c r="V27" s="501"/>
      <c r="W27" s="553"/>
      <c r="X27" s="554"/>
      <c r="Y27" s="555"/>
      <c r="Z27" s="457" t="s">
        <v>185</v>
      </c>
      <c r="AA27" s="437"/>
      <c r="AB27" s="437"/>
      <c r="AC27" s="437"/>
      <c r="AD27" s="437"/>
      <c r="AE27" s="437"/>
      <c r="AF27" s="437"/>
      <c r="AG27" s="438"/>
      <c r="AH27" s="458">
        <v>1</v>
      </c>
      <c r="AI27" s="459"/>
      <c r="AJ27" s="459"/>
      <c r="AK27" s="459"/>
      <c r="AL27" s="501"/>
      <c r="AM27" s="458" t="s">
        <v>186</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141</v>
      </c>
      <c r="BO27" s="527"/>
      <c r="BP27" s="527"/>
      <c r="BQ27" s="527"/>
      <c r="BR27" s="527"/>
      <c r="BS27" s="527"/>
      <c r="BT27" s="527"/>
      <c r="BU27" s="528"/>
      <c r="BV27" s="526" t="s">
        <v>179</v>
      </c>
      <c r="BW27" s="527"/>
      <c r="BX27" s="527"/>
      <c r="BY27" s="527"/>
      <c r="BZ27" s="527"/>
      <c r="CA27" s="527"/>
      <c r="CB27" s="527"/>
      <c r="CC27" s="528"/>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78"/>
      <c r="C28" s="554"/>
      <c r="D28" s="555"/>
      <c r="E28" s="457" t="s">
        <v>188</v>
      </c>
      <c r="F28" s="437"/>
      <c r="G28" s="437"/>
      <c r="H28" s="437"/>
      <c r="I28" s="437"/>
      <c r="J28" s="437"/>
      <c r="K28" s="438"/>
      <c r="L28" s="458">
        <v>1</v>
      </c>
      <c r="M28" s="459"/>
      <c r="N28" s="459"/>
      <c r="O28" s="459"/>
      <c r="P28" s="501"/>
      <c r="Q28" s="458">
        <v>3187</v>
      </c>
      <c r="R28" s="459"/>
      <c r="S28" s="459"/>
      <c r="T28" s="459"/>
      <c r="U28" s="459"/>
      <c r="V28" s="501"/>
      <c r="W28" s="553"/>
      <c r="X28" s="554"/>
      <c r="Y28" s="555"/>
      <c r="Z28" s="457" t="s">
        <v>189</v>
      </c>
      <c r="AA28" s="437"/>
      <c r="AB28" s="437"/>
      <c r="AC28" s="437"/>
      <c r="AD28" s="437"/>
      <c r="AE28" s="437"/>
      <c r="AF28" s="437"/>
      <c r="AG28" s="438"/>
      <c r="AH28" s="458" t="s">
        <v>179</v>
      </c>
      <c r="AI28" s="459"/>
      <c r="AJ28" s="459"/>
      <c r="AK28" s="459"/>
      <c r="AL28" s="501"/>
      <c r="AM28" s="458" t="s">
        <v>179</v>
      </c>
      <c r="AN28" s="459"/>
      <c r="AO28" s="459"/>
      <c r="AP28" s="459"/>
      <c r="AQ28" s="459"/>
      <c r="AR28" s="501"/>
      <c r="AS28" s="458" t="s">
        <v>132</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2535015</v>
      </c>
      <c r="BO28" s="371"/>
      <c r="BP28" s="371"/>
      <c r="BQ28" s="371"/>
      <c r="BR28" s="371"/>
      <c r="BS28" s="371"/>
      <c r="BT28" s="371"/>
      <c r="BU28" s="372"/>
      <c r="BV28" s="370">
        <v>2142550</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78"/>
      <c r="C29" s="554"/>
      <c r="D29" s="555"/>
      <c r="E29" s="457" t="s">
        <v>191</v>
      </c>
      <c r="F29" s="437"/>
      <c r="G29" s="437"/>
      <c r="H29" s="437"/>
      <c r="I29" s="437"/>
      <c r="J29" s="437"/>
      <c r="K29" s="438"/>
      <c r="L29" s="458">
        <v>18</v>
      </c>
      <c r="M29" s="459"/>
      <c r="N29" s="459"/>
      <c r="O29" s="459"/>
      <c r="P29" s="501"/>
      <c r="Q29" s="458">
        <v>2963</v>
      </c>
      <c r="R29" s="459"/>
      <c r="S29" s="459"/>
      <c r="T29" s="459"/>
      <c r="U29" s="459"/>
      <c r="V29" s="501"/>
      <c r="W29" s="556"/>
      <c r="X29" s="557"/>
      <c r="Y29" s="558"/>
      <c r="Z29" s="457" t="s">
        <v>192</v>
      </c>
      <c r="AA29" s="437"/>
      <c r="AB29" s="437"/>
      <c r="AC29" s="437"/>
      <c r="AD29" s="437"/>
      <c r="AE29" s="437"/>
      <c r="AF29" s="437"/>
      <c r="AG29" s="438"/>
      <c r="AH29" s="458">
        <v>378</v>
      </c>
      <c r="AI29" s="459"/>
      <c r="AJ29" s="459"/>
      <c r="AK29" s="459"/>
      <c r="AL29" s="501"/>
      <c r="AM29" s="458">
        <v>1123332</v>
      </c>
      <c r="AN29" s="459"/>
      <c r="AO29" s="459"/>
      <c r="AP29" s="459"/>
      <c r="AQ29" s="459"/>
      <c r="AR29" s="501"/>
      <c r="AS29" s="458">
        <v>2972</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718474</v>
      </c>
      <c r="BO29" s="408"/>
      <c r="BP29" s="408"/>
      <c r="BQ29" s="408"/>
      <c r="BR29" s="408"/>
      <c r="BS29" s="408"/>
      <c r="BT29" s="408"/>
      <c r="BU29" s="409"/>
      <c r="BV29" s="407">
        <v>714874</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97.4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7269564</v>
      </c>
      <c r="BO30" s="527"/>
      <c r="BP30" s="527"/>
      <c r="BQ30" s="527"/>
      <c r="BR30" s="527"/>
      <c r="BS30" s="527"/>
      <c r="BT30" s="527"/>
      <c r="BU30" s="528"/>
      <c r="BV30" s="526">
        <v>6632950</v>
      </c>
      <c r="BW30" s="527"/>
      <c r="BX30" s="527"/>
      <c r="BY30" s="527"/>
      <c r="BZ30" s="527"/>
      <c r="CA30" s="527"/>
      <c r="CB30" s="527"/>
      <c r="CC30" s="528"/>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15">
      <c r="A33" s="177"/>
      <c r="B33" s="201"/>
      <c r="C33" s="431" t="s">
        <v>201</v>
      </c>
      <c r="D33" s="431"/>
      <c r="E33" s="396" t="s">
        <v>202</v>
      </c>
      <c r="F33" s="396"/>
      <c r="G33" s="396"/>
      <c r="H33" s="396"/>
      <c r="I33" s="396"/>
      <c r="J33" s="396"/>
      <c r="K33" s="396"/>
      <c r="L33" s="396"/>
      <c r="M33" s="396"/>
      <c r="N33" s="396"/>
      <c r="O33" s="396"/>
      <c r="P33" s="396"/>
      <c r="Q33" s="396"/>
      <c r="R33" s="396"/>
      <c r="S33" s="396"/>
      <c r="T33" s="202"/>
      <c r="U33" s="431" t="s">
        <v>203</v>
      </c>
      <c r="V33" s="431"/>
      <c r="W33" s="396" t="s">
        <v>204</v>
      </c>
      <c r="X33" s="396"/>
      <c r="Y33" s="396"/>
      <c r="Z33" s="396"/>
      <c r="AA33" s="396"/>
      <c r="AB33" s="396"/>
      <c r="AC33" s="396"/>
      <c r="AD33" s="396"/>
      <c r="AE33" s="396"/>
      <c r="AF33" s="396"/>
      <c r="AG33" s="396"/>
      <c r="AH33" s="396"/>
      <c r="AI33" s="396"/>
      <c r="AJ33" s="396"/>
      <c r="AK33" s="396"/>
      <c r="AL33" s="202"/>
      <c r="AM33" s="431" t="s">
        <v>205</v>
      </c>
      <c r="AN33" s="431"/>
      <c r="AO33" s="396" t="s">
        <v>204</v>
      </c>
      <c r="AP33" s="396"/>
      <c r="AQ33" s="396"/>
      <c r="AR33" s="396"/>
      <c r="AS33" s="396"/>
      <c r="AT33" s="396"/>
      <c r="AU33" s="396"/>
      <c r="AV33" s="396"/>
      <c r="AW33" s="396"/>
      <c r="AX33" s="396"/>
      <c r="AY33" s="396"/>
      <c r="AZ33" s="396"/>
      <c r="BA33" s="396"/>
      <c r="BB33" s="396"/>
      <c r="BC33" s="396"/>
      <c r="BD33" s="203"/>
      <c r="BE33" s="396" t="s">
        <v>206</v>
      </c>
      <c r="BF33" s="396"/>
      <c r="BG33" s="396" t="s">
        <v>207</v>
      </c>
      <c r="BH33" s="396"/>
      <c r="BI33" s="396"/>
      <c r="BJ33" s="396"/>
      <c r="BK33" s="396"/>
      <c r="BL33" s="396"/>
      <c r="BM33" s="396"/>
      <c r="BN33" s="396"/>
      <c r="BO33" s="396"/>
      <c r="BP33" s="396"/>
      <c r="BQ33" s="396"/>
      <c r="BR33" s="396"/>
      <c r="BS33" s="396"/>
      <c r="BT33" s="396"/>
      <c r="BU33" s="396"/>
      <c r="BV33" s="203"/>
      <c r="BW33" s="431" t="s">
        <v>206</v>
      </c>
      <c r="BX33" s="431"/>
      <c r="BY33" s="396" t="s">
        <v>208</v>
      </c>
      <c r="BZ33" s="396"/>
      <c r="CA33" s="396"/>
      <c r="CB33" s="396"/>
      <c r="CC33" s="396"/>
      <c r="CD33" s="396"/>
      <c r="CE33" s="396"/>
      <c r="CF33" s="396"/>
      <c r="CG33" s="396"/>
      <c r="CH33" s="396"/>
      <c r="CI33" s="396"/>
      <c r="CJ33" s="396"/>
      <c r="CK33" s="396"/>
      <c r="CL33" s="396"/>
      <c r="CM33" s="396"/>
      <c r="CN33" s="202"/>
      <c r="CO33" s="431" t="s">
        <v>201</v>
      </c>
      <c r="CP33" s="431"/>
      <c r="CQ33" s="396" t="s">
        <v>209</v>
      </c>
      <c r="CR33" s="396"/>
      <c r="CS33" s="396"/>
      <c r="CT33" s="396"/>
      <c r="CU33" s="396"/>
      <c r="CV33" s="396"/>
      <c r="CW33" s="396"/>
      <c r="CX33" s="396"/>
      <c r="CY33" s="396"/>
      <c r="CZ33" s="396"/>
      <c r="DA33" s="396"/>
      <c r="DB33" s="396"/>
      <c r="DC33" s="396"/>
      <c r="DD33" s="396"/>
      <c r="DE33" s="396"/>
      <c r="DF33" s="202"/>
      <c r="DG33" s="596" t="s">
        <v>210</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2</v>
      </c>
      <c r="V34" s="597"/>
      <c r="W34" s="598" t="str">
        <f>IF('各会計、関係団体の財政状況及び健全化判断比率'!B28="","",'各会計、関係団体の財政状況及び健全化判断比率'!B28)</f>
        <v>中野市国民健康保険事業特別会計</v>
      </c>
      <c r="X34" s="598"/>
      <c r="Y34" s="598"/>
      <c r="Z34" s="598"/>
      <c r="AA34" s="598"/>
      <c r="AB34" s="598"/>
      <c r="AC34" s="598"/>
      <c r="AD34" s="598"/>
      <c r="AE34" s="598"/>
      <c r="AF34" s="598"/>
      <c r="AG34" s="598"/>
      <c r="AH34" s="598"/>
      <c r="AI34" s="598"/>
      <c r="AJ34" s="598"/>
      <c r="AK34" s="598"/>
      <c r="AL34" s="177"/>
      <c r="AM34" s="597">
        <f>IF(AO34="","",MAX(C34:D43,U34:V43)+1)</f>
        <v>5</v>
      </c>
      <c r="AN34" s="597"/>
      <c r="AO34" s="598" t="str">
        <f>IF('各会計、関係団体の財政状況及び健全化判断比率'!B31="","",'各会計、関係団体の財政状況及び健全化判断比率'!B31)</f>
        <v>中野市水道事業会計</v>
      </c>
      <c r="AP34" s="598"/>
      <c r="AQ34" s="598"/>
      <c r="AR34" s="598"/>
      <c r="AS34" s="598"/>
      <c r="AT34" s="598"/>
      <c r="AU34" s="598"/>
      <c r="AV34" s="598"/>
      <c r="AW34" s="598"/>
      <c r="AX34" s="598"/>
      <c r="AY34" s="598"/>
      <c r="AZ34" s="598"/>
      <c r="BA34" s="598"/>
      <c r="BB34" s="598"/>
      <c r="BC34" s="598"/>
      <c r="BD34" s="177"/>
      <c r="BE34" s="597" t="str">
        <f>IF(BG34="","",MAX(C34:D43,U34:V43,AM34:AN43)+1)</f>
        <v/>
      </c>
      <c r="BF34" s="597"/>
      <c r="BG34" s="598"/>
      <c r="BH34" s="598"/>
      <c r="BI34" s="598"/>
      <c r="BJ34" s="598"/>
      <c r="BK34" s="598"/>
      <c r="BL34" s="598"/>
      <c r="BM34" s="598"/>
      <c r="BN34" s="598"/>
      <c r="BO34" s="598"/>
      <c r="BP34" s="598"/>
      <c r="BQ34" s="598"/>
      <c r="BR34" s="598"/>
      <c r="BS34" s="598"/>
      <c r="BT34" s="598"/>
      <c r="BU34" s="598"/>
      <c r="BV34" s="177"/>
      <c r="BW34" s="597">
        <f>IF(BY34="","",MAX(C34:D43,U34:V43,AM34:AN43,BE34:BF43)+1)</f>
        <v>7</v>
      </c>
      <c r="BX34" s="597"/>
      <c r="BY34" s="598" t="str">
        <f>IF('各会計、関係団体の財政状況及び健全化判断比率'!B68="","",'各会計、関係団体の財政状況及び健全化判断比率'!B68)</f>
        <v>岳南広域消防組合</v>
      </c>
      <c r="BZ34" s="598"/>
      <c r="CA34" s="598"/>
      <c r="CB34" s="598"/>
      <c r="CC34" s="598"/>
      <c r="CD34" s="598"/>
      <c r="CE34" s="598"/>
      <c r="CF34" s="598"/>
      <c r="CG34" s="598"/>
      <c r="CH34" s="598"/>
      <c r="CI34" s="598"/>
      <c r="CJ34" s="598"/>
      <c r="CK34" s="598"/>
      <c r="CL34" s="598"/>
      <c r="CM34" s="598"/>
      <c r="CN34" s="177"/>
      <c r="CO34" s="597">
        <f>IF(CQ34="","",MAX(C34:D43,U34:V43,AM34:AN43,BE34:BF43,BW34:BX43)+1)</f>
        <v>17</v>
      </c>
      <c r="CP34" s="597"/>
      <c r="CQ34" s="598" t="str">
        <f>IF('各会計、関係団体の財政状況及び健全化判断比率'!BS7="","",'各会計、関係団体の財政状況及び健全化判断比率'!BS7)</f>
        <v>信州なかの産業・観光公社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77"/>
      <c r="U35" s="597">
        <f>IF(W35="","",U34+1)</f>
        <v>3</v>
      </c>
      <c r="V35" s="597"/>
      <c r="W35" s="598" t="str">
        <f>IF('各会計、関係団体の財政状況及び健全化判断比率'!B29="","",'各会計、関係団体の財政状況及び健全化判断比率'!B29)</f>
        <v>中野市後期高齢者医療事業特別会計</v>
      </c>
      <c r="X35" s="598"/>
      <c r="Y35" s="598"/>
      <c r="Z35" s="598"/>
      <c r="AA35" s="598"/>
      <c r="AB35" s="598"/>
      <c r="AC35" s="598"/>
      <c r="AD35" s="598"/>
      <c r="AE35" s="598"/>
      <c r="AF35" s="598"/>
      <c r="AG35" s="598"/>
      <c r="AH35" s="598"/>
      <c r="AI35" s="598"/>
      <c r="AJ35" s="598"/>
      <c r="AK35" s="598"/>
      <c r="AL35" s="177"/>
      <c r="AM35" s="597">
        <f t="shared" ref="AM35:AM43" si="0">IF(AO35="","",AM34+1)</f>
        <v>6</v>
      </c>
      <c r="AN35" s="597"/>
      <c r="AO35" s="598" t="str">
        <f>IF('各会計、関係団体の財政状況及び健全化判断比率'!B32="","",'各会計、関係団体の財政状況及び健全化判断比率'!B32)</f>
        <v>中野市下水道事業会計</v>
      </c>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8</v>
      </c>
      <c r="BX35" s="597"/>
      <c r="BY35" s="598" t="str">
        <f>IF('各会計、関係団体の財政状況及び健全化判断比率'!B69="","",'各会計、関係団体の財政状況及び健全化判断比率'!B69)</f>
        <v>北信保健衛生施設組合（一般会計）</v>
      </c>
      <c r="BZ35" s="598"/>
      <c r="CA35" s="598"/>
      <c r="CB35" s="598"/>
      <c r="CC35" s="598"/>
      <c r="CD35" s="598"/>
      <c r="CE35" s="598"/>
      <c r="CF35" s="598"/>
      <c r="CG35" s="598"/>
      <c r="CH35" s="598"/>
      <c r="CI35" s="598"/>
      <c r="CJ35" s="598"/>
      <c r="CK35" s="598"/>
      <c r="CL35" s="598"/>
      <c r="CM35" s="598"/>
      <c r="CN35" s="177"/>
      <c r="CO35" s="597">
        <f t="shared" ref="CO35:CO43" si="3">IF(CQ35="","",CO34+1)</f>
        <v>18</v>
      </c>
      <c r="CP35" s="597"/>
      <c r="CQ35" s="598" t="str">
        <f>IF('各会計、関係団体の財政状況及び健全化判断比率'!BS8="","",'各会計、関係団体の財政状況及び健全化判断比率'!BS8)</f>
        <v>北信食肉センター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4</v>
      </c>
      <c r="V36" s="597"/>
      <c r="W36" s="598" t="str">
        <f>IF('各会計、関係団体の財政状況及び健全化判断比率'!B30="","",'各会計、関係団体の財政状況及び健全化判断比率'!B30)</f>
        <v>中野市介護保険事業特別会計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9</v>
      </c>
      <c r="BX36" s="597"/>
      <c r="BY36" s="598" t="str">
        <f>IF('各会計、関係団体の財政状況及び健全化判断比率'!B70="","",'各会計、関係団体の財政状況及び健全化判断比率'!B70)</f>
        <v>北信保健衛生施設組合（斎場事業特別会計）</v>
      </c>
      <c r="BZ36" s="598"/>
      <c r="CA36" s="598"/>
      <c r="CB36" s="598"/>
      <c r="CC36" s="598"/>
      <c r="CD36" s="598"/>
      <c r="CE36" s="598"/>
      <c r="CF36" s="598"/>
      <c r="CG36" s="598"/>
      <c r="CH36" s="598"/>
      <c r="CI36" s="598"/>
      <c r="CJ36" s="598"/>
      <c r="CK36" s="598"/>
      <c r="CL36" s="598"/>
      <c r="CM36" s="598"/>
      <c r="CN36" s="177"/>
      <c r="CO36" s="597">
        <f t="shared" si="3"/>
        <v>19</v>
      </c>
      <c r="CP36" s="597"/>
      <c r="CQ36" s="598" t="str">
        <f>IF('各会計、関係団体の財政状況及び健全化判断比率'!BS9="","",'各会計、関係団体の財政状況及び健全化判断比率'!BS9)</f>
        <v>中野市土地開発公社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t="str">
        <f t="shared" si="4"/>
        <v/>
      </c>
      <c r="V37" s="597"/>
      <c r="W37" s="598"/>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10</v>
      </c>
      <c r="BX37" s="597"/>
      <c r="BY37" s="598" t="str">
        <f>IF('各会計、関係団体の財政状況及び健全化判断比率'!B71="","",'各会計、関係団体の財政状況及び健全化判断比率'!B71)</f>
        <v>北信保健衛生施設組合（じん芥処理事業特別会計）</v>
      </c>
      <c r="BZ37" s="598"/>
      <c r="CA37" s="598"/>
      <c r="CB37" s="598"/>
      <c r="CC37" s="598"/>
      <c r="CD37" s="598"/>
      <c r="CE37" s="598"/>
      <c r="CF37" s="598"/>
      <c r="CG37" s="598"/>
      <c r="CH37" s="598"/>
      <c r="CI37" s="598"/>
      <c r="CJ37" s="598"/>
      <c r="CK37" s="598"/>
      <c r="CL37" s="598"/>
      <c r="CM37" s="598"/>
      <c r="CN37" s="177"/>
      <c r="CO37" s="597">
        <f t="shared" si="3"/>
        <v>20</v>
      </c>
      <c r="CP37" s="597"/>
      <c r="CQ37" s="598" t="str">
        <f>IF('各会計、関係団体の財政状況及び健全化判断比率'!BS10="","",'各会計、関係団体の財政状況及び健全化判断比率'!BS10)</f>
        <v>斑尾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11</v>
      </c>
      <c r="BX38" s="597"/>
      <c r="BY38" s="598" t="str">
        <f>IF('各会計、関係団体の財政状況及び健全化判断比率'!B72="","",'各会計、関係団体の財政状況及び健全化判断比率'!B72)</f>
        <v>北信広域連合（一般会計）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12</v>
      </c>
      <c r="BX39" s="597"/>
      <c r="BY39" s="598" t="str">
        <f>IF('各会計、関係団体の財政状況及び健全化判断比率'!B73="","",'各会計、関係団体の財政状況及び健全化判断比率'!B73)</f>
        <v>北信広域連合（養護老人ホーム事業特別会計）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13</v>
      </c>
      <c r="BX40" s="597"/>
      <c r="BY40" s="598" t="str">
        <f>IF('各会計、関係団体の財政状況及び健全化判断比率'!B74="","",'各会計、関係団体の財政状況及び健全化判断比率'!B74)</f>
        <v>北信広域連合（特別養護老人ホーム事業特別会計）</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f t="shared" si="2"/>
        <v>14</v>
      </c>
      <c r="BX41" s="597"/>
      <c r="BY41" s="598" t="str">
        <f>IF('各会計、関係団体の財政状況及び健全化判断比率'!B75="","",'各会計、関係団体の財政状況及び健全化判断比率'!B75)</f>
        <v>長野県市町村自治振興組合</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f t="shared" si="2"/>
        <v>15</v>
      </c>
      <c r="BX42" s="597"/>
      <c r="BY42" s="598" t="str">
        <f>IF('各会計、関係団体の財政状況及び健全化判断比率'!B76="","",'各会計、関係団体の財政状況及び健全化判断比率'!B76)</f>
        <v>長野県後期高齢者医療広域連合（一般会計）</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f t="shared" si="2"/>
        <v>16</v>
      </c>
      <c r="BX43" s="597"/>
      <c r="BY43" s="598" t="str">
        <f>IF('各会計、関係団体の財政状況及び健全化判断比率'!B77="","",'各会計、関係団体の財政状況及び健全化判断比率'!B77)</f>
        <v>長野県後期高齢者医療広域連合（後期高齢者医療特別会計）</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AehfhT2bm6FBRPP/o5EIoVaI2PbTIXMUs9de+VlNQYG9g7a7fsc7PfT/9YCfmWgF/mx52tlV0CSkYRTA7wVrg==" saltValue="dh/IRcpNs5BECv/UfYAzU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82" zoomScaleNormal="8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579</v>
      </c>
      <c r="D34" s="1151"/>
      <c r="E34" s="1152"/>
      <c r="F34" s="32">
        <v>15.66</v>
      </c>
      <c r="G34" s="33">
        <v>18.46</v>
      </c>
      <c r="H34" s="33">
        <v>20.45</v>
      </c>
      <c r="I34" s="33">
        <v>22.17</v>
      </c>
      <c r="J34" s="34">
        <v>24.33</v>
      </c>
      <c r="K34" s="22"/>
      <c r="L34" s="22"/>
      <c r="M34" s="22"/>
      <c r="N34" s="22"/>
      <c r="O34" s="22"/>
      <c r="P34" s="22"/>
    </row>
    <row r="35" spans="1:16" ht="39" customHeight="1" x14ac:dyDescent="0.15">
      <c r="A35" s="22"/>
      <c r="B35" s="35"/>
      <c r="C35" s="1145" t="s">
        <v>580</v>
      </c>
      <c r="D35" s="1146"/>
      <c r="E35" s="1147"/>
      <c r="F35" s="36">
        <v>10.59</v>
      </c>
      <c r="G35" s="37">
        <v>12.32</v>
      </c>
      <c r="H35" s="37">
        <v>13.08</v>
      </c>
      <c r="I35" s="37">
        <v>13.3</v>
      </c>
      <c r="J35" s="38">
        <v>14.36</v>
      </c>
      <c r="K35" s="22"/>
      <c r="L35" s="22"/>
      <c r="M35" s="22"/>
      <c r="N35" s="22"/>
      <c r="O35" s="22"/>
      <c r="P35" s="22"/>
    </row>
    <row r="36" spans="1:16" ht="39" customHeight="1" x14ac:dyDescent="0.15">
      <c r="A36" s="22"/>
      <c r="B36" s="35"/>
      <c r="C36" s="1145" t="s">
        <v>581</v>
      </c>
      <c r="D36" s="1146"/>
      <c r="E36" s="1147"/>
      <c r="F36" s="36">
        <v>3.1</v>
      </c>
      <c r="G36" s="37">
        <v>4.18</v>
      </c>
      <c r="H36" s="37">
        <v>2.73</v>
      </c>
      <c r="I36" s="37">
        <v>5.61</v>
      </c>
      <c r="J36" s="38">
        <v>9.2799999999999994</v>
      </c>
      <c r="K36" s="22"/>
      <c r="L36" s="22"/>
      <c r="M36" s="22"/>
      <c r="N36" s="22"/>
      <c r="O36" s="22"/>
      <c r="P36" s="22"/>
    </row>
    <row r="37" spans="1:16" ht="39" customHeight="1" x14ac:dyDescent="0.15">
      <c r="A37" s="22"/>
      <c r="B37" s="35"/>
      <c r="C37" s="1145" t="s">
        <v>582</v>
      </c>
      <c r="D37" s="1146"/>
      <c r="E37" s="1147"/>
      <c r="F37" s="36">
        <v>0.99</v>
      </c>
      <c r="G37" s="37">
        <v>0.68</v>
      </c>
      <c r="H37" s="37">
        <v>0.67</v>
      </c>
      <c r="I37" s="37">
        <v>0.83</v>
      </c>
      <c r="J37" s="38">
        <v>0.55000000000000004</v>
      </c>
      <c r="K37" s="22"/>
      <c r="L37" s="22"/>
      <c r="M37" s="22"/>
      <c r="N37" s="22"/>
      <c r="O37" s="22"/>
      <c r="P37" s="22"/>
    </row>
    <row r="38" spans="1:16" ht="39" customHeight="1" x14ac:dyDescent="0.15">
      <c r="A38" s="22"/>
      <c r="B38" s="35"/>
      <c r="C38" s="1145" t="s">
        <v>583</v>
      </c>
      <c r="D38" s="1146"/>
      <c r="E38" s="1147"/>
      <c r="F38" s="36">
        <v>0.42</v>
      </c>
      <c r="G38" s="37">
        <v>0.39</v>
      </c>
      <c r="H38" s="37">
        <v>0.96</v>
      </c>
      <c r="I38" s="37">
        <v>0.75</v>
      </c>
      <c r="J38" s="38">
        <v>0.22</v>
      </c>
      <c r="K38" s="22"/>
      <c r="L38" s="22"/>
      <c r="M38" s="22"/>
      <c r="N38" s="22"/>
      <c r="O38" s="22"/>
      <c r="P38" s="22"/>
    </row>
    <row r="39" spans="1:16" ht="39" customHeight="1" x14ac:dyDescent="0.15">
      <c r="A39" s="22"/>
      <c r="B39" s="35"/>
      <c r="C39" s="1145" t="s">
        <v>584</v>
      </c>
      <c r="D39" s="1146"/>
      <c r="E39" s="1147"/>
      <c r="F39" s="36">
        <v>0.1</v>
      </c>
      <c r="G39" s="37">
        <v>0.05</v>
      </c>
      <c r="H39" s="37">
        <v>0.05</v>
      </c>
      <c r="I39" s="37">
        <v>0.12</v>
      </c>
      <c r="J39" s="38">
        <v>0.06</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585</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586</v>
      </c>
      <c r="D43" s="1149"/>
      <c r="E43" s="1150"/>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iShiwsf0KYV8S8D4n8ZcnhHM6dVNS2Xsiv8bblASnKCRzIlgTqG3p9zLo45jN2OjvJ1B8mHY6CU2gnBti1xUA==" saltValue="kZmcSvHPeeV0RwmKIE7l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2299</v>
      </c>
      <c r="L45" s="60">
        <v>2372</v>
      </c>
      <c r="M45" s="60">
        <v>2433</v>
      </c>
      <c r="N45" s="60">
        <v>2423</v>
      </c>
      <c r="O45" s="61">
        <v>2371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531</v>
      </c>
      <c r="L46" s="64" t="s">
        <v>531</v>
      </c>
      <c r="M46" s="64" t="s">
        <v>531</v>
      </c>
      <c r="N46" s="64" t="s">
        <v>531</v>
      </c>
      <c r="O46" s="65" t="s">
        <v>531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531</v>
      </c>
      <c r="L47" s="64" t="s">
        <v>531</v>
      </c>
      <c r="M47" s="64" t="s">
        <v>531</v>
      </c>
      <c r="N47" s="64" t="s">
        <v>531</v>
      </c>
      <c r="O47" s="65" t="s">
        <v>531</v>
      </c>
      <c r="P47" s="48"/>
      <c r="Q47" s="48"/>
      <c r="R47" s="48"/>
      <c r="S47" s="48"/>
      <c r="T47" s="48"/>
      <c r="U47" s="48"/>
    </row>
    <row r="48" spans="1:21" ht="30.75" customHeight="1" x14ac:dyDescent="0.15">
      <c r="A48" s="48"/>
      <c r="B48" s="1155"/>
      <c r="C48" s="1156"/>
      <c r="D48" s="62"/>
      <c r="E48" s="1161" t="s">
        <v>15</v>
      </c>
      <c r="F48" s="1161"/>
      <c r="G48" s="1161"/>
      <c r="H48" s="1161"/>
      <c r="I48" s="1161"/>
      <c r="J48" s="1162"/>
      <c r="K48" s="63">
        <v>995</v>
      </c>
      <c r="L48" s="64">
        <v>843</v>
      </c>
      <c r="M48" s="64">
        <v>686</v>
      </c>
      <c r="N48" s="64">
        <v>603</v>
      </c>
      <c r="O48" s="65">
        <v>594</v>
      </c>
      <c r="P48" s="48"/>
      <c r="Q48" s="48"/>
      <c r="R48" s="48"/>
      <c r="S48" s="48"/>
      <c r="T48" s="48"/>
      <c r="U48" s="48"/>
    </row>
    <row r="49" spans="1:21" ht="30.75" customHeight="1" x14ac:dyDescent="0.15">
      <c r="A49" s="48"/>
      <c r="B49" s="1155"/>
      <c r="C49" s="1156"/>
      <c r="D49" s="62"/>
      <c r="E49" s="1161" t="s">
        <v>16</v>
      </c>
      <c r="F49" s="1161"/>
      <c r="G49" s="1161"/>
      <c r="H49" s="1161"/>
      <c r="I49" s="1161"/>
      <c r="J49" s="1162"/>
      <c r="K49" s="63">
        <v>128</v>
      </c>
      <c r="L49" s="64">
        <v>111</v>
      </c>
      <c r="M49" s="64">
        <v>147</v>
      </c>
      <c r="N49" s="64">
        <v>149</v>
      </c>
      <c r="O49" s="65">
        <v>158</v>
      </c>
      <c r="P49" s="48"/>
      <c r="Q49" s="48"/>
      <c r="R49" s="48"/>
      <c r="S49" s="48"/>
      <c r="T49" s="48"/>
      <c r="U49" s="48"/>
    </row>
    <row r="50" spans="1:21" ht="30.75" customHeight="1" x14ac:dyDescent="0.15">
      <c r="A50" s="48"/>
      <c r="B50" s="1155"/>
      <c r="C50" s="1156"/>
      <c r="D50" s="62"/>
      <c r="E50" s="1161" t="s">
        <v>17</v>
      </c>
      <c r="F50" s="1161"/>
      <c r="G50" s="1161"/>
      <c r="H50" s="1161"/>
      <c r="I50" s="1161"/>
      <c r="J50" s="1162"/>
      <c r="K50" s="63">
        <v>8</v>
      </c>
      <c r="L50" s="64">
        <v>12</v>
      </c>
      <c r="M50" s="64">
        <v>10</v>
      </c>
      <c r="N50" s="64">
        <v>6</v>
      </c>
      <c r="O50" s="65">
        <v>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531</v>
      </c>
      <c r="L51" s="64" t="s">
        <v>531</v>
      </c>
      <c r="M51" s="64" t="s">
        <v>531</v>
      </c>
      <c r="N51" s="64" t="s">
        <v>531</v>
      </c>
      <c r="O51" s="65" t="s">
        <v>531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2691</v>
      </c>
      <c r="L52" s="64">
        <v>2662</v>
      </c>
      <c r="M52" s="64">
        <v>2521</v>
      </c>
      <c r="N52" s="64">
        <v>2470</v>
      </c>
      <c r="O52" s="65">
        <v>2465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739</v>
      </c>
      <c r="L53" s="69">
        <v>676</v>
      </c>
      <c r="M53" s="69">
        <v>755</v>
      </c>
      <c r="N53" s="69">
        <v>711</v>
      </c>
      <c r="O53" s="70">
        <v>664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sZbPZZTqrgYdQHLyL/Fj2QlNJXCB2hiWwbHflfIM6jjDMnt3wIqjjr5CnADWpI1he9o8RuqX0dFjr2WL9+0Hw==" saltValue="7NJVW4YY/FIV8sfbji4hm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3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84" t="s">
        <v>32</v>
      </c>
      <c r="C41" s="1185"/>
      <c r="D41" s="105"/>
      <c r="E41" s="1190" t="s">
        <v>33</v>
      </c>
      <c r="F41" s="1190"/>
      <c r="G41" s="1190"/>
      <c r="H41" s="1191"/>
      <c r="I41" s="351">
        <v>20437</v>
      </c>
      <c r="J41" s="352">
        <v>20428</v>
      </c>
      <c r="K41" s="352">
        <v>19694</v>
      </c>
      <c r="L41" s="352">
        <v>19046</v>
      </c>
      <c r="M41" s="353">
        <v>18347</v>
      </c>
    </row>
    <row r="42" spans="2:13" ht="27.75" customHeight="1" x14ac:dyDescent="0.15">
      <c r="B42" s="1186"/>
      <c r="C42" s="1187"/>
      <c r="D42" s="106"/>
      <c r="E42" s="1192" t="s">
        <v>34</v>
      </c>
      <c r="F42" s="1192"/>
      <c r="G42" s="1192"/>
      <c r="H42" s="1193"/>
      <c r="I42" s="354" t="s">
        <v>531</v>
      </c>
      <c r="J42" s="355" t="s">
        <v>531</v>
      </c>
      <c r="K42" s="355" t="s">
        <v>531</v>
      </c>
      <c r="L42" s="355" t="s">
        <v>531</v>
      </c>
      <c r="M42" s="356" t="s">
        <v>531</v>
      </c>
    </row>
    <row r="43" spans="2:13" ht="27.75" customHeight="1" x14ac:dyDescent="0.15">
      <c r="B43" s="1186"/>
      <c r="C43" s="1187"/>
      <c r="D43" s="106"/>
      <c r="E43" s="1192" t="s">
        <v>35</v>
      </c>
      <c r="F43" s="1192"/>
      <c r="G43" s="1192"/>
      <c r="H43" s="1193"/>
      <c r="I43" s="354">
        <v>14578</v>
      </c>
      <c r="J43" s="355">
        <v>12818</v>
      </c>
      <c r="K43" s="355">
        <v>11421</v>
      </c>
      <c r="L43" s="355">
        <v>9138</v>
      </c>
      <c r="M43" s="356">
        <v>9171</v>
      </c>
    </row>
    <row r="44" spans="2:13" ht="27.75" customHeight="1" x14ac:dyDescent="0.15">
      <c r="B44" s="1186"/>
      <c r="C44" s="1187"/>
      <c r="D44" s="106"/>
      <c r="E44" s="1192" t="s">
        <v>36</v>
      </c>
      <c r="F44" s="1192"/>
      <c r="G44" s="1192"/>
      <c r="H44" s="1193"/>
      <c r="I44" s="354">
        <v>947</v>
      </c>
      <c r="J44" s="355">
        <v>715</v>
      </c>
      <c r="K44" s="355">
        <v>692</v>
      </c>
      <c r="L44" s="355">
        <v>622</v>
      </c>
      <c r="M44" s="356">
        <v>520</v>
      </c>
    </row>
    <row r="45" spans="2:13" ht="27.75" customHeight="1" x14ac:dyDescent="0.15">
      <c r="B45" s="1186"/>
      <c r="C45" s="1187"/>
      <c r="D45" s="106"/>
      <c r="E45" s="1192" t="s">
        <v>37</v>
      </c>
      <c r="F45" s="1192"/>
      <c r="G45" s="1192"/>
      <c r="H45" s="1193"/>
      <c r="I45" s="354">
        <v>2948</v>
      </c>
      <c r="J45" s="355">
        <v>2969</v>
      </c>
      <c r="K45" s="355">
        <v>3178</v>
      </c>
      <c r="L45" s="355">
        <v>3046</v>
      </c>
      <c r="M45" s="356">
        <v>2979</v>
      </c>
    </row>
    <row r="46" spans="2:13" ht="27.75" customHeight="1" x14ac:dyDescent="0.15">
      <c r="B46" s="1186"/>
      <c r="C46" s="1187"/>
      <c r="D46" s="107"/>
      <c r="E46" s="1192" t="s">
        <v>38</v>
      </c>
      <c r="F46" s="1192"/>
      <c r="G46" s="1192"/>
      <c r="H46" s="1193"/>
      <c r="I46" s="354" t="s">
        <v>531</v>
      </c>
      <c r="J46" s="355" t="s">
        <v>531</v>
      </c>
      <c r="K46" s="355" t="s">
        <v>531</v>
      </c>
      <c r="L46" s="355" t="s">
        <v>531</v>
      </c>
      <c r="M46" s="356" t="s">
        <v>531</v>
      </c>
    </row>
    <row r="47" spans="2:13" ht="27.75" customHeight="1" x14ac:dyDescent="0.15">
      <c r="B47" s="1186"/>
      <c r="C47" s="1187"/>
      <c r="D47" s="108"/>
      <c r="E47" s="1194" t="s">
        <v>39</v>
      </c>
      <c r="F47" s="1195"/>
      <c r="G47" s="1195"/>
      <c r="H47" s="1196"/>
      <c r="I47" s="354" t="s">
        <v>531</v>
      </c>
      <c r="J47" s="355" t="s">
        <v>531</v>
      </c>
      <c r="K47" s="355" t="s">
        <v>531</v>
      </c>
      <c r="L47" s="355" t="s">
        <v>531</v>
      </c>
      <c r="M47" s="356" t="s">
        <v>531</v>
      </c>
    </row>
    <row r="48" spans="2:13" ht="27.75" customHeight="1" x14ac:dyDescent="0.15">
      <c r="B48" s="1186"/>
      <c r="C48" s="1187"/>
      <c r="D48" s="106"/>
      <c r="E48" s="1192" t="s">
        <v>40</v>
      </c>
      <c r="F48" s="1192"/>
      <c r="G48" s="1192"/>
      <c r="H48" s="1193"/>
      <c r="I48" s="354" t="s">
        <v>531</v>
      </c>
      <c r="J48" s="355" t="s">
        <v>531</v>
      </c>
      <c r="K48" s="355" t="s">
        <v>531</v>
      </c>
      <c r="L48" s="355" t="s">
        <v>531</v>
      </c>
      <c r="M48" s="356" t="s">
        <v>531</v>
      </c>
    </row>
    <row r="49" spans="2:13" ht="27.75" customHeight="1" x14ac:dyDescent="0.15">
      <c r="B49" s="1188"/>
      <c r="C49" s="1189"/>
      <c r="D49" s="106"/>
      <c r="E49" s="1192" t="s">
        <v>41</v>
      </c>
      <c r="F49" s="1192"/>
      <c r="G49" s="1192"/>
      <c r="H49" s="1193"/>
      <c r="I49" s="354" t="s">
        <v>531</v>
      </c>
      <c r="J49" s="355" t="s">
        <v>531</v>
      </c>
      <c r="K49" s="355" t="s">
        <v>531</v>
      </c>
      <c r="L49" s="355" t="s">
        <v>531</v>
      </c>
      <c r="M49" s="356" t="s">
        <v>531</v>
      </c>
    </row>
    <row r="50" spans="2:13" ht="27.75" customHeight="1" x14ac:dyDescent="0.15">
      <c r="B50" s="1197" t="s">
        <v>42</v>
      </c>
      <c r="C50" s="1198"/>
      <c r="D50" s="109"/>
      <c r="E50" s="1192" t="s">
        <v>43</v>
      </c>
      <c r="F50" s="1192"/>
      <c r="G50" s="1192"/>
      <c r="H50" s="1193"/>
      <c r="I50" s="354">
        <v>9384</v>
      </c>
      <c r="J50" s="355">
        <v>8781</v>
      </c>
      <c r="K50" s="355">
        <v>8378</v>
      </c>
      <c r="L50" s="355">
        <v>8753</v>
      </c>
      <c r="M50" s="356">
        <v>9840</v>
      </c>
    </row>
    <row r="51" spans="2:13" ht="27.75" customHeight="1" x14ac:dyDescent="0.15">
      <c r="B51" s="1186"/>
      <c r="C51" s="1187"/>
      <c r="D51" s="106"/>
      <c r="E51" s="1192" t="s">
        <v>44</v>
      </c>
      <c r="F51" s="1192"/>
      <c r="G51" s="1192"/>
      <c r="H51" s="1193"/>
      <c r="I51" s="354">
        <v>4529</v>
      </c>
      <c r="J51" s="355">
        <v>8937</v>
      </c>
      <c r="K51" s="355">
        <v>2983</v>
      </c>
      <c r="L51" s="355">
        <v>2838</v>
      </c>
      <c r="M51" s="356">
        <v>5360</v>
      </c>
    </row>
    <row r="52" spans="2:13" ht="27.75" customHeight="1" x14ac:dyDescent="0.15">
      <c r="B52" s="1188"/>
      <c r="C52" s="1189"/>
      <c r="D52" s="106"/>
      <c r="E52" s="1192" t="s">
        <v>45</v>
      </c>
      <c r="F52" s="1192"/>
      <c r="G52" s="1192"/>
      <c r="H52" s="1193"/>
      <c r="I52" s="354">
        <v>25426</v>
      </c>
      <c r="J52" s="355">
        <v>26222</v>
      </c>
      <c r="K52" s="355">
        <v>24331</v>
      </c>
      <c r="L52" s="355">
        <v>23366</v>
      </c>
      <c r="M52" s="356">
        <v>22285</v>
      </c>
    </row>
    <row r="53" spans="2:13" ht="27.75" customHeight="1" thickBot="1" x14ac:dyDescent="0.2">
      <c r="B53" s="1199" t="s">
        <v>46</v>
      </c>
      <c r="C53" s="1200"/>
      <c r="D53" s="110"/>
      <c r="E53" s="1201" t="s">
        <v>47</v>
      </c>
      <c r="F53" s="1201"/>
      <c r="G53" s="1201"/>
      <c r="H53" s="1202"/>
      <c r="I53" s="357">
        <v>-429</v>
      </c>
      <c r="J53" s="358">
        <v>-7010</v>
      </c>
      <c r="K53" s="358">
        <v>-706</v>
      </c>
      <c r="L53" s="358">
        <v>-3105</v>
      </c>
      <c r="M53" s="359">
        <v>-6469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kHD9zidOayJPUIYMg7sG2hATodGnR1xJlOQymWJO9f61CMEPWhXnuZa1734ivLSAD13vSDOeSzjJgKBxxCJ+BQ==" saltValue="/Sss9C2P1Z57zvX80TR5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6" zoomScale="55" zoomScaleNormal="55"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1969</v>
      </c>
      <c r="G55" s="122">
        <v>2143</v>
      </c>
      <c r="H55" s="123">
        <v>2535</v>
      </c>
    </row>
    <row r="56" spans="2:8" ht="52.5" customHeight="1" x14ac:dyDescent="0.15">
      <c r="B56" s="124"/>
      <c r="C56" s="1213" t="s">
        <v>51</v>
      </c>
      <c r="D56" s="1213"/>
      <c r="E56" s="1214"/>
      <c r="F56" s="125">
        <v>505</v>
      </c>
      <c r="G56" s="125">
        <v>715</v>
      </c>
      <c r="H56" s="126">
        <v>718</v>
      </c>
    </row>
    <row r="57" spans="2:8" ht="53.25" customHeight="1" x14ac:dyDescent="0.15">
      <c r="B57" s="124"/>
      <c r="C57" s="1215" t="s">
        <v>52</v>
      </c>
      <c r="D57" s="1215"/>
      <c r="E57" s="1216"/>
      <c r="F57" s="127">
        <v>6130</v>
      </c>
      <c r="G57" s="127">
        <v>6633</v>
      </c>
      <c r="H57" s="128">
        <v>7270</v>
      </c>
    </row>
    <row r="58" spans="2:8" ht="45.75" customHeight="1" x14ac:dyDescent="0.15">
      <c r="B58" s="129"/>
      <c r="C58" s="1203" t="s">
        <v>610</v>
      </c>
      <c r="D58" s="1204"/>
      <c r="E58" s="1205"/>
      <c r="F58" s="360">
        <v>2251</v>
      </c>
      <c r="G58" s="360">
        <v>2160</v>
      </c>
      <c r="H58" s="361">
        <v>2068</v>
      </c>
    </row>
    <row r="59" spans="2:8" ht="45.75" customHeight="1" x14ac:dyDescent="0.15">
      <c r="B59" s="129"/>
      <c r="C59" s="1203" t="s">
        <v>611</v>
      </c>
      <c r="D59" s="1204"/>
      <c r="E59" s="1205"/>
      <c r="F59" s="360">
        <v>569</v>
      </c>
      <c r="G59" s="360">
        <v>1129</v>
      </c>
      <c r="H59" s="361">
        <v>1576</v>
      </c>
    </row>
    <row r="60" spans="2:8" ht="45.75" customHeight="1" x14ac:dyDescent="0.15">
      <c r="B60" s="129"/>
      <c r="C60" s="1203" t="s">
        <v>612</v>
      </c>
      <c r="D60" s="1204"/>
      <c r="E60" s="1205"/>
      <c r="F60" s="360">
        <v>1290</v>
      </c>
      <c r="G60" s="360">
        <v>1301</v>
      </c>
      <c r="H60" s="361">
        <v>1367</v>
      </c>
    </row>
    <row r="61" spans="2:8" ht="45.75" customHeight="1" x14ac:dyDescent="0.15">
      <c r="B61" s="129"/>
      <c r="C61" s="1203" t="s">
        <v>613</v>
      </c>
      <c r="D61" s="1204"/>
      <c r="E61" s="1205"/>
      <c r="F61" s="360">
        <v>1004</v>
      </c>
      <c r="G61" s="360">
        <v>1028</v>
      </c>
      <c r="H61" s="361">
        <v>1114</v>
      </c>
    </row>
    <row r="62" spans="2:8" ht="45.75" customHeight="1" thickBot="1" x14ac:dyDescent="0.2">
      <c r="B62" s="130"/>
      <c r="C62" s="1206" t="s">
        <v>614</v>
      </c>
      <c r="D62" s="1207"/>
      <c r="E62" s="1208"/>
      <c r="F62" s="362">
        <v>436</v>
      </c>
      <c r="G62" s="362">
        <v>436</v>
      </c>
      <c r="H62" s="363">
        <v>485</v>
      </c>
    </row>
    <row r="63" spans="2:8" ht="52.5" customHeight="1" thickBot="1" x14ac:dyDescent="0.2">
      <c r="B63" s="131"/>
      <c r="C63" s="1209" t="s">
        <v>53</v>
      </c>
      <c r="D63" s="1209"/>
      <c r="E63" s="1210"/>
      <c r="F63" s="132">
        <v>8604</v>
      </c>
      <c r="G63" s="132">
        <v>9490</v>
      </c>
      <c r="H63" s="133">
        <v>10523</v>
      </c>
    </row>
    <row r="64" spans="2:8" x14ac:dyDescent="0.15"/>
  </sheetData>
  <sheetProtection algorithmName="SHA-512" hashValue="pnaCjQcs8m35S1aUmGhIOhoiyvn5VKQOxgjI9irXhBO37lIfYBiMEMoFKNBymkaSI1Y0BMVfElS0DVG9D/udIw==" saltValue="dwpt5OV3qb0xETzGDOf9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569</v>
      </c>
      <c r="G2" s="147"/>
      <c r="H2" s="148"/>
    </row>
    <row r="3" spans="1:8" x14ac:dyDescent="0.15">
      <c r="A3" s="144" t="s">
        <v>562</v>
      </c>
      <c r="B3" s="149"/>
      <c r="C3" s="150"/>
      <c r="D3" s="151">
        <v>53991</v>
      </c>
      <c r="E3" s="152"/>
      <c r="F3" s="153">
        <v>83774</v>
      </c>
      <c r="G3" s="154"/>
      <c r="H3" s="155"/>
    </row>
    <row r="4" spans="1:8" x14ac:dyDescent="0.15">
      <c r="A4" s="156"/>
      <c r="B4" s="157"/>
      <c r="C4" s="158"/>
      <c r="D4" s="159">
        <v>35526</v>
      </c>
      <c r="E4" s="160"/>
      <c r="F4" s="161">
        <v>52179</v>
      </c>
      <c r="G4" s="162"/>
      <c r="H4" s="163"/>
    </row>
    <row r="5" spans="1:8" x14ac:dyDescent="0.15">
      <c r="A5" s="144" t="s">
        <v>564</v>
      </c>
      <c r="B5" s="149"/>
      <c r="C5" s="150"/>
      <c r="D5" s="151">
        <v>75831</v>
      </c>
      <c r="E5" s="152"/>
      <c r="F5" s="153">
        <v>132981</v>
      </c>
      <c r="G5" s="154"/>
      <c r="H5" s="155"/>
    </row>
    <row r="6" spans="1:8" x14ac:dyDescent="0.15">
      <c r="A6" s="156"/>
      <c r="B6" s="157"/>
      <c r="C6" s="158"/>
      <c r="D6" s="159">
        <v>32841</v>
      </c>
      <c r="E6" s="160"/>
      <c r="F6" s="161">
        <v>56973</v>
      </c>
      <c r="G6" s="162"/>
      <c r="H6" s="163"/>
    </row>
    <row r="7" spans="1:8" x14ac:dyDescent="0.15">
      <c r="A7" s="144" t="s">
        <v>565</v>
      </c>
      <c r="B7" s="149"/>
      <c r="C7" s="150"/>
      <c r="D7" s="151">
        <v>64499</v>
      </c>
      <c r="E7" s="152"/>
      <c r="F7" s="153">
        <v>128523</v>
      </c>
      <c r="G7" s="154"/>
      <c r="H7" s="155"/>
    </row>
    <row r="8" spans="1:8" x14ac:dyDescent="0.15">
      <c r="A8" s="156"/>
      <c r="B8" s="157"/>
      <c r="C8" s="158"/>
      <c r="D8" s="159">
        <v>39086</v>
      </c>
      <c r="E8" s="160"/>
      <c r="F8" s="161">
        <v>56792</v>
      </c>
      <c r="G8" s="162"/>
      <c r="H8" s="163"/>
    </row>
    <row r="9" spans="1:8" x14ac:dyDescent="0.15">
      <c r="A9" s="144" t="s">
        <v>566</v>
      </c>
      <c r="B9" s="149"/>
      <c r="C9" s="150"/>
      <c r="D9" s="151">
        <v>41739</v>
      </c>
      <c r="E9" s="152"/>
      <c r="F9" s="153">
        <v>92919</v>
      </c>
      <c r="G9" s="154"/>
      <c r="H9" s="155"/>
    </row>
    <row r="10" spans="1:8" x14ac:dyDescent="0.15">
      <c r="A10" s="156"/>
      <c r="B10" s="157"/>
      <c r="C10" s="158"/>
      <c r="D10" s="159">
        <v>25085</v>
      </c>
      <c r="E10" s="160"/>
      <c r="F10" s="161">
        <v>54128</v>
      </c>
      <c r="G10" s="162"/>
      <c r="H10" s="163"/>
    </row>
    <row r="11" spans="1:8" x14ac:dyDescent="0.15">
      <c r="A11" s="144" t="s">
        <v>567</v>
      </c>
      <c r="B11" s="149"/>
      <c r="C11" s="150"/>
      <c r="D11" s="151">
        <v>56913</v>
      </c>
      <c r="E11" s="152"/>
      <c r="F11" s="153">
        <v>103663</v>
      </c>
      <c r="G11" s="154"/>
      <c r="H11" s="155"/>
    </row>
    <row r="12" spans="1:8" x14ac:dyDescent="0.15">
      <c r="A12" s="156"/>
      <c r="B12" s="157"/>
      <c r="C12" s="164"/>
      <c r="D12" s="159">
        <v>46781</v>
      </c>
      <c r="E12" s="160"/>
      <c r="F12" s="161">
        <v>64346</v>
      </c>
      <c r="G12" s="162"/>
      <c r="H12" s="163"/>
    </row>
    <row r="13" spans="1:8" x14ac:dyDescent="0.15">
      <c r="A13" s="144"/>
      <c r="B13" s="149"/>
      <c r="C13" s="165"/>
      <c r="D13" s="166">
        <v>58595</v>
      </c>
      <c r="E13" s="167"/>
      <c r="F13" s="168">
        <v>108372</v>
      </c>
      <c r="G13" s="169"/>
      <c r="H13" s="155"/>
    </row>
    <row r="14" spans="1:8" x14ac:dyDescent="0.15">
      <c r="A14" s="156"/>
      <c r="B14" s="157"/>
      <c r="C14" s="158"/>
      <c r="D14" s="159">
        <v>35864</v>
      </c>
      <c r="E14" s="160"/>
      <c r="F14" s="161">
        <v>56884</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3.11</v>
      </c>
      <c r="C19" s="170">
        <f>ROUND(VALUE(SUBSTITUTE(実質収支比率等に係る経年分析!G$48,"▲","-")),2)</f>
        <v>4.18</v>
      </c>
      <c r="D19" s="170">
        <f>ROUND(VALUE(SUBSTITUTE(実質収支比率等に係る経年分析!H$48,"▲","-")),2)</f>
        <v>2.73</v>
      </c>
      <c r="E19" s="170">
        <f>ROUND(VALUE(SUBSTITUTE(実質収支比率等に係る経年分析!I$48,"▲","-")),2)</f>
        <v>5.61</v>
      </c>
      <c r="F19" s="170">
        <f>ROUND(VALUE(SUBSTITUTE(実質収支比率等に係る経年分析!J$48,"▲","-")),2)</f>
        <v>9.2799999999999994</v>
      </c>
    </row>
    <row r="20" spans="1:11" x14ac:dyDescent="0.15">
      <c r="A20" s="170" t="s">
        <v>57</v>
      </c>
      <c r="B20" s="170">
        <f>ROUND(VALUE(SUBSTITUTE(実質収支比率等に係る経年分析!F$47,"▲","-")),2)</f>
        <v>23.54</v>
      </c>
      <c r="C20" s="170">
        <f>ROUND(VALUE(SUBSTITUTE(実質収支比率等に係る経年分析!G$47,"▲","-")),2)</f>
        <v>19.399999999999999</v>
      </c>
      <c r="D20" s="170">
        <f>ROUND(VALUE(SUBSTITUTE(実質収支比率等に係る経年分析!H$47,"▲","-")),2)</f>
        <v>15.54</v>
      </c>
      <c r="E20" s="170">
        <f>ROUND(VALUE(SUBSTITUTE(実質収支比率等に係る経年分析!I$47,"▲","-")),2)</f>
        <v>16.36</v>
      </c>
      <c r="F20" s="170">
        <f>ROUND(VALUE(SUBSTITUTE(実質収支比率等に係る経年分析!J$47,"▲","-")),2)</f>
        <v>19.600000000000001</v>
      </c>
    </row>
    <row r="21" spans="1:11" x14ac:dyDescent="0.15">
      <c r="A21" s="170" t="s">
        <v>58</v>
      </c>
      <c r="B21" s="170">
        <f>IF(ISNUMBER(VALUE(SUBSTITUTE(実質収支比率等に係る経年分析!F$49,"▲","-"))),ROUND(VALUE(SUBSTITUTE(実質収支比率等に係る経年分析!F$49,"▲","-")),2),NA())</f>
        <v>1.51</v>
      </c>
      <c r="C21" s="170">
        <f>IF(ISNUMBER(VALUE(SUBSTITUTE(実質収支比率等に係る経年分析!G$49,"▲","-"))),ROUND(VALUE(SUBSTITUTE(実質収支比率等に係る経年分析!G$49,"▲","-")),2),NA())</f>
        <v>-3.58</v>
      </c>
      <c r="D21" s="170">
        <f>IF(ISNUMBER(VALUE(SUBSTITUTE(実質収支比率等に係る経年分析!H$49,"▲","-"))),ROUND(VALUE(SUBSTITUTE(実質収支比率等に係る経年分析!H$49,"▲","-")),2),NA())</f>
        <v>-4.3499999999999996</v>
      </c>
      <c r="E21" s="170">
        <f>IF(ISNUMBER(VALUE(SUBSTITUTE(実質収支比率等に係る経年分析!I$49,"▲","-"))),ROUND(VALUE(SUBSTITUTE(実質収支比率等に係る経年分析!I$49,"▲","-")),2),NA())</f>
        <v>4.3</v>
      </c>
      <c r="F21" s="170">
        <f>IF(ISNUMBER(VALUE(SUBSTITUTE(実質収支比率等に係る経年分析!J$49,"▲","-"))),ROUND(VALUE(SUBSTITUTE(実質収支比率等に係る経年分析!J$49,"▲","-")),2),NA())</f>
        <v>6.63</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str">
        <f>IF(連結実質赤字比率に係る赤字・黒字の構成分析!C$39="",NA(),連結実質赤字比率に係る赤字・黒字の構成分析!C$39)</f>
        <v>中野市後期高齢者医療事業特別会計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0.1</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0.05</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0.05</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0.12</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0.06</v>
      </c>
    </row>
    <row r="32" spans="1:11" x14ac:dyDescent="0.15">
      <c r="A32" s="171" t="str">
        <f>IF(連結実質赤字比率に係る赤字・黒字の構成分析!C$38="",NA(),連結実質赤字比率に係る赤字・黒字の構成分析!C$38)</f>
        <v>中野市国民健康保険事業特別会計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0.42</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0.39</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0.96</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0.75</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0.22</v>
      </c>
    </row>
    <row r="33" spans="1:16" x14ac:dyDescent="0.15">
      <c r="A33" s="171" t="str">
        <f>IF(連結実質赤字比率に係る赤字・黒字の構成分析!C$37="",NA(),連結実質赤字比率に係る赤字・黒字の構成分析!C$37)</f>
        <v>中野市介護保険事業特別会計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0.99</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0.68</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0.67</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0.83</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0.55000000000000004</v>
      </c>
    </row>
    <row r="34" spans="1:16" x14ac:dyDescent="0.15">
      <c r="A34" s="171" t="str">
        <f>IF(連結実質赤字比率に係る赤字・黒字の構成分析!C$36="",NA(),連結実質赤字比率に係る赤字・黒字の構成分析!C$36)</f>
        <v>一般会計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3.1</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4.18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2.73</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5.61</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9.2799999999999994</v>
      </c>
    </row>
    <row r="35" spans="1:16" x14ac:dyDescent="0.15">
      <c r="A35" s="171" t="str">
        <f>IF(連結実質赤字比率に係る赤字・黒字の構成分析!C$35="",NA(),連結実質赤字比率に係る赤字・黒字の構成分析!C$35)</f>
        <v>中野市下水道事業会計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10.59</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12.32</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13.08</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13.3</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14.36</v>
      </c>
    </row>
    <row r="36" spans="1:16" x14ac:dyDescent="0.15">
      <c r="A36" s="171" t="str">
        <f>IF(連結実質赤字比率に係る赤字・黒字の構成分析!C$34="",NA(),連結実質赤字比率に係る赤字・黒字の構成分析!C$34)</f>
        <v>中野市水道事業会計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15.66</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18.46</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20.45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22.17</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24.33</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2691</v>
      </c>
      <c r="E42" s="172"/>
      <c r="F42" s="172"/>
      <c r="G42" s="172">
        <f>'実質公債費比率（分子）の構造'!L$52</f>
        <v>2662</v>
      </c>
      <c r="H42" s="172"/>
      <c r="I42" s="172"/>
      <c r="J42" s="172">
        <f>'実質公債費比率（分子）の構造'!M$52</f>
        <v>2521</v>
      </c>
      <c r="K42" s="172"/>
      <c r="L42" s="172"/>
      <c r="M42" s="172">
        <f>'実質公債費比率（分子）の構造'!N$52</f>
        <v>2470</v>
      </c>
      <c r="N42" s="172"/>
      <c r="O42" s="172"/>
      <c r="P42" s="172">
        <f>'実質公債費比率（分子）の構造'!O$52</f>
        <v>2465</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8</v>
      </c>
      <c r="C44" s="172"/>
      <c r="D44" s="172"/>
      <c r="E44" s="172">
        <f>'実質公債費比率（分子）の構造'!L$50</f>
        <v>12</v>
      </c>
      <c r="F44" s="172"/>
      <c r="G44" s="172"/>
      <c r="H44" s="172">
        <f>'実質公債費比率（分子）の構造'!M$50</f>
        <v>10</v>
      </c>
      <c r="I44" s="172"/>
      <c r="J44" s="172"/>
      <c r="K44" s="172">
        <f>'実質公債費比率（分子）の構造'!N$50</f>
        <v>6</v>
      </c>
      <c r="L44" s="172"/>
      <c r="M44" s="172"/>
      <c r="N44" s="172">
        <f>'実質公債費比率（分子）の構造'!O$50</f>
        <v>6</v>
      </c>
      <c r="O44" s="172"/>
      <c r="P44" s="172"/>
    </row>
    <row r="45" spans="1:16" x14ac:dyDescent="0.15">
      <c r="A45" s="172" t="s">
        <v>68</v>
      </c>
      <c r="B45" s="172">
        <f>'実質公債費比率（分子）の構造'!K$49</f>
        <v>128</v>
      </c>
      <c r="C45" s="172"/>
      <c r="D45" s="172"/>
      <c r="E45" s="172">
        <f>'実質公債費比率（分子）の構造'!L$49</f>
        <v>111</v>
      </c>
      <c r="F45" s="172"/>
      <c r="G45" s="172"/>
      <c r="H45" s="172">
        <f>'実質公債費比率（分子）の構造'!M$49</f>
        <v>147</v>
      </c>
      <c r="I45" s="172"/>
      <c r="J45" s="172"/>
      <c r="K45" s="172">
        <f>'実質公債費比率（分子）の構造'!N$49</f>
        <v>149</v>
      </c>
      <c r="L45" s="172"/>
      <c r="M45" s="172"/>
      <c r="N45" s="172">
        <f>'実質公債費比率（分子）の構造'!O$49</f>
        <v>158</v>
      </c>
      <c r="O45" s="172"/>
      <c r="P45" s="172"/>
    </row>
    <row r="46" spans="1:16" x14ac:dyDescent="0.15">
      <c r="A46" s="172" t="s">
        <v>69</v>
      </c>
      <c r="B46" s="172">
        <f>'実質公債費比率（分子）の構造'!K$48</f>
        <v>995</v>
      </c>
      <c r="C46" s="172"/>
      <c r="D46" s="172"/>
      <c r="E46" s="172">
        <f>'実質公債費比率（分子）の構造'!L$48</f>
        <v>843</v>
      </c>
      <c r="F46" s="172"/>
      <c r="G46" s="172"/>
      <c r="H46" s="172">
        <f>'実質公債費比率（分子）の構造'!M$48</f>
        <v>686</v>
      </c>
      <c r="I46" s="172"/>
      <c r="J46" s="172"/>
      <c r="K46" s="172">
        <f>'実質公債費比率（分子）の構造'!N$48</f>
        <v>603</v>
      </c>
      <c r="L46" s="172"/>
      <c r="M46" s="172"/>
      <c r="N46" s="172">
        <f>'実質公債費比率（分子）の構造'!O$48</f>
        <v>594</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2299</v>
      </c>
      <c r="C49" s="172"/>
      <c r="D49" s="172"/>
      <c r="E49" s="172">
        <f>'実質公債費比率（分子）の構造'!L$45</f>
        <v>2372</v>
      </c>
      <c r="F49" s="172"/>
      <c r="G49" s="172"/>
      <c r="H49" s="172">
        <f>'実質公債費比率（分子）の構造'!M$45</f>
        <v>2433</v>
      </c>
      <c r="I49" s="172"/>
      <c r="J49" s="172"/>
      <c r="K49" s="172">
        <f>'実質公債費比率（分子）の構造'!N$45</f>
        <v>2423</v>
      </c>
      <c r="L49" s="172"/>
      <c r="M49" s="172"/>
      <c r="N49" s="172">
        <f>'実質公債費比率（分子）の構造'!O$45</f>
        <v>2371</v>
      </c>
      <c r="O49" s="172"/>
      <c r="P49" s="172"/>
    </row>
    <row r="50" spans="1:16" x14ac:dyDescent="0.15">
      <c r="A50" s="172" t="s">
        <v>73</v>
      </c>
      <c r="B50" s="172" t="e">
        <f>NA()</f>
        <v>#N/A</v>
      </c>
      <c r="C50" s="172">
        <f>IF(ISNUMBER('実質公債費比率（分子）の構造'!K$53),'実質公債費比率（分子）の構造'!K$53,NA())</f>
        <v>739</v>
      </c>
      <c r="D50" s="172" t="e">
        <f>NA()</f>
        <v>#N/A</v>
      </c>
      <c r="E50" s="172" t="e">
        <f>NA()</f>
        <v>#N/A</v>
      </c>
      <c r="F50" s="172">
        <f>IF(ISNUMBER('実質公債費比率（分子）の構造'!L$53),'実質公債費比率（分子）の構造'!L$53,NA())</f>
        <v>676</v>
      </c>
      <c r="G50" s="172" t="e">
        <f>NA()</f>
        <v>#N/A</v>
      </c>
      <c r="H50" s="172" t="e">
        <f>NA()</f>
        <v>#N/A</v>
      </c>
      <c r="I50" s="172">
        <f>IF(ISNUMBER('実質公債費比率（分子）の構造'!M$53),'実質公債費比率（分子）の構造'!M$53,NA())</f>
        <v>755</v>
      </c>
      <c r="J50" s="172" t="e">
        <f>NA()</f>
        <v>#N/A</v>
      </c>
      <c r="K50" s="172" t="e">
        <f>NA()</f>
        <v>#N/A</v>
      </c>
      <c r="L50" s="172">
        <f>IF(ISNUMBER('実質公債費比率（分子）の構造'!N$53),'実質公債費比率（分子）の構造'!N$53,NA())</f>
        <v>711</v>
      </c>
      <c r="M50" s="172" t="e">
        <f>NA()</f>
        <v>#N/A</v>
      </c>
      <c r="N50" s="172" t="e">
        <f>NA()</f>
        <v>#N/A</v>
      </c>
      <c r="O50" s="172">
        <f>IF(ISNUMBER('実質公債費比率（分子）の構造'!O$53),'実質公債費比率（分子）の構造'!O$53,NA())</f>
        <v>664</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25426</v>
      </c>
      <c r="E56" s="171"/>
      <c r="F56" s="171"/>
      <c r="G56" s="171">
        <f>'将来負担比率（分子）の構造'!J$52</f>
        <v>26222</v>
      </c>
      <c r="H56" s="171"/>
      <c r="I56" s="171"/>
      <c r="J56" s="171">
        <f>'将来負担比率（分子）の構造'!K$52</f>
        <v>24331</v>
      </c>
      <c r="K56" s="171"/>
      <c r="L56" s="171"/>
      <c r="M56" s="171">
        <f>'将来負担比率（分子）の構造'!L$52</f>
        <v>23366</v>
      </c>
      <c r="N56" s="171"/>
      <c r="O56" s="171"/>
      <c r="P56" s="171">
        <f>'将来負担比率（分子）の構造'!M$52</f>
        <v>22285</v>
      </c>
    </row>
    <row r="57" spans="1:16" x14ac:dyDescent="0.15">
      <c r="A57" s="171" t="s">
        <v>44</v>
      </c>
      <c r="B57" s="171"/>
      <c r="C57" s="171"/>
      <c r="D57" s="171">
        <f>'将来負担比率（分子）の構造'!I$51</f>
        <v>4529</v>
      </c>
      <c r="E57" s="171"/>
      <c r="F57" s="171"/>
      <c r="G57" s="171">
        <f>'将来負担比率（分子）の構造'!J$51</f>
        <v>8937</v>
      </c>
      <c r="H57" s="171"/>
      <c r="I57" s="171"/>
      <c r="J57" s="171">
        <f>'将来負担比率（分子）の構造'!K$51</f>
        <v>2983</v>
      </c>
      <c r="K57" s="171"/>
      <c r="L57" s="171"/>
      <c r="M57" s="171">
        <f>'将来負担比率（分子）の構造'!L$51</f>
        <v>2838</v>
      </c>
      <c r="N57" s="171"/>
      <c r="O57" s="171"/>
      <c r="P57" s="171">
        <f>'将来負担比率（分子）の構造'!M$51</f>
        <v>5360</v>
      </c>
    </row>
    <row r="58" spans="1:16" x14ac:dyDescent="0.15">
      <c r="A58" s="171" t="s">
        <v>43</v>
      </c>
      <c r="B58" s="171"/>
      <c r="C58" s="171"/>
      <c r="D58" s="171">
        <f>'将来負担比率（分子）の構造'!I$50</f>
        <v>9384</v>
      </c>
      <c r="E58" s="171"/>
      <c r="F58" s="171"/>
      <c r="G58" s="171">
        <f>'将来負担比率（分子）の構造'!J$50</f>
        <v>8781</v>
      </c>
      <c r="H58" s="171"/>
      <c r="I58" s="171"/>
      <c r="J58" s="171">
        <f>'将来負担比率（分子）の構造'!K$50</f>
        <v>8378</v>
      </c>
      <c r="K58" s="171"/>
      <c r="L58" s="171"/>
      <c r="M58" s="171">
        <f>'将来負担比率（分子）の構造'!L$50</f>
        <v>8753</v>
      </c>
      <c r="N58" s="171"/>
      <c r="O58" s="171"/>
      <c r="P58" s="171">
        <f>'将来負担比率（分子）の構造'!M$50</f>
        <v>9840</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2948</v>
      </c>
      <c r="C62" s="171"/>
      <c r="D62" s="171"/>
      <c r="E62" s="171">
        <f>'将来負担比率（分子）の構造'!J$45</f>
        <v>2969</v>
      </c>
      <c r="F62" s="171"/>
      <c r="G62" s="171"/>
      <c r="H62" s="171">
        <f>'将来負担比率（分子）の構造'!K$45</f>
        <v>3178</v>
      </c>
      <c r="I62" s="171"/>
      <c r="J62" s="171"/>
      <c r="K62" s="171">
        <f>'将来負担比率（分子）の構造'!L$45</f>
        <v>3046</v>
      </c>
      <c r="L62" s="171"/>
      <c r="M62" s="171"/>
      <c r="N62" s="171">
        <f>'将来負担比率（分子）の構造'!M$45</f>
        <v>2979</v>
      </c>
      <c r="O62" s="171"/>
      <c r="P62" s="171"/>
    </row>
    <row r="63" spans="1:16" x14ac:dyDescent="0.15">
      <c r="A63" s="171" t="s">
        <v>36</v>
      </c>
      <c r="B63" s="171">
        <f>'将来負担比率（分子）の構造'!I$44</f>
        <v>947</v>
      </c>
      <c r="C63" s="171"/>
      <c r="D63" s="171"/>
      <c r="E63" s="171">
        <f>'将来負担比率（分子）の構造'!J$44</f>
        <v>715</v>
      </c>
      <c r="F63" s="171"/>
      <c r="G63" s="171"/>
      <c r="H63" s="171">
        <f>'将来負担比率（分子）の構造'!K$44</f>
        <v>692</v>
      </c>
      <c r="I63" s="171"/>
      <c r="J63" s="171"/>
      <c r="K63" s="171">
        <f>'将来負担比率（分子）の構造'!L$44</f>
        <v>622</v>
      </c>
      <c r="L63" s="171"/>
      <c r="M63" s="171"/>
      <c r="N63" s="171">
        <f>'将来負担比率（分子）の構造'!M$44</f>
        <v>520</v>
      </c>
      <c r="O63" s="171"/>
      <c r="P63" s="171"/>
    </row>
    <row r="64" spans="1:16" x14ac:dyDescent="0.15">
      <c r="A64" s="171" t="s">
        <v>35</v>
      </c>
      <c r="B64" s="171">
        <f>'将来負担比率（分子）の構造'!I$43</f>
        <v>14578</v>
      </c>
      <c r="C64" s="171"/>
      <c r="D64" s="171"/>
      <c r="E64" s="171">
        <f>'将来負担比率（分子）の構造'!J$43</f>
        <v>12818</v>
      </c>
      <c r="F64" s="171"/>
      <c r="G64" s="171"/>
      <c r="H64" s="171">
        <f>'将来負担比率（分子）の構造'!K$43</f>
        <v>11421</v>
      </c>
      <c r="I64" s="171"/>
      <c r="J64" s="171"/>
      <c r="K64" s="171">
        <f>'将来負担比率（分子）の構造'!L$43</f>
        <v>9138</v>
      </c>
      <c r="L64" s="171"/>
      <c r="M64" s="171"/>
      <c r="N64" s="171">
        <f>'将来負担比率（分子）の構造'!M$43</f>
        <v>9171</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33</v>
      </c>
      <c r="B66" s="171">
        <f>'将来負担比率（分子）の構造'!I$41</f>
        <v>20437</v>
      </c>
      <c r="C66" s="171"/>
      <c r="D66" s="171"/>
      <c r="E66" s="171">
        <f>'将来負担比率（分子）の構造'!J$41</f>
        <v>20428</v>
      </c>
      <c r="F66" s="171"/>
      <c r="G66" s="171"/>
      <c r="H66" s="171">
        <f>'将来負担比率（分子）の構造'!K$41</f>
        <v>19694</v>
      </c>
      <c r="I66" s="171"/>
      <c r="J66" s="171"/>
      <c r="K66" s="171">
        <f>'将来負担比率（分子）の構造'!L$41</f>
        <v>19046</v>
      </c>
      <c r="L66" s="171"/>
      <c r="M66" s="171"/>
      <c r="N66" s="171">
        <f>'将来負担比率（分子）の構造'!M$41</f>
        <v>18347</v>
      </c>
      <c r="O66" s="171"/>
      <c r="P66" s="171"/>
    </row>
    <row r="67" spans="1:16" x14ac:dyDescent="0.15">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1969</v>
      </c>
      <c r="C72" s="175">
        <f>基金残高に係る経年分析!G55</f>
        <v>2143</v>
      </c>
      <c r="D72" s="175">
        <f>基金残高に係る経年分析!H55</f>
        <v>2535</v>
      </c>
    </row>
    <row r="73" spans="1:16" x14ac:dyDescent="0.15">
      <c r="A73" s="174" t="s">
        <v>80</v>
      </c>
      <c r="B73" s="175">
        <f>基金残高に係る経年分析!F56</f>
        <v>505</v>
      </c>
      <c r="C73" s="175">
        <f>基金残高に係る経年分析!G56</f>
        <v>715</v>
      </c>
      <c r="D73" s="175">
        <f>基金残高に係る経年分析!H56</f>
        <v>718</v>
      </c>
    </row>
    <row r="74" spans="1:16" x14ac:dyDescent="0.15">
      <c r="A74" s="174" t="s">
        <v>81</v>
      </c>
      <c r="B74" s="175">
        <f>基金残高に係る経年分析!F57</f>
        <v>6130</v>
      </c>
      <c r="C74" s="175">
        <f>基金残高に係る経年分析!G57</f>
        <v>6633</v>
      </c>
      <c r="D74" s="175">
        <f>基金残高に係る経年分析!H57</f>
        <v>7270</v>
      </c>
    </row>
  </sheetData>
  <sheetProtection algorithmName="SHA-512" hashValue="nMuA9GHKhn9Sg4fCwi9qS2FDZA5P7U8evzW33jnIy0S/krIwwoFJQlEv4uoemNHFuBL4CyWHy50ywkZS+hiNwg==" saltValue="1UOJoLsJRepa1UNy5bGu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Z5" sqref="Z5:AC5"/>
    </sheetView>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220</v>
      </c>
      <c r="DI1" s="603"/>
      <c r="DJ1" s="603"/>
      <c r="DK1" s="603"/>
      <c r="DL1" s="603"/>
      <c r="DM1" s="603"/>
      <c r="DN1" s="604"/>
      <c r="DO1" s="210"/>
      <c r="DP1" s="602" t="s">
        <v>221</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222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7422496</v>
      </c>
      <c r="S5" s="613"/>
      <c r="T5" s="613"/>
      <c r="U5" s="613"/>
      <c r="V5" s="613"/>
      <c r="W5" s="613"/>
      <c r="X5" s="613"/>
      <c r="Y5" s="614"/>
      <c r="Z5" s="615">
        <v>28.1</v>
      </c>
      <c r="AA5" s="615"/>
      <c r="AB5" s="615"/>
      <c r="AC5" s="615"/>
      <c r="AD5" s="616">
        <v>6988198</v>
      </c>
      <c r="AE5" s="616"/>
      <c r="AF5" s="616"/>
      <c r="AG5" s="616"/>
      <c r="AH5" s="616"/>
      <c r="AI5" s="616"/>
      <c r="AJ5" s="616"/>
      <c r="AK5" s="616"/>
      <c r="AL5" s="617">
        <v>52.3</v>
      </c>
      <c r="AM5" s="618"/>
      <c r="AN5" s="618"/>
      <c r="AO5" s="619"/>
      <c r="AP5" s="609" t="s">
        <v>234</v>
      </c>
      <c r="AQ5" s="610"/>
      <c r="AR5" s="610"/>
      <c r="AS5" s="610"/>
      <c r="AT5" s="610"/>
      <c r="AU5" s="610"/>
      <c r="AV5" s="610"/>
      <c r="AW5" s="610"/>
      <c r="AX5" s="610"/>
      <c r="AY5" s="610"/>
      <c r="AZ5" s="610"/>
      <c r="BA5" s="610"/>
      <c r="BB5" s="610"/>
      <c r="BC5" s="610"/>
      <c r="BD5" s="610"/>
      <c r="BE5" s="610"/>
      <c r="BF5" s="611"/>
      <c r="BG5" s="623">
        <v>6981085</v>
      </c>
      <c r="BH5" s="624"/>
      <c r="BI5" s="624"/>
      <c r="BJ5" s="624"/>
      <c r="BK5" s="624"/>
      <c r="BL5" s="624"/>
      <c r="BM5" s="624"/>
      <c r="BN5" s="625"/>
      <c r="BO5" s="626">
        <v>94.1</v>
      </c>
      <c r="BP5" s="626"/>
      <c r="BQ5" s="626"/>
      <c r="BR5" s="626"/>
      <c r="BS5" s="627">
        <v>221185</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236948</v>
      </c>
      <c r="S6" s="624"/>
      <c r="T6" s="624"/>
      <c r="U6" s="624"/>
      <c r="V6" s="624"/>
      <c r="W6" s="624"/>
      <c r="X6" s="624"/>
      <c r="Y6" s="625"/>
      <c r="Z6" s="626">
        <v>0.9</v>
      </c>
      <c r="AA6" s="626"/>
      <c r="AB6" s="626"/>
      <c r="AC6" s="626"/>
      <c r="AD6" s="627">
        <v>236948</v>
      </c>
      <c r="AE6" s="627"/>
      <c r="AF6" s="627"/>
      <c r="AG6" s="627"/>
      <c r="AH6" s="627"/>
      <c r="AI6" s="627"/>
      <c r="AJ6" s="627"/>
      <c r="AK6" s="627"/>
      <c r="AL6" s="628">
        <v>1.8</v>
      </c>
      <c r="AM6" s="629"/>
      <c r="AN6" s="629"/>
      <c r="AO6" s="630"/>
      <c r="AP6" s="620" t="s">
        <v>239</v>
      </c>
      <c r="AQ6" s="621"/>
      <c r="AR6" s="621"/>
      <c r="AS6" s="621"/>
      <c r="AT6" s="621"/>
      <c r="AU6" s="621"/>
      <c r="AV6" s="621"/>
      <c r="AW6" s="621"/>
      <c r="AX6" s="621"/>
      <c r="AY6" s="621"/>
      <c r="AZ6" s="621"/>
      <c r="BA6" s="621"/>
      <c r="BB6" s="621"/>
      <c r="BC6" s="621"/>
      <c r="BD6" s="621"/>
      <c r="BE6" s="621"/>
      <c r="BF6" s="622"/>
      <c r="BG6" s="623">
        <v>6981085</v>
      </c>
      <c r="BH6" s="624"/>
      <c r="BI6" s="624"/>
      <c r="BJ6" s="624"/>
      <c r="BK6" s="624"/>
      <c r="BL6" s="624"/>
      <c r="BM6" s="624"/>
      <c r="BN6" s="625"/>
      <c r="BO6" s="626">
        <v>94.1</v>
      </c>
      <c r="BP6" s="626"/>
      <c r="BQ6" s="626"/>
      <c r="BR6" s="626"/>
      <c r="BS6" s="627">
        <v>221185</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170313</v>
      </c>
      <c r="CS6" s="624"/>
      <c r="CT6" s="624"/>
      <c r="CU6" s="624"/>
      <c r="CV6" s="624"/>
      <c r="CW6" s="624"/>
      <c r="CX6" s="624"/>
      <c r="CY6" s="625"/>
      <c r="CZ6" s="617">
        <v>0.7</v>
      </c>
      <c r="DA6" s="618"/>
      <c r="DB6" s="618"/>
      <c r="DC6" s="634"/>
      <c r="DD6" s="632" t="s">
        <v>179</v>
      </c>
      <c r="DE6" s="624"/>
      <c r="DF6" s="624"/>
      <c r="DG6" s="624"/>
      <c r="DH6" s="624"/>
      <c r="DI6" s="624"/>
      <c r="DJ6" s="624"/>
      <c r="DK6" s="624"/>
      <c r="DL6" s="624"/>
      <c r="DM6" s="624"/>
      <c r="DN6" s="624"/>
      <c r="DO6" s="624"/>
      <c r="DP6" s="625"/>
      <c r="DQ6" s="632">
        <v>170313</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2008</v>
      </c>
      <c r="S7" s="624"/>
      <c r="T7" s="624"/>
      <c r="U7" s="624"/>
      <c r="V7" s="624"/>
      <c r="W7" s="624"/>
      <c r="X7" s="624"/>
      <c r="Y7" s="625"/>
      <c r="Z7" s="626">
        <v>0</v>
      </c>
      <c r="AA7" s="626"/>
      <c r="AB7" s="626"/>
      <c r="AC7" s="626"/>
      <c r="AD7" s="627">
        <v>2008</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3061420</v>
      </c>
      <c r="BH7" s="624"/>
      <c r="BI7" s="624"/>
      <c r="BJ7" s="624"/>
      <c r="BK7" s="624"/>
      <c r="BL7" s="624"/>
      <c r="BM7" s="624"/>
      <c r="BN7" s="625"/>
      <c r="BO7" s="626">
        <v>41.2</v>
      </c>
      <c r="BP7" s="626"/>
      <c r="BQ7" s="626"/>
      <c r="BR7" s="626"/>
      <c r="BS7" s="627">
        <v>221185</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5855936</v>
      </c>
      <c r="CS7" s="624"/>
      <c r="CT7" s="624"/>
      <c r="CU7" s="624"/>
      <c r="CV7" s="624"/>
      <c r="CW7" s="624"/>
      <c r="CX7" s="624"/>
      <c r="CY7" s="625"/>
      <c r="CZ7" s="626">
        <v>23.3</v>
      </c>
      <c r="DA7" s="626"/>
      <c r="DB7" s="626"/>
      <c r="DC7" s="626"/>
      <c r="DD7" s="632">
        <v>1294414</v>
      </c>
      <c r="DE7" s="624"/>
      <c r="DF7" s="624"/>
      <c r="DG7" s="624"/>
      <c r="DH7" s="624"/>
      <c r="DI7" s="624"/>
      <c r="DJ7" s="624"/>
      <c r="DK7" s="624"/>
      <c r="DL7" s="624"/>
      <c r="DM7" s="624"/>
      <c r="DN7" s="624"/>
      <c r="DO7" s="624"/>
      <c r="DP7" s="625"/>
      <c r="DQ7" s="632">
        <v>2205309</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24385</v>
      </c>
      <c r="S8" s="624"/>
      <c r="T8" s="624"/>
      <c r="U8" s="624"/>
      <c r="V8" s="624"/>
      <c r="W8" s="624"/>
      <c r="X8" s="624"/>
      <c r="Y8" s="625"/>
      <c r="Z8" s="626">
        <v>0.1</v>
      </c>
      <c r="AA8" s="626"/>
      <c r="AB8" s="626"/>
      <c r="AC8" s="626"/>
      <c r="AD8" s="627">
        <v>24385</v>
      </c>
      <c r="AE8" s="627"/>
      <c r="AF8" s="627"/>
      <c r="AG8" s="627"/>
      <c r="AH8" s="627"/>
      <c r="AI8" s="627"/>
      <c r="AJ8" s="627"/>
      <c r="AK8" s="627"/>
      <c r="AL8" s="628">
        <v>0.2</v>
      </c>
      <c r="AM8" s="629"/>
      <c r="AN8" s="629"/>
      <c r="AO8" s="630"/>
      <c r="AP8" s="620" t="s">
        <v>245</v>
      </c>
      <c r="AQ8" s="621"/>
      <c r="AR8" s="621"/>
      <c r="AS8" s="621"/>
      <c r="AT8" s="621"/>
      <c r="AU8" s="621"/>
      <c r="AV8" s="621"/>
      <c r="AW8" s="621"/>
      <c r="AX8" s="621"/>
      <c r="AY8" s="621"/>
      <c r="AZ8" s="621"/>
      <c r="BA8" s="621"/>
      <c r="BB8" s="621"/>
      <c r="BC8" s="621"/>
      <c r="BD8" s="621"/>
      <c r="BE8" s="621"/>
      <c r="BF8" s="622"/>
      <c r="BG8" s="623">
        <v>79842</v>
      </c>
      <c r="BH8" s="624"/>
      <c r="BI8" s="624"/>
      <c r="BJ8" s="624"/>
      <c r="BK8" s="624"/>
      <c r="BL8" s="624"/>
      <c r="BM8" s="624"/>
      <c r="BN8" s="625"/>
      <c r="BO8" s="626">
        <v>1.1000000000000001</v>
      </c>
      <c r="BP8" s="626"/>
      <c r="BQ8" s="626"/>
      <c r="BR8" s="626"/>
      <c r="BS8" s="627" t="s">
        <v>141</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7045458</v>
      </c>
      <c r="CS8" s="624"/>
      <c r="CT8" s="624"/>
      <c r="CU8" s="624"/>
      <c r="CV8" s="624"/>
      <c r="CW8" s="624"/>
      <c r="CX8" s="624"/>
      <c r="CY8" s="625"/>
      <c r="CZ8" s="626">
        <v>28.1</v>
      </c>
      <c r="DA8" s="626"/>
      <c r="DB8" s="626"/>
      <c r="DC8" s="626"/>
      <c r="DD8" s="632">
        <v>25186</v>
      </c>
      <c r="DE8" s="624"/>
      <c r="DF8" s="624"/>
      <c r="DG8" s="624"/>
      <c r="DH8" s="624"/>
      <c r="DI8" s="624"/>
      <c r="DJ8" s="624"/>
      <c r="DK8" s="624"/>
      <c r="DL8" s="624"/>
      <c r="DM8" s="624"/>
      <c r="DN8" s="624"/>
      <c r="DO8" s="624"/>
      <c r="DP8" s="625"/>
      <c r="DQ8" s="632">
        <v>3914745</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17732</v>
      </c>
      <c r="S9" s="624"/>
      <c r="T9" s="624"/>
      <c r="U9" s="624"/>
      <c r="V9" s="624"/>
      <c r="W9" s="624"/>
      <c r="X9" s="624"/>
      <c r="Y9" s="625"/>
      <c r="Z9" s="626">
        <v>0.1</v>
      </c>
      <c r="AA9" s="626"/>
      <c r="AB9" s="626"/>
      <c r="AC9" s="626"/>
      <c r="AD9" s="627">
        <v>17732</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2086804</v>
      </c>
      <c r="BH9" s="624"/>
      <c r="BI9" s="624"/>
      <c r="BJ9" s="624"/>
      <c r="BK9" s="624"/>
      <c r="BL9" s="624"/>
      <c r="BM9" s="624"/>
      <c r="BN9" s="625"/>
      <c r="BO9" s="626">
        <v>28.1</v>
      </c>
      <c r="BP9" s="626"/>
      <c r="BQ9" s="626"/>
      <c r="BR9" s="626"/>
      <c r="BS9" s="627" t="s">
        <v>179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1440131</v>
      </c>
      <c r="CS9" s="624"/>
      <c r="CT9" s="624"/>
      <c r="CU9" s="624"/>
      <c r="CV9" s="624"/>
      <c r="CW9" s="624"/>
      <c r="CX9" s="624"/>
      <c r="CY9" s="625"/>
      <c r="CZ9" s="626">
        <v>5.7</v>
      </c>
      <c r="DA9" s="626"/>
      <c r="DB9" s="626"/>
      <c r="DC9" s="626"/>
      <c r="DD9" s="632">
        <v>5410</v>
      </c>
      <c r="DE9" s="624"/>
      <c r="DF9" s="624"/>
      <c r="DG9" s="624"/>
      <c r="DH9" s="624"/>
      <c r="DI9" s="624"/>
      <c r="DJ9" s="624"/>
      <c r="DK9" s="624"/>
      <c r="DL9" s="624"/>
      <c r="DM9" s="624"/>
      <c r="DN9" s="624"/>
      <c r="DO9" s="624"/>
      <c r="DP9" s="625"/>
      <c r="DQ9" s="632">
        <v>1098843</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141</v>
      </c>
      <c r="AE10" s="627"/>
      <c r="AF10" s="627"/>
      <c r="AG10" s="627"/>
      <c r="AH10" s="627"/>
      <c r="AI10" s="627"/>
      <c r="AJ10" s="627"/>
      <c r="AK10" s="627"/>
      <c r="AL10" s="628" t="s">
        <v>141</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122453</v>
      </c>
      <c r="BH10" s="624"/>
      <c r="BI10" s="624"/>
      <c r="BJ10" s="624"/>
      <c r="BK10" s="624"/>
      <c r="BL10" s="624"/>
      <c r="BM10" s="624"/>
      <c r="BN10" s="625"/>
      <c r="BO10" s="626">
        <v>1.6</v>
      </c>
      <c r="BP10" s="626"/>
      <c r="BQ10" s="626"/>
      <c r="BR10" s="626"/>
      <c r="BS10" s="627" t="s">
        <v>179</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34384</v>
      </c>
      <c r="CS10" s="624"/>
      <c r="CT10" s="624"/>
      <c r="CU10" s="624"/>
      <c r="CV10" s="624"/>
      <c r="CW10" s="624"/>
      <c r="CX10" s="624"/>
      <c r="CY10" s="625"/>
      <c r="CZ10" s="626">
        <v>0.1</v>
      </c>
      <c r="DA10" s="626"/>
      <c r="DB10" s="626"/>
      <c r="DC10" s="626"/>
      <c r="DD10" s="632">
        <v>4705</v>
      </c>
      <c r="DE10" s="624"/>
      <c r="DF10" s="624"/>
      <c r="DG10" s="624"/>
      <c r="DH10" s="624"/>
      <c r="DI10" s="624"/>
      <c r="DJ10" s="624"/>
      <c r="DK10" s="624"/>
      <c r="DL10" s="624"/>
      <c r="DM10" s="624"/>
      <c r="DN10" s="624"/>
      <c r="DO10" s="624"/>
      <c r="DP10" s="625"/>
      <c r="DQ10" s="632">
        <v>20946</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1108319</v>
      </c>
      <c r="S11" s="624"/>
      <c r="T11" s="624"/>
      <c r="U11" s="624"/>
      <c r="V11" s="624"/>
      <c r="W11" s="624"/>
      <c r="X11" s="624"/>
      <c r="Y11" s="625"/>
      <c r="Z11" s="628">
        <v>4.2</v>
      </c>
      <c r="AA11" s="629"/>
      <c r="AB11" s="629"/>
      <c r="AC11" s="635"/>
      <c r="AD11" s="632">
        <v>1108319</v>
      </c>
      <c r="AE11" s="624"/>
      <c r="AF11" s="624"/>
      <c r="AG11" s="624"/>
      <c r="AH11" s="624"/>
      <c r="AI11" s="624"/>
      <c r="AJ11" s="624"/>
      <c r="AK11" s="625"/>
      <c r="AL11" s="628">
        <v>8.3000000000000007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772321</v>
      </c>
      <c r="BH11" s="624"/>
      <c r="BI11" s="624"/>
      <c r="BJ11" s="624"/>
      <c r="BK11" s="624"/>
      <c r="BL11" s="624"/>
      <c r="BM11" s="624"/>
      <c r="BN11" s="625"/>
      <c r="BO11" s="626">
        <v>10.4</v>
      </c>
      <c r="BP11" s="626"/>
      <c r="BQ11" s="626"/>
      <c r="BR11" s="626"/>
      <c r="BS11" s="627">
        <v>221185</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1445904</v>
      </c>
      <c r="CS11" s="624"/>
      <c r="CT11" s="624"/>
      <c r="CU11" s="624"/>
      <c r="CV11" s="624"/>
      <c r="CW11" s="624"/>
      <c r="CX11" s="624"/>
      <c r="CY11" s="625"/>
      <c r="CZ11" s="626">
        <v>5.8</v>
      </c>
      <c r="DA11" s="626"/>
      <c r="DB11" s="626"/>
      <c r="DC11" s="626"/>
      <c r="DD11" s="632">
        <v>133524</v>
      </c>
      <c r="DE11" s="624"/>
      <c r="DF11" s="624"/>
      <c r="DG11" s="624"/>
      <c r="DH11" s="624"/>
      <c r="DI11" s="624"/>
      <c r="DJ11" s="624"/>
      <c r="DK11" s="624"/>
      <c r="DL11" s="624"/>
      <c r="DM11" s="624"/>
      <c r="DN11" s="624"/>
      <c r="DO11" s="624"/>
      <c r="DP11" s="625"/>
      <c r="DQ11" s="632">
        <v>816295</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7746</v>
      </c>
      <c r="S12" s="624"/>
      <c r="T12" s="624"/>
      <c r="U12" s="624"/>
      <c r="V12" s="624"/>
      <c r="W12" s="624"/>
      <c r="X12" s="624"/>
      <c r="Y12" s="625"/>
      <c r="Z12" s="626">
        <v>0</v>
      </c>
      <c r="AA12" s="626"/>
      <c r="AB12" s="626"/>
      <c r="AC12" s="626"/>
      <c r="AD12" s="627">
        <v>7746</v>
      </c>
      <c r="AE12" s="627"/>
      <c r="AF12" s="627"/>
      <c r="AG12" s="627"/>
      <c r="AH12" s="627"/>
      <c r="AI12" s="627"/>
      <c r="AJ12" s="627"/>
      <c r="AK12" s="627"/>
      <c r="AL12" s="628">
        <v>0.1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3378495</v>
      </c>
      <c r="BH12" s="624"/>
      <c r="BI12" s="624"/>
      <c r="BJ12" s="624"/>
      <c r="BK12" s="624"/>
      <c r="BL12" s="624"/>
      <c r="BM12" s="624"/>
      <c r="BN12" s="625"/>
      <c r="BO12" s="626">
        <v>45.5</v>
      </c>
      <c r="BP12" s="626"/>
      <c r="BQ12" s="626"/>
      <c r="BR12" s="626"/>
      <c r="BS12" s="627" t="s">
        <v>179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1606745</v>
      </c>
      <c r="CS12" s="624"/>
      <c r="CT12" s="624"/>
      <c r="CU12" s="624"/>
      <c r="CV12" s="624"/>
      <c r="CW12" s="624"/>
      <c r="CX12" s="624"/>
      <c r="CY12" s="625"/>
      <c r="CZ12" s="626">
        <v>6.4</v>
      </c>
      <c r="DA12" s="626"/>
      <c r="DB12" s="626"/>
      <c r="DC12" s="626"/>
      <c r="DD12" s="632">
        <v>18038</v>
      </c>
      <c r="DE12" s="624"/>
      <c r="DF12" s="624"/>
      <c r="DG12" s="624"/>
      <c r="DH12" s="624"/>
      <c r="DI12" s="624"/>
      <c r="DJ12" s="624"/>
      <c r="DK12" s="624"/>
      <c r="DL12" s="624"/>
      <c r="DM12" s="624"/>
      <c r="DN12" s="624"/>
      <c r="DO12" s="624"/>
      <c r="DP12" s="625"/>
      <c r="DQ12" s="632">
        <v>267840</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141</v>
      </c>
      <c r="AA13" s="626"/>
      <c r="AB13" s="626"/>
      <c r="AC13" s="626"/>
      <c r="AD13" s="627" t="s">
        <v>141</v>
      </c>
      <c r="AE13" s="627"/>
      <c r="AF13" s="627"/>
      <c r="AG13" s="627"/>
      <c r="AH13" s="627"/>
      <c r="AI13" s="627"/>
      <c r="AJ13" s="627"/>
      <c r="AK13" s="627"/>
      <c r="AL13" s="628" t="s">
        <v>141</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3369073</v>
      </c>
      <c r="BH13" s="624"/>
      <c r="BI13" s="624"/>
      <c r="BJ13" s="624"/>
      <c r="BK13" s="624"/>
      <c r="BL13" s="624"/>
      <c r="BM13" s="624"/>
      <c r="BN13" s="625"/>
      <c r="BO13" s="626">
        <v>45.4</v>
      </c>
      <c r="BP13" s="626"/>
      <c r="BQ13" s="626"/>
      <c r="BR13" s="626"/>
      <c r="BS13" s="627" t="s">
        <v>179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2382237</v>
      </c>
      <c r="CS13" s="624"/>
      <c r="CT13" s="624"/>
      <c r="CU13" s="624"/>
      <c r="CV13" s="624"/>
      <c r="CW13" s="624"/>
      <c r="CX13" s="624"/>
      <c r="CY13" s="625"/>
      <c r="CZ13" s="626">
        <v>9.5</v>
      </c>
      <c r="DA13" s="626"/>
      <c r="DB13" s="626"/>
      <c r="DC13" s="626"/>
      <c r="DD13" s="632">
        <v>754719</v>
      </c>
      <c r="DE13" s="624"/>
      <c r="DF13" s="624"/>
      <c r="DG13" s="624"/>
      <c r="DH13" s="624"/>
      <c r="DI13" s="624"/>
      <c r="DJ13" s="624"/>
      <c r="DK13" s="624"/>
      <c r="DL13" s="624"/>
      <c r="DM13" s="624"/>
      <c r="DN13" s="624"/>
      <c r="DO13" s="624"/>
      <c r="DP13" s="625"/>
      <c r="DQ13" s="632">
        <v>1610041</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141</v>
      </c>
      <c r="S14" s="624"/>
      <c r="T14" s="624"/>
      <c r="U14" s="624"/>
      <c r="V14" s="624"/>
      <c r="W14" s="624"/>
      <c r="X14" s="624"/>
      <c r="Y14" s="625"/>
      <c r="Z14" s="626" t="s">
        <v>141</v>
      </c>
      <c r="AA14" s="626"/>
      <c r="AB14" s="626"/>
      <c r="AC14" s="626"/>
      <c r="AD14" s="627" t="s">
        <v>263</v>
      </c>
      <c r="AE14" s="627"/>
      <c r="AF14" s="627"/>
      <c r="AG14" s="627"/>
      <c r="AH14" s="627"/>
      <c r="AI14" s="627"/>
      <c r="AJ14" s="627"/>
      <c r="AK14" s="627"/>
      <c r="AL14" s="628" t="s">
        <v>179</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217876</v>
      </c>
      <c r="BH14" s="624"/>
      <c r="BI14" s="624"/>
      <c r="BJ14" s="624"/>
      <c r="BK14" s="624"/>
      <c r="BL14" s="624"/>
      <c r="BM14" s="624"/>
      <c r="BN14" s="625"/>
      <c r="BO14" s="626">
        <v>2.9</v>
      </c>
      <c r="BP14" s="626"/>
      <c r="BQ14" s="626"/>
      <c r="BR14" s="626"/>
      <c r="BS14" s="627" t="s">
        <v>179</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791614</v>
      </c>
      <c r="CS14" s="624"/>
      <c r="CT14" s="624"/>
      <c r="CU14" s="624"/>
      <c r="CV14" s="624"/>
      <c r="CW14" s="624"/>
      <c r="CX14" s="624"/>
      <c r="CY14" s="625"/>
      <c r="CZ14" s="626">
        <v>3.2</v>
      </c>
      <c r="DA14" s="626"/>
      <c r="DB14" s="626"/>
      <c r="DC14" s="626"/>
      <c r="DD14" s="632">
        <v>27946</v>
      </c>
      <c r="DE14" s="624"/>
      <c r="DF14" s="624"/>
      <c r="DG14" s="624"/>
      <c r="DH14" s="624"/>
      <c r="DI14" s="624"/>
      <c r="DJ14" s="624"/>
      <c r="DK14" s="624"/>
      <c r="DL14" s="624"/>
      <c r="DM14" s="624"/>
      <c r="DN14" s="624"/>
      <c r="DO14" s="624"/>
      <c r="DP14" s="625"/>
      <c r="DQ14" s="632">
        <v>724799</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267</v>
      </c>
      <c r="AA15" s="626"/>
      <c r="AB15" s="626"/>
      <c r="AC15" s="626"/>
      <c r="AD15" s="627" t="s">
        <v>179</v>
      </c>
      <c r="AE15" s="627"/>
      <c r="AF15" s="627"/>
      <c r="AG15" s="627"/>
      <c r="AH15" s="627"/>
      <c r="AI15" s="627"/>
      <c r="AJ15" s="627"/>
      <c r="AK15" s="627"/>
      <c r="AL15" s="628" t="s">
        <v>179</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323294</v>
      </c>
      <c r="BH15" s="624"/>
      <c r="BI15" s="624"/>
      <c r="BJ15" s="624"/>
      <c r="BK15" s="624"/>
      <c r="BL15" s="624"/>
      <c r="BM15" s="624"/>
      <c r="BN15" s="625"/>
      <c r="BO15" s="626">
        <v>4.4000000000000004</v>
      </c>
      <c r="BP15" s="626"/>
      <c r="BQ15" s="626"/>
      <c r="BR15" s="626"/>
      <c r="BS15" s="627" t="s">
        <v>141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1878150</v>
      </c>
      <c r="CS15" s="624"/>
      <c r="CT15" s="624"/>
      <c r="CU15" s="624"/>
      <c r="CV15" s="624"/>
      <c r="CW15" s="624"/>
      <c r="CX15" s="624"/>
      <c r="CY15" s="625"/>
      <c r="CZ15" s="626">
        <v>7.5</v>
      </c>
      <c r="DA15" s="626"/>
      <c r="DB15" s="626"/>
      <c r="DC15" s="626"/>
      <c r="DD15" s="632">
        <v>185041</v>
      </c>
      <c r="DE15" s="624"/>
      <c r="DF15" s="624"/>
      <c r="DG15" s="624"/>
      <c r="DH15" s="624"/>
      <c r="DI15" s="624"/>
      <c r="DJ15" s="624"/>
      <c r="DK15" s="624"/>
      <c r="DL15" s="624"/>
      <c r="DM15" s="624"/>
      <c r="DN15" s="624"/>
      <c r="DO15" s="624"/>
      <c r="DP15" s="625"/>
      <c r="DQ15" s="632">
        <v>1505546</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15656</v>
      </c>
      <c r="S16" s="624"/>
      <c r="T16" s="624"/>
      <c r="U16" s="624"/>
      <c r="V16" s="624"/>
      <c r="W16" s="624"/>
      <c r="X16" s="624"/>
      <c r="Y16" s="625"/>
      <c r="Z16" s="626">
        <v>0.1</v>
      </c>
      <c r="AA16" s="626"/>
      <c r="AB16" s="626"/>
      <c r="AC16" s="626"/>
      <c r="AD16" s="627">
        <v>15656</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81140</v>
      </c>
      <c r="CS16" s="624"/>
      <c r="CT16" s="624"/>
      <c r="CU16" s="624"/>
      <c r="CV16" s="624"/>
      <c r="CW16" s="624"/>
      <c r="CX16" s="624"/>
      <c r="CY16" s="625"/>
      <c r="CZ16" s="626">
        <v>0.3</v>
      </c>
      <c r="DA16" s="626"/>
      <c r="DB16" s="626"/>
      <c r="DC16" s="626"/>
      <c r="DD16" s="632" t="s">
        <v>141</v>
      </c>
      <c r="DE16" s="624"/>
      <c r="DF16" s="624"/>
      <c r="DG16" s="624"/>
      <c r="DH16" s="624"/>
      <c r="DI16" s="624"/>
      <c r="DJ16" s="624"/>
      <c r="DK16" s="624"/>
      <c r="DL16" s="624"/>
      <c r="DM16" s="624"/>
      <c r="DN16" s="624"/>
      <c r="DO16" s="624"/>
      <c r="DP16" s="625"/>
      <c r="DQ16" s="632">
        <v>42291</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88506</v>
      </c>
      <c r="S17" s="624"/>
      <c r="T17" s="624"/>
      <c r="U17" s="624"/>
      <c r="V17" s="624"/>
      <c r="W17" s="624"/>
      <c r="X17" s="624"/>
      <c r="Y17" s="625"/>
      <c r="Z17" s="626">
        <v>0.3</v>
      </c>
      <c r="AA17" s="626"/>
      <c r="AB17" s="626"/>
      <c r="AC17" s="626"/>
      <c r="AD17" s="627">
        <v>88506</v>
      </c>
      <c r="AE17" s="627"/>
      <c r="AF17" s="627"/>
      <c r="AG17" s="627"/>
      <c r="AH17" s="627"/>
      <c r="AI17" s="627"/>
      <c r="AJ17" s="627"/>
      <c r="AK17" s="627"/>
      <c r="AL17" s="628">
        <v>0.7</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141</v>
      </c>
      <c r="BH17" s="624"/>
      <c r="BI17" s="624"/>
      <c r="BJ17" s="624"/>
      <c r="BK17" s="624"/>
      <c r="BL17" s="624"/>
      <c r="BM17" s="624"/>
      <c r="BN17" s="625"/>
      <c r="BO17" s="626" t="s">
        <v>179</v>
      </c>
      <c r="BP17" s="626"/>
      <c r="BQ17" s="626"/>
      <c r="BR17" s="626"/>
      <c r="BS17" s="627" t="s">
        <v>179</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2370524</v>
      </c>
      <c r="CS17" s="624"/>
      <c r="CT17" s="624"/>
      <c r="CU17" s="624"/>
      <c r="CV17" s="624"/>
      <c r="CW17" s="624"/>
      <c r="CX17" s="624"/>
      <c r="CY17" s="625"/>
      <c r="CZ17" s="626">
        <v>9.4</v>
      </c>
      <c r="DA17" s="626"/>
      <c r="DB17" s="626"/>
      <c r="DC17" s="626"/>
      <c r="DD17" s="632" t="s">
        <v>179</v>
      </c>
      <c r="DE17" s="624"/>
      <c r="DF17" s="624"/>
      <c r="DG17" s="624"/>
      <c r="DH17" s="624"/>
      <c r="DI17" s="624"/>
      <c r="DJ17" s="624"/>
      <c r="DK17" s="624"/>
      <c r="DL17" s="624"/>
      <c r="DM17" s="624"/>
      <c r="DN17" s="624"/>
      <c r="DO17" s="624"/>
      <c r="DP17" s="625"/>
      <c r="DQ17" s="632">
        <v>2363910</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40188</v>
      </c>
      <c r="S18" s="624"/>
      <c r="T18" s="624"/>
      <c r="U18" s="624"/>
      <c r="V18" s="624"/>
      <c r="W18" s="624"/>
      <c r="X18" s="624"/>
      <c r="Y18" s="625"/>
      <c r="Z18" s="626">
        <v>0.2</v>
      </c>
      <c r="AA18" s="626"/>
      <c r="AB18" s="626"/>
      <c r="AC18" s="626"/>
      <c r="AD18" s="627">
        <v>40188</v>
      </c>
      <c r="AE18" s="627"/>
      <c r="AF18" s="627"/>
      <c r="AG18" s="627"/>
      <c r="AH18" s="627"/>
      <c r="AI18" s="627"/>
      <c r="AJ18" s="627"/>
      <c r="AK18" s="627"/>
      <c r="AL18" s="628">
        <v>0.3</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141</v>
      </c>
      <c r="BP18" s="626"/>
      <c r="BQ18" s="626"/>
      <c r="BR18" s="626"/>
      <c r="BS18" s="627" t="s">
        <v>141</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38820</v>
      </c>
      <c r="S19" s="624"/>
      <c r="T19" s="624"/>
      <c r="U19" s="624"/>
      <c r="V19" s="624"/>
      <c r="W19" s="624"/>
      <c r="X19" s="624"/>
      <c r="Y19" s="625"/>
      <c r="Z19" s="626">
        <v>0.1</v>
      </c>
      <c r="AA19" s="626"/>
      <c r="AB19" s="626"/>
      <c r="AC19" s="626"/>
      <c r="AD19" s="627">
        <v>38820</v>
      </c>
      <c r="AE19" s="627"/>
      <c r="AF19" s="627"/>
      <c r="AG19" s="627"/>
      <c r="AH19" s="627"/>
      <c r="AI19" s="627"/>
      <c r="AJ19" s="627"/>
      <c r="AK19" s="627"/>
      <c r="AL19" s="628">
        <v>0.3</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441411</v>
      </c>
      <c r="BH19" s="624"/>
      <c r="BI19" s="624"/>
      <c r="BJ19" s="624"/>
      <c r="BK19" s="624"/>
      <c r="BL19" s="624"/>
      <c r="BM19" s="624"/>
      <c r="BN19" s="625"/>
      <c r="BO19" s="626">
        <v>5.9</v>
      </c>
      <c r="BP19" s="626"/>
      <c r="BQ19" s="626"/>
      <c r="BR19" s="626"/>
      <c r="BS19" s="627" t="s">
        <v>179</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141</v>
      </c>
      <c r="CS19" s="624"/>
      <c r="CT19" s="624"/>
      <c r="CU19" s="624"/>
      <c r="CV19" s="624"/>
      <c r="CW19" s="624"/>
      <c r="CX19" s="624"/>
      <c r="CY19" s="625"/>
      <c r="CZ19" s="626" t="s">
        <v>179</v>
      </c>
      <c r="DA19" s="626"/>
      <c r="DB19" s="626"/>
      <c r="DC19" s="626"/>
      <c r="DD19" s="632" t="s">
        <v>141</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1368</v>
      </c>
      <c r="S20" s="624"/>
      <c r="T20" s="624"/>
      <c r="U20" s="624"/>
      <c r="V20" s="624"/>
      <c r="W20" s="624"/>
      <c r="X20" s="624"/>
      <c r="Y20" s="625"/>
      <c r="Z20" s="626">
        <v>0</v>
      </c>
      <c r="AA20" s="626"/>
      <c r="AB20" s="626"/>
      <c r="AC20" s="626"/>
      <c r="AD20" s="627">
        <v>1368</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441411</v>
      </c>
      <c r="BH20" s="624"/>
      <c r="BI20" s="624"/>
      <c r="BJ20" s="624"/>
      <c r="BK20" s="624"/>
      <c r="BL20" s="624"/>
      <c r="BM20" s="624"/>
      <c r="BN20" s="625"/>
      <c r="BO20" s="626">
        <v>5.9</v>
      </c>
      <c r="BP20" s="626"/>
      <c r="BQ20" s="626"/>
      <c r="BR20" s="626"/>
      <c r="BS20" s="627" t="s">
        <v>179</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25102536</v>
      </c>
      <c r="CS20" s="624"/>
      <c r="CT20" s="624"/>
      <c r="CU20" s="624"/>
      <c r="CV20" s="624"/>
      <c r="CW20" s="624"/>
      <c r="CX20" s="624"/>
      <c r="CY20" s="625"/>
      <c r="CZ20" s="626">
        <v>100</v>
      </c>
      <c r="DA20" s="626"/>
      <c r="DB20" s="626"/>
      <c r="DC20" s="626"/>
      <c r="DD20" s="632">
        <v>2448983</v>
      </c>
      <c r="DE20" s="624"/>
      <c r="DF20" s="624"/>
      <c r="DG20" s="624"/>
      <c r="DH20" s="624"/>
      <c r="DI20" s="624"/>
      <c r="DJ20" s="624"/>
      <c r="DK20" s="624"/>
      <c r="DL20" s="624"/>
      <c r="DM20" s="624"/>
      <c r="DN20" s="624"/>
      <c r="DO20" s="624"/>
      <c r="DP20" s="625"/>
      <c r="DQ20" s="632">
        <v>14740878</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5530972</v>
      </c>
      <c r="S21" s="624"/>
      <c r="T21" s="624"/>
      <c r="U21" s="624"/>
      <c r="V21" s="624"/>
      <c r="W21" s="624"/>
      <c r="X21" s="624"/>
      <c r="Y21" s="625"/>
      <c r="Z21" s="626">
        <v>20.9</v>
      </c>
      <c r="AA21" s="626"/>
      <c r="AB21" s="626"/>
      <c r="AC21" s="626"/>
      <c r="AD21" s="627">
        <v>4796796</v>
      </c>
      <c r="AE21" s="627"/>
      <c r="AF21" s="627"/>
      <c r="AG21" s="627"/>
      <c r="AH21" s="627"/>
      <c r="AI21" s="627"/>
      <c r="AJ21" s="627"/>
      <c r="AK21" s="627"/>
      <c r="AL21" s="628">
        <v>35.9</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7113</v>
      </c>
      <c r="BH21" s="624"/>
      <c r="BI21" s="624"/>
      <c r="BJ21" s="624"/>
      <c r="BK21" s="624"/>
      <c r="BL21" s="624"/>
      <c r="BM21" s="624"/>
      <c r="BN21" s="625"/>
      <c r="BO21" s="626">
        <v>0.1</v>
      </c>
      <c r="BP21" s="626"/>
      <c r="BQ21" s="626"/>
      <c r="BR21" s="626"/>
      <c r="BS21" s="627" t="s">
        <v>141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4796796</v>
      </c>
      <c r="S22" s="624"/>
      <c r="T22" s="624"/>
      <c r="U22" s="624"/>
      <c r="V22" s="624"/>
      <c r="W22" s="624"/>
      <c r="X22" s="624"/>
      <c r="Y22" s="625"/>
      <c r="Z22" s="626">
        <v>18.2</v>
      </c>
      <c r="AA22" s="626"/>
      <c r="AB22" s="626"/>
      <c r="AC22" s="626"/>
      <c r="AD22" s="627">
        <v>4796796</v>
      </c>
      <c r="AE22" s="627"/>
      <c r="AF22" s="627"/>
      <c r="AG22" s="627"/>
      <c r="AH22" s="627"/>
      <c r="AI22" s="627"/>
      <c r="AJ22" s="627"/>
      <c r="AK22" s="627"/>
      <c r="AL22" s="628">
        <v>35.9</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141</v>
      </c>
      <c r="BH22" s="624"/>
      <c r="BI22" s="624"/>
      <c r="BJ22" s="624"/>
      <c r="BK22" s="624"/>
      <c r="BL22" s="624"/>
      <c r="BM22" s="624"/>
      <c r="BN22" s="625"/>
      <c r="BO22" s="626" t="s">
        <v>179</v>
      </c>
      <c r="BP22" s="626"/>
      <c r="BQ22" s="626"/>
      <c r="BR22" s="626"/>
      <c r="BS22" s="627" t="s">
        <v>141</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734153</v>
      </c>
      <c r="S23" s="624"/>
      <c r="T23" s="624"/>
      <c r="U23" s="624"/>
      <c r="V23" s="624"/>
      <c r="W23" s="624"/>
      <c r="X23" s="624"/>
      <c r="Y23" s="625"/>
      <c r="Z23" s="626">
        <v>2.8</v>
      </c>
      <c r="AA23" s="626"/>
      <c r="AB23" s="626"/>
      <c r="AC23" s="626"/>
      <c r="AD23" s="627" t="s">
        <v>141</v>
      </c>
      <c r="AE23" s="627"/>
      <c r="AF23" s="627"/>
      <c r="AG23" s="627"/>
      <c r="AH23" s="627"/>
      <c r="AI23" s="627"/>
      <c r="AJ23" s="627"/>
      <c r="AK23" s="627"/>
      <c r="AL23" s="628" t="s">
        <v>141</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v>434298</v>
      </c>
      <c r="BH23" s="624"/>
      <c r="BI23" s="624"/>
      <c r="BJ23" s="624"/>
      <c r="BK23" s="624"/>
      <c r="BL23" s="624"/>
      <c r="BM23" s="624"/>
      <c r="BN23" s="625"/>
      <c r="BO23" s="626">
        <v>5.9</v>
      </c>
      <c r="BP23" s="626"/>
      <c r="BQ23" s="626"/>
      <c r="BR23" s="626"/>
      <c r="BS23" s="627" t="s">
        <v>141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v>23</v>
      </c>
      <c r="S24" s="624"/>
      <c r="T24" s="624"/>
      <c r="U24" s="624"/>
      <c r="V24" s="624"/>
      <c r="W24" s="624"/>
      <c r="X24" s="624"/>
      <c r="Y24" s="625"/>
      <c r="Z24" s="626">
        <v>0</v>
      </c>
      <c r="AA24" s="626"/>
      <c r="AB24" s="626"/>
      <c r="AC24" s="626"/>
      <c r="AD24" s="627" t="s">
        <v>267</v>
      </c>
      <c r="AE24" s="627"/>
      <c r="AF24" s="627"/>
      <c r="AG24" s="627"/>
      <c r="AH24" s="627"/>
      <c r="AI24" s="627"/>
      <c r="AJ24" s="627"/>
      <c r="AK24" s="627"/>
      <c r="AL24" s="628" t="s">
        <v>141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141</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9191203</v>
      </c>
      <c r="CS24" s="613"/>
      <c r="CT24" s="613"/>
      <c r="CU24" s="613"/>
      <c r="CV24" s="613"/>
      <c r="CW24" s="613"/>
      <c r="CX24" s="613"/>
      <c r="CY24" s="614"/>
      <c r="CZ24" s="617">
        <v>36.6</v>
      </c>
      <c r="DA24" s="618"/>
      <c r="DB24" s="618"/>
      <c r="DC24" s="634"/>
      <c r="DD24" s="653">
        <v>6722285</v>
      </c>
      <c r="DE24" s="613"/>
      <c r="DF24" s="613"/>
      <c r="DG24" s="613"/>
      <c r="DH24" s="613"/>
      <c r="DI24" s="613"/>
      <c r="DJ24" s="613"/>
      <c r="DK24" s="614"/>
      <c r="DL24" s="653">
        <v>6492555</v>
      </c>
      <c r="DM24" s="613"/>
      <c r="DN24" s="613"/>
      <c r="DO24" s="613"/>
      <c r="DP24" s="613"/>
      <c r="DQ24" s="613"/>
      <c r="DR24" s="613"/>
      <c r="DS24" s="613"/>
      <c r="DT24" s="613"/>
      <c r="DU24" s="613"/>
      <c r="DV24" s="614"/>
      <c r="DW24" s="617">
        <v>47.9</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14494956</v>
      </c>
      <c r="S25" s="624"/>
      <c r="T25" s="624"/>
      <c r="U25" s="624"/>
      <c r="V25" s="624"/>
      <c r="W25" s="624"/>
      <c r="X25" s="624"/>
      <c r="Y25" s="625"/>
      <c r="Z25" s="626">
        <v>54.9</v>
      </c>
      <c r="AA25" s="626"/>
      <c r="AB25" s="626"/>
      <c r="AC25" s="626"/>
      <c r="AD25" s="627">
        <v>13326482</v>
      </c>
      <c r="AE25" s="627"/>
      <c r="AF25" s="627"/>
      <c r="AG25" s="627"/>
      <c r="AH25" s="627"/>
      <c r="AI25" s="627"/>
      <c r="AJ25" s="627"/>
      <c r="AK25" s="627"/>
      <c r="AL25" s="628">
        <v>99.6</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141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3961089</v>
      </c>
      <c r="CS25" s="656"/>
      <c r="CT25" s="656"/>
      <c r="CU25" s="656"/>
      <c r="CV25" s="656"/>
      <c r="CW25" s="656"/>
      <c r="CX25" s="656"/>
      <c r="CY25" s="657"/>
      <c r="CZ25" s="628">
        <v>15.8</v>
      </c>
      <c r="DA25" s="654"/>
      <c r="DB25" s="654"/>
      <c r="DC25" s="658"/>
      <c r="DD25" s="632">
        <v>3541314</v>
      </c>
      <c r="DE25" s="656"/>
      <c r="DF25" s="656"/>
      <c r="DG25" s="656"/>
      <c r="DH25" s="656"/>
      <c r="DI25" s="656"/>
      <c r="DJ25" s="656"/>
      <c r="DK25" s="657"/>
      <c r="DL25" s="632">
        <v>3344940</v>
      </c>
      <c r="DM25" s="656"/>
      <c r="DN25" s="656"/>
      <c r="DO25" s="656"/>
      <c r="DP25" s="656"/>
      <c r="DQ25" s="656"/>
      <c r="DR25" s="656"/>
      <c r="DS25" s="656"/>
      <c r="DT25" s="656"/>
      <c r="DU25" s="656"/>
      <c r="DV25" s="657"/>
      <c r="DW25" s="628">
        <v>24.7</v>
      </c>
      <c r="DX25" s="654"/>
      <c r="DY25" s="654"/>
      <c r="DZ25" s="654"/>
      <c r="EA25" s="654"/>
      <c r="EB25" s="654"/>
      <c r="EC25" s="655"/>
    </row>
    <row r="26" spans="2:133" ht="11.25" customHeight="1" x14ac:dyDescent="0.15">
      <c r="B26" s="620" t="s">
        <v>303</v>
      </c>
      <c r="C26" s="621"/>
      <c r="D26" s="621"/>
      <c r="E26" s="621"/>
      <c r="F26" s="621"/>
      <c r="G26" s="621"/>
      <c r="H26" s="621"/>
      <c r="I26" s="621"/>
      <c r="J26" s="621"/>
      <c r="K26" s="621"/>
      <c r="L26" s="621"/>
      <c r="M26" s="621"/>
      <c r="N26" s="621"/>
      <c r="O26" s="621"/>
      <c r="P26" s="621"/>
      <c r="Q26" s="622"/>
      <c r="R26" s="623">
        <v>4941</v>
      </c>
      <c r="S26" s="624"/>
      <c r="T26" s="624"/>
      <c r="U26" s="624"/>
      <c r="V26" s="624"/>
      <c r="W26" s="624"/>
      <c r="X26" s="624"/>
      <c r="Y26" s="625"/>
      <c r="Z26" s="626">
        <v>0</v>
      </c>
      <c r="AA26" s="626"/>
      <c r="AB26" s="626"/>
      <c r="AC26" s="626"/>
      <c r="AD26" s="627">
        <v>4941</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141</v>
      </c>
      <c r="BP26" s="626"/>
      <c r="BQ26" s="626"/>
      <c r="BR26" s="626"/>
      <c r="BS26" s="627" t="s">
        <v>141</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2174495</v>
      </c>
      <c r="CS26" s="624"/>
      <c r="CT26" s="624"/>
      <c r="CU26" s="624"/>
      <c r="CV26" s="624"/>
      <c r="CW26" s="624"/>
      <c r="CX26" s="624"/>
      <c r="CY26" s="625"/>
      <c r="CZ26" s="628">
        <v>8.6999999999999993</v>
      </c>
      <c r="DA26" s="654"/>
      <c r="DB26" s="654"/>
      <c r="DC26" s="658"/>
      <c r="DD26" s="632">
        <v>1939950</v>
      </c>
      <c r="DE26" s="624"/>
      <c r="DF26" s="624"/>
      <c r="DG26" s="624"/>
      <c r="DH26" s="624"/>
      <c r="DI26" s="624"/>
      <c r="DJ26" s="624"/>
      <c r="DK26" s="625"/>
      <c r="DL26" s="632" t="s">
        <v>263</v>
      </c>
      <c r="DM26" s="624"/>
      <c r="DN26" s="624"/>
      <c r="DO26" s="624"/>
      <c r="DP26" s="624"/>
      <c r="DQ26" s="624"/>
      <c r="DR26" s="624"/>
      <c r="DS26" s="624"/>
      <c r="DT26" s="624"/>
      <c r="DU26" s="624"/>
      <c r="DV26" s="625"/>
      <c r="DW26" s="628" t="s">
        <v>179</v>
      </c>
      <c r="DX26" s="654"/>
      <c r="DY26" s="654"/>
      <c r="DZ26" s="654"/>
      <c r="EA26" s="654"/>
      <c r="EB26" s="654"/>
      <c r="EC26" s="655"/>
    </row>
    <row r="27" spans="2:133" ht="11.25" customHeight="1" x14ac:dyDescent="0.15">
      <c r="B27" s="620" t="s">
        <v>306</v>
      </c>
      <c r="C27" s="621"/>
      <c r="D27" s="621"/>
      <c r="E27" s="621"/>
      <c r="F27" s="621"/>
      <c r="G27" s="621"/>
      <c r="H27" s="621"/>
      <c r="I27" s="621"/>
      <c r="J27" s="621"/>
      <c r="K27" s="621"/>
      <c r="L27" s="621"/>
      <c r="M27" s="621"/>
      <c r="N27" s="621"/>
      <c r="O27" s="621"/>
      <c r="P27" s="621"/>
      <c r="Q27" s="622"/>
      <c r="R27" s="623">
        <v>38353</v>
      </c>
      <c r="S27" s="624"/>
      <c r="T27" s="624"/>
      <c r="U27" s="624"/>
      <c r="V27" s="624"/>
      <c r="W27" s="624"/>
      <c r="X27" s="624"/>
      <c r="Y27" s="625"/>
      <c r="Z27" s="626">
        <v>0.1</v>
      </c>
      <c r="AA27" s="626"/>
      <c r="AB27" s="626"/>
      <c r="AC27" s="626"/>
      <c r="AD27" s="627" t="s">
        <v>179</v>
      </c>
      <c r="AE27" s="627"/>
      <c r="AF27" s="627"/>
      <c r="AG27" s="627"/>
      <c r="AH27" s="627"/>
      <c r="AI27" s="627"/>
      <c r="AJ27" s="627"/>
      <c r="AK27" s="627"/>
      <c r="AL27" s="628" t="s">
        <v>141</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7422496</v>
      </c>
      <c r="BH27" s="624"/>
      <c r="BI27" s="624"/>
      <c r="BJ27" s="624"/>
      <c r="BK27" s="624"/>
      <c r="BL27" s="624"/>
      <c r="BM27" s="624"/>
      <c r="BN27" s="625"/>
      <c r="BO27" s="626">
        <v>100</v>
      </c>
      <c r="BP27" s="626"/>
      <c r="BQ27" s="626"/>
      <c r="BR27" s="626"/>
      <c r="BS27" s="627">
        <v>221185</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2859590</v>
      </c>
      <c r="CS27" s="656"/>
      <c r="CT27" s="656"/>
      <c r="CU27" s="656"/>
      <c r="CV27" s="656"/>
      <c r="CW27" s="656"/>
      <c r="CX27" s="656"/>
      <c r="CY27" s="657"/>
      <c r="CZ27" s="628">
        <v>11.4</v>
      </c>
      <c r="DA27" s="654"/>
      <c r="DB27" s="654"/>
      <c r="DC27" s="658"/>
      <c r="DD27" s="632">
        <v>817061</v>
      </c>
      <c r="DE27" s="656"/>
      <c r="DF27" s="656"/>
      <c r="DG27" s="656"/>
      <c r="DH27" s="656"/>
      <c r="DI27" s="656"/>
      <c r="DJ27" s="656"/>
      <c r="DK27" s="657"/>
      <c r="DL27" s="632">
        <v>783705</v>
      </c>
      <c r="DM27" s="656"/>
      <c r="DN27" s="656"/>
      <c r="DO27" s="656"/>
      <c r="DP27" s="656"/>
      <c r="DQ27" s="656"/>
      <c r="DR27" s="656"/>
      <c r="DS27" s="656"/>
      <c r="DT27" s="656"/>
      <c r="DU27" s="656"/>
      <c r="DV27" s="657"/>
      <c r="DW27" s="628">
        <v>5.8</v>
      </c>
      <c r="DX27" s="654"/>
      <c r="DY27" s="654"/>
      <c r="DZ27" s="654"/>
      <c r="EA27" s="654"/>
      <c r="EB27" s="654"/>
      <c r="EC27" s="655"/>
    </row>
    <row r="28" spans="2:133" ht="11.25" customHeight="1" x14ac:dyDescent="0.15">
      <c r="B28" s="620" t="s">
        <v>309</v>
      </c>
      <c r="C28" s="621"/>
      <c r="D28" s="621"/>
      <c r="E28" s="621"/>
      <c r="F28" s="621"/>
      <c r="G28" s="621"/>
      <c r="H28" s="621"/>
      <c r="I28" s="621"/>
      <c r="J28" s="621"/>
      <c r="K28" s="621"/>
      <c r="L28" s="621"/>
      <c r="M28" s="621"/>
      <c r="N28" s="621"/>
      <c r="O28" s="621"/>
      <c r="P28" s="621"/>
      <c r="Q28" s="622"/>
      <c r="R28" s="623">
        <v>199512</v>
      </c>
      <c r="S28" s="624"/>
      <c r="T28" s="624"/>
      <c r="U28" s="624"/>
      <c r="V28" s="624"/>
      <c r="W28" s="624"/>
      <c r="X28" s="624"/>
      <c r="Y28" s="625"/>
      <c r="Z28" s="626">
        <v>0.8</v>
      </c>
      <c r="AA28" s="626"/>
      <c r="AB28" s="626"/>
      <c r="AC28" s="626"/>
      <c r="AD28" s="627">
        <v>2120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2370524</v>
      </c>
      <c r="CS28" s="624"/>
      <c r="CT28" s="624"/>
      <c r="CU28" s="624"/>
      <c r="CV28" s="624"/>
      <c r="CW28" s="624"/>
      <c r="CX28" s="624"/>
      <c r="CY28" s="625"/>
      <c r="CZ28" s="628">
        <v>9.4</v>
      </c>
      <c r="DA28" s="654"/>
      <c r="DB28" s="654"/>
      <c r="DC28" s="658"/>
      <c r="DD28" s="632">
        <v>2363910</v>
      </c>
      <c r="DE28" s="624"/>
      <c r="DF28" s="624"/>
      <c r="DG28" s="624"/>
      <c r="DH28" s="624"/>
      <c r="DI28" s="624"/>
      <c r="DJ28" s="624"/>
      <c r="DK28" s="625"/>
      <c r="DL28" s="632">
        <v>2363910</v>
      </c>
      <c r="DM28" s="624"/>
      <c r="DN28" s="624"/>
      <c r="DO28" s="624"/>
      <c r="DP28" s="624"/>
      <c r="DQ28" s="624"/>
      <c r="DR28" s="624"/>
      <c r="DS28" s="624"/>
      <c r="DT28" s="624"/>
      <c r="DU28" s="624"/>
      <c r="DV28" s="625"/>
      <c r="DW28" s="628">
        <v>17.399999999999999</v>
      </c>
      <c r="DX28" s="654"/>
      <c r="DY28" s="654"/>
      <c r="DZ28" s="654"/>
      <c r="EA28" s="654"/>
      <c r="EB28" s="654"/>
      <c r="EC28" s="655"/>
    </row>
    <row r="29" spans="2:133" ht="11.25" customHeight="1" x14ac:dyDescent="0.15">
      <c r="B29" s="620" t="s">
        <v>311</v>
      </c>
      <c r="C29" s="621"/>
      <c r="D29" s="621"/>
      <c r="E29" s="621"/>
      <c r="F29" s="621"/>
      <c r="G29" s="621"/>
      <c r="H29" s="621"/>
      <c r="I29" s="621"/>
      <c r="J29" s="621"/>
      <c r="K29" s="621"/>
      <c r="L29" s="621"/>
      <c r="M29" s="621"/>
      <c r="N29" s="621"/>
      <c r="O29" s="621"/>
      <c r="P29" s="621"/>
      <c r="Q29" s="622"/>
      <c r="R29" s="623">
        <v>91631</v>
      </c>
      <c r="S29" s="624"/>
      <c r="T29" s="624"/>
      <c r="U29" s="624"/>
      <c r="V29" s="624"/>
      <c r="W29" s="624"/>
      <c r="X29" s="624"/>
      <c r="Y29" s="625"/>
      <c r="Z29" s="626">
        <v>0.3</v>
      </c>
      <c r="AA29" s="626"/>
      <c r="AB29" s="626"/>
      <c r="AC29" s="626"/>
      <c r="AD29" s="627">
        <v>2</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312</v>
      </c>
      <c r="CE29" s="660"/>
      <c r="CF29" s="620" t="s">
        <v>72</v>
      </c>
      <c r="CG29" s="621"/>
      <c r="CH29" s="621"/>
      <c r="CI29" s="621"/>
      <c r="CJ29" s="621"/>
      <c r="CK29" s="621"/>
      <c r="CL29" s="621"/>
      <c r="CM29" s="621"/>
      <c r="CN29" s="621"/>
      <c r="CO29" s="621"/>
      <c r="CP29" s="621"/>
      <c r="CQ29" s="622"/>
      <c r="CR29" s="623">
        <v>2370505</v>
      </c>
      <c r="CS29" s="656"/>
      <c r="CT29" s="656"/>
      <c r="CU29" s="656"/>
      <c r="CV29" s="656"/>
      <c r="CW29" s="656"/>
      <c r="CX29" s="656"/>
      <c r="CY29" s="657"/>
      <c r="CZ29" s="628">
        <v>9.4</v>
      </c>
      <c r="DA29" s="654"/>
      <c r="DB29" s="654"/>
      <c r="DC29" s="658"/>
      <c r="DD29" s="632">
        <v>2363891</v>
      </c>
      <c r="DE29" s="656"/>
      <c r="DF29" s="656"/>
      <c r="DG29" s="656"/>
      <c r="DH29" s="656"/>
      <c r="DI29" s="656"/>
      <c r="DJ29" s="656"/>
      <c r="DK29" s="657"/>
      <c r="DL29" s="632">
        <v>2363891</v>
      </c>
      <c r="DM29" s="656"/>
      <c r="DN29" s="656"/>
      <c r="DO29" s="656"/>
      <c r="DP29" s="656"/>
      <c r="DQ29" s="656"/>
      <c r="DR29" s="656"/>
      <c r="DS29" s="656"/>
      <c r="DT29" s="656"/>
      <c r="DU29" s="656"/>
      <c r="DV29" s="657"/>
      <c r="DW29" s="628">
        <v>17.399999999999999</v>
      </c>
      <c r="DX29" s="654"/>
      <c r="DY29" s="654"/>
      <c r="DZ29" s="654"/>
      <c r="EA29" s="654"/>
      <c r="EB29" s="654"/>
      <c r="EC29" s="655"/>
    </row>
    <row r="30" spans="2:133" ht="11.25" customHeight="1" x14ac:dyDescent="0.15">
      <c r="B30" s="620" t="s">
        <v>313</v>
      </c>
      <c r="C30" s="621"/>
      <c r="D30" s="621"/>
      <c r="E30" s="621"/>
      <c r="F30" s="621"/>
      <c r="G30" s="621"/>
      <c r="H30" s="621"/>
      <c r="I30" s="621"/>
      <c r="J30" s="621"/>
      <c r="K30" s="621"/>
      <c r="L30" s="621"/>
      <c r="M30" s="621"/>
      <c r="N30" s="621"/>
      <c r="O30" s="621"/>
      <c r="P30" s="621"/>
      <c r="Q30" s="622"/>
      <c r="R30" s="623">
        <v>2912607</v>
      </c>
      <c r="S30" s="624"/>
      <c r="T30" s="624"/>
      <c r="U30" s="624"/>
      <c r="V30" s="624"/>
      <c r="W30" s="624"/>
      <c r="X30" s="624"/>
      <c r="Y30" s="625"/>
      <c r="Z30" s="626">
        <v>11</v>
      </c>
      <c r="AA30" s="626"/>
      <c r="AB30" s="626"/>
      <c r="AC30" s="626"/>
      <c r="AD30" s="627" t="s">
        <v>179</v>
      </c>
      <c r="AE30" s="627"/>
      <c r="AF30" s="627"/>
      <c r="AG30" s="627"/>
      <c r="AH30" s="627"/>
      <c r="AI30" s="627"/>
      <c r="AJ30" s="627"/>
      <c r="AK30" s="627"/>
      <c r="AL30" s="628" t="s">
        <v>179</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2319516</v>
      </c>
      <c r="CS30" s="624"/>
      <c r="CT30" s="624"/>
      <c r="CU30" s="624"/>
      <c r="CV30" s="624"/>
      <c r="CW30" s="624"/>
      <c r="CX30" s="624"/>
      <c r="CY30" s="625"/>
      <c r="CZ30" s="628">
        <v>9.1999999999999993</v>
      </c>
      <c r="DA30" s="654"/>
      <c r="DB30" s="654"/>
      <c r="DC30" s="658"/>
      <c r="DD30" s="632">
        <v>2313065</v>
      </c>
      <c r="DE30" s="624"/>
      <c r="DF30" s="624"/>
      <c r="DG30" s="624"/>
      <c r="DH30" s="624"/>
      <c r="DI30" s="624"/>
      <c r="DJ30" s="624"/>
      <c r="DK30" s="625"/>
      <c r="DL30" s="632">
        <v>2313065</v>
      </c>
      <c r="DM30" s="624"/>
      <c r="DN30" s="624"/>
      <c r="DO30" s="624"/>
      <c r="DP30" s="624"/>
      <c r="DQ30" s="624"/>
      <c r="DR30" s="624"/>
      <c r="DS30" s="624"/>
      <c r="DT30" s="624"/>
      <c r="DU30" s="624"/>
      <c r="DV30" s="625"/>
      <c r="DW30" s="628">
        <v>17.100000000000001</v>
      </c>
      <c r="DX30" s="654"/>
      <c r="DY30" s="654"/>
      <c r="DZ30" s="654"/>
      <c r="EA30" s="654"/>
      <c r="EB30" s="654"/>
      <c r="EC30" s="655"/>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263</v>
      </c>
      <c r="S31" s="624"/>
      <c r="T31" s="624"/>
      <c r="U31" s="624"/>
      <c r="V31" s="624"/>
      <c r="W31" s="624"/>
      <c r="X31" s="624"/>
      <c r="Y31" s="625"/>
      <c r="Z31" s="626" t="s">
        <v>141</v>
      </c>
      <c r="AA31" s="626"/>
      <c r="AB31" s="626"/>
      <c r="AC31" s="626"/>
      <c r="AD31" s="627" t="s">
        <v>179</v>
      </c>
      <c r="AE31" s="627"/>
      <c r="AF31" s="627"/>
      <c r="AG31" s="627"/>
      <c r="AH31" s="627"/>
      <c r="AI31" s="627"/>
      <c r="AJ31" s="627"/>
      <c r="AK31" s="627"/>
      <c r="AL31" s="628" t="s">
        <v>179</v>
      </c>
      <c r="AM31" s="629"/>
      <c r="AN31" s="629"/>
      <c r="AO31" s="630"/>
      <c r="AP31" s="669" t="s">
        <v>318</v>
      </c>
      <c r="AQ31" s="670"/>
      <c r="AR31" s="670"/>
      <c r="AS31" s="670"/>
      <c r="AT31" s="675" t="s">
        <v>319</v>
      </c>
      <c r="AU31" s="214"/>
      <c r="AV31" s="214"/>
      <c r="AW31" s="214"/>
      <c r="AX31" s="609" t="s">
        <v>192</v>
      </c>
      <c r="AY31" s="610"/>
      <c r="AZ31" s="610"/>
      <c r="BA31" s="610"/>
      <c r="BB31" s="610"/>
      <c r="BC31" s="610"/>
      <c r="BD31" s="610"/>
      <c r="BE31" s="610"/>
      <c r="BF31" s="611"/>
      <c r="BG31" s="679">
        <v>99.4</v>
      </c>
      <c r="BH31" s="667"/>
      <c r="BI31" s="667"/>
      <c r="BJ31" s="667"/>
      <c r="BK31" s="667"/>
      <c r="BL31" s="667"/>
      <c r="BM31" s="618">
        <v>96.8</v>
      </c>
      <c r="BN31" s="667"/>
      <c r="BO31" s="667"/>
      <c r="BP31" s="667"/>
      <c r="BQ31" s="668"/>
      <c r="BR31" s="679">
        <v>99.2</v>
      </c>
      <c r="BS31" s="667"/>
      <c r="BT31" s="667"/>
      <c r="BU31" s="667"/>
      <c r="BV31" s="667"/>
      <c r="BW31" s="667"/>
      <c r="BX31" s="618">
        <v>95.7</v>
      </c>
      <c r="BY31" s="667"/>
      <c r="BZ31" s="667"/>
      <c r="CA31" s="667"/>
      <c r="CB31" s="668"/>
      <c r="CD31" s="661"/>
      <c r="CE31" s="662"/>
      <c r="CF31" s="620" t="s">
        <v>320</v>
      </c>
      <c r="CG31" s="621"/>
      <c r="CH31" s="621"/>
      <c r="CI31" s="621"/>
      <c r="CJ31" s="621"/>
      <c r="CK31" s="621"/>
      <c r="CL31" s="621"/>
      <c r="CM31" s="621"/>
      <c r="CN31" s="621"/>
      <c r="CO31" s="621"/>
      <c r="CP31" s="621"/>
      <c r="CQ31" s="622"/>
      <c r="CR31" s="623">
        <v>50989</v>
      </c>
      <c r="CS31" s="656"/>
      <c r="CT31" s="656"/>
      <c r="CU31" s="656"/>
      <c r="CV31" s="656"/>
      <c r="CW31" s="656"/>
      <c r="CX31" s="656"/>
      <c r="CY31" s="657"/>
      <c r="CZ31" s="628">
        <v>0.2</v>
      </c>
      <c r="DA31" s="654"/>
      <c r="DB31" s="654"/>
      <c r="DC31" s="658"/>
      <c r="DD31" s="632">
        <v>50826</v>
      </c>
      <c r="DE31" s="656"/>
      <c r="DF31" s="656"/>
      <c r="DG31" s="656"/>
      <c r="DH31" s="656"/>
      <c r="DI31" s="656"/>
      <c r="DJ31" s="656"/>
      <c r="DK31" s="657"/>
      <c r="DL31" s="632">
        <v>50826</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15">
      <c r="B32" s="620" t="s">
        <v>321</v>
      </c>
      <c r="C32" s="621"/>
      <c r="D32" s="621"/>
      <c r="E32" s="621"/>
      <c r="F32" s="621"/>
      <c r="G32" s="621"/>
      <c r="H32" s="621"/>
      <c r="I32" s="621"/>
      <c r="J32" s="621"/>
      <c r="K32" s="621"/>
      <c r="L32" s="621"/>
      <c r="M32" s="621"/>
      <c r="N32" s="621"/>
      <c r="O32" s="621"/>
      <c r="P32" s="621"/>
      <c r="Q32" s="622"/>
      <c r="R32" s="623">
        <v>1541152</v>
      </c>
      <c r="S32" s="624"/>
      <c r="T32" s="624"/>
      <c r="U32" s="624"/>
      <c r="V32" s="624"/>
      <c r="W32" s="624"/>
      <c r="X32" s="624"/>
      <c r="Y32" s="625"/>
      <c r="Z32" s="626">
        <v>5.8</v>
      </c>
      <c r="AA32" s="626"/>
      <c r="AB32" s="626"/>
      <c r="AC32" s="626"/>
      <c r="AD32" s="627" t="s">
        <v>179</v>
      </c>
      <c r="AE32" s="627"/>
      <c r="AF32" s="627"/>
      <c r="AG32" s="627"/>
      <c r="AH32" s="627"/>
      <c r="AI32" s="627"/>
      <c r="AJ32" s="627"/>
      <c r="AK32" s="627"/>
      <c r="AL32" s="628" t="s">
        <v>141</v>
      </c>
      <c r="AM32" s="629"/>
      <c r="AN32" s="629"/>
      <c r="AO32" s="630"/>
      <c r="AP32" s="671"/>
      <c r="AQ32" s="672"/>
      <c r="AR32" s="672"/>
      <c r="AS32" s="672"/>
      <c r="AT32" s="676"/>
      <c r="AU32" s="210" t="s">
        <v>322</v>
      </c>
      <c r="AX32" s="620" t="s">
        <v>323</v>
      </c>
      <c r="AY32" s="621"/>
      <c r="AZ32" s="621"/>
      <c r="BA32" s="621"/>
      <c r="BB32" s="621"/>
      <c r="BC32" s="621"/>
      <c r="BD32" s="621"/>
      <c r="BE32" s="621"/>
      <c r="BF32" s="622"/>
      <c r="BG32" s="680">
        <v>99.6</v>
      </c>
      <c r="BH32" s="656"/>
      <c r="BI32" s="656"/>
      <c r="BJ32" s="656"/>
      <c r="BK32" s="656"/>
      <c r="BL32" s="656"/>
      <c r="BM32" s="629">
        <v>98.7</v>
      </c>
      <c r="BN32" s="656"/>
      <c r="BO32" s="656"/>
      <c r="BP32" s="656"/>
      <c r="BQ32" s="678"/>
      <c r="BR32" s="680">
        <v>99.4</v>
      </c>
      <c r="BS32" s="656"/>
      <c r="BT32" s="656"/>
      <c r="BU32" s="656"/>
      <c r="BV32" s="656"/>
      <c r="BW32" s="656"/>
      <c r="BX32" s="629">
        <v>98.1</v>
      </c>
      <c r="BY32" s="656"/>
      <c r="BZ32" s="656"/>
      <c r="CA32" s="656"/>
      <c r="CB32" s="678"/>
      <c r="CD32" s="663"/>
      <c r="CE32" s="664"/>
      <c r="CF32" s="620" t="s">
        <v>324</v>
      </c>
      <c r="CG32" s="621"/>
      <c r="CH32" s="621"/>
      <c r="CI32" s="621"/>
      <c r="CJ32" s="621"/>
      <c r="CK32" s="621"/>
      <c r="CL32" s="621"/>
      <c r="CM32" s="621"/>
      <c r="CN32" s="621"/>
      <c r="CO32" s="621"/>
      <c r="CP32" s="621"/>
      <c r="CQ32" s="622"/>
      <c r="CR32" s="623">
        <v>19</v>
      </c>
      <c r="CS32" s="624"/>
      <c r="CT32" s="624"/>
      <c r="CU32" s="624"/>
      <c r="CV32" s="624"/>
      <c r="CW32" s="624"/>
      <c r="CX32" s="624"/>
      <c r="CY32" s="625"/>
      <c r="CZ32" s="628">
        <v>0</v>
      </c>
      <c r="DA32" s="654"/>
      <c r="DB32" s="654"/>
      <c r="DC32" s="658"/>
      <c r="DD32" s="632">
        <v>19</v>
      </c>
      <c r="DE32" s="624"/>
      <c r="DF32" s="624"/>
      <c r="DG32" s="624"/>
      <c r="DH32" s="624"/>
      <c r="DI32" s="624"/>
      <c r="DJ32" s="624"/>
      <c r="DK32" s="625"/>
      <c r="DL32" s="632">
        <v>19</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325</v>
      </c>
      <c r="C33" s="621"/>
      <c r="D33" s="621"/>
      <c r="E33" s="621"/>
      <c r="F33" s="621"/>
      <c r="G33" s="621"/>
      <c r="H33" s="621"/>
      <c r="I33" s="621"/>
      <c r="J33" s="621"/>
      <c r="K33" s="621"/>
      <c r="L33" s="621"/>
      <c r="M33" s="621"/>
      <c r="N33" s="621"/>
      <c r="O33" s="621"/>
      <c r="P33" s="621"/>
      <c r="Q33" s="622"/>
      <c r="R33" s="623">
        <v>383737</v>
      </c>
      <c r="S33" s="624"/>
      <c r="T33" s="624"/>
      <c r="U33" s="624"/>
      <c r="V33" s="624"/>
      <c r="W33" s="624"/>
      <c r="X33" s="624"/>
      <c r="Y33" s="625"/>
      <c r="Z33" s="626">
        <v>1.5</v>
      </c>
      <c r="AA33" s="626"/>
      <c r="AB33" s="626"/>
      <c r="AC33" s="626"/>
      <c r="AD33" s="627">
        <v>2951</v>
      </c>
      <c r="AE33" s="627"/>
      <c r="AF33" s="627"/>
      <c r="AG33" s="627"/>
      <c r="AH33" s="627"/>
      <c r="AI33" s="627"/>
      <c r="AJ33" s="627"/>
      <c r="AK33" s="627"/>
      <c r="AL33" s="628">
        <v>0</v>
      </c>
      <c r="AM33" s="629"/>
      <c r="AN33" s="629"/>
      <c r="AO33" s="630"/>
      <c r="AP33" s="673"/>
      <c r="AQ33" s="674"/>
      <c r="AR33" s="674"/>
      <c r="AS33" s="674"/>
      <c r="AT33" s="677"/>
      <c r="AU33" s="215"/>
      <c r="AV33" s="215"/>
      <c r="AW33" s="215"/>
      <c r="AX33" s="644" t="s">
        <v>326</v>
      </c>
      <c r="AY33" s="645"/>
      <c r="AZ33" s="645"/>
      <c r="BA33" s="645"/>
      <c r="BB33" s="645"/>
      <c r="BC33" s="645"/>
      <c r="BD33" s="645"/>
      <c r="BE33" s="645"/>
      <c r="BF33" s="646"/>
      <c r="BG33" s="681">
        <v>99.3</v>
      </c>
      <c r="BH33" s="682"/>
      <c r="BI33" s="682"/>
      <c r="BJ33" s="682"/>
      <c r="BK33" s="682"/>
      <c r="BL33" s="682"/>
      <c r="BM33" s="683">
        <v>95.4</v>
      </c>
      <c r="BN33" s="682"/>
      <c r="BO33" s="682"/>
      <c r="BP33" s="682"/>
      <c r="BQ33" s="684"/>
      <c r="BR33" s="681">
        <v>98.9</v>
      </c>
      <c r="BS33" s="682"/>
      <c r="BT33" s="682"/>
      <c r="BU33" s="682"/>
      <c r="BV33" s="682"/>
      <c r="BW33" s="682"/>
      <c r="BX33" s="683">
        <v>93.9</v>
      </c>
      <c r="BY33" s="682"/>
      <c r="BZ33" s="682"/>
      <c r="CA33" s="682"/>
      <c r="CB33" s="684"/>
      <c r="CD33" s="620" t="s">
        <v>327</v>
      </c>
      <c r="CE33" s="621"/>
      <c r="CF33" s="621"/>
      <c r="CG33" s="621"/>
      <c r="CH33" s="621"/>
      <c r="CI33" s="621"/>
      <c r="CJ33" s="621"/>
      <c r="CK33" s="621"/>
      <c r="CL33" s="621"/>
      <c r="CM33" s="621"/>
      <c r="CN33" s="621"/>
      <c r="CO33" s="621"/>
      <c r="CP33" s="621"/>
      <c r="CQ33" s="622"/>
      <c r="CR33" s="623">
        <v>13381210</v>
      </c>
      <c r="CS33" s="656"/>
      <c r="CT33" s="656"/>
      <c r="CU33" s="656"/>
      <c r="CV33" s="656"/>
      <c r="CW33" s="656"/>
      <c r="CX33" s="656"/>
      <c r="CY33" s="657"/>
      <c r="CZ33" s="628">
        <v>53.3</v>
      </c>
      <c r="DA33" s="654"/>
      <c r="DB33" s="654"/>
      <c r="DC33" s="658"/>
      <c r="DD33" s="632">
        <v>7384792</v>
      </c>
      <c r="DE33" s="656"/>
      <c r="DF33" s="656"/>
      <c r="DG33" s="656"/>
      <c r="DH33" s="656"/>
      <c r="DI33" s="656"/>
      <c r="DJ33" s="656"/>
      <c r="DK33" s="657"/>
      <c r="DL33" s="632">
        <v>5159594</v>
      </c>
      <c r="DM33" s="656"/>
      <c r="DN33" s="656"/>
      <c r="DO33" s="656"/>
      <c r="DP33" s="656"/>
      <c r="DQ33" s="656"/>
      <c r="DR33" s="656"/>
      <c r="DS33" s="656"/>
      <c r="DT33" s="656"/>
      <c r="DU33" s="656"/>
      <c r="DV33" s="657"/>
      <c r="DW33" s="628">
        <v>38</v>
      </c>
      <c r="DX33" s="654"/>
      <c r="DY33" s="654"/>
      <c r="DZ33" s="654"/>
      <c r="EA33" s="654"/>
      <c r="EB33" s="654"/>
      <c r="EC33" s="655"/>
    </row>
    <row r="34" spans="2:133" ht="11.25" customHeight="1" x14ac:dyDescent="0.15">
      <c r="B34" s="620" t="s">
        <v>328</v>
      </c>
      <c r="C34" s="621"/>
      <c r="D34" s="621"/>
      <c r="E34" s="621"/>
      <c r="F34" s="621"/>
      <c r="G34" s="621"/>
      <c r="H34" s="621"/>
      <c r="I34" s="621"/>
      <c r="J34" s="621"/>
      <c r="K34" s="621"/>
      <c r="L34" s="621"/>
      <c r="M34" s="621"/>
      <c r="N34" s="621"/>
      <c r="O34" s="621"/>
      <c r="P34" s="621"/>
      <c r="Q34" s="622"/>
      <c r="R34" s="623">
        <v>1854502</v>
      </c>
      <c r="S34" s="624"/>
      <c r="T34" s="624"/>
      <c r="U34" s="624"/>
      <c r="V34" s="624"/>
      <c r="W34" s="624"/>
      <c r="X34" s="624"/>
      <c r="Y34" s="625"/>
      <c r="Z34" s="626">
        <v>7</v>
      </c>
      <c r="AA34" s="626"/>
      <c r="AB34" s="626"/>
      <c r="AC34" s="626"/>
      <c r="AD34" s="627" t="s">
        <v>141</v>
      </c>
      <c r="AE34" s="627"/>
      <c r="AF34" s="627"/>
      <c r="AG34" s="627"/>
      <c r="AH34" s="627"/>
      <c r="AI34" s="627"/>
      <c r="AJ34" s="627"/>
      <c r="AK34" s="627"/>
      <c r="AL34" s="628" t="s">
        <v>179</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329</v>
      </c>
      <c r="CE34" s="621"/>
      <c r="CF34" s="621"/>
      <c r="CG34" s="621"/>
      <c r="CH34" s="621"/>
      <c r="CI34" s="621"/>
      <c r="CJ34" s="621"/>
      <c r="CK34" s="621"/>
      <c r="CL34" s="621"/>
      <c r="CM34" s="621"/>
      <c r="CN34" s="621"/>
      <c r="CO34" s="621"/>
      <c r="CP34" s="621"/>
      <c r="CQ34" s="622"/>
      <c r="CR34" s="623">
        <v>4250533</v>
      </c>
      <c r="CS34" s="624"/>
      <c r="CT34" s="624"/>
      <c r="CU34" s="624"/>
      <c r="CV34" s="624"/>
      <c r="CW34" s="624"/>
      <c r="CX34" s="624"/>
      <c r="CY34" s="625"/>
      <c r="CZ34" s="628">
        <v>16.899999999999999</v>
      </c>
      <c r="DA34" s="654"/>
      <c r="DB34" s="654"/>
      <c r="DC34" s="658"/>
      <c r="DD34" s="632">
        <v>2275802</v>
      </c>
      <c r="DE34" s="624"/>
      <c r="DF34" s="624"/>
      <c r="DG34" s="624"/>
      <c r="DH34" s="624"/>
      <c r="DI34" s="624"/>
      <c r="DJ34" s="624"/>
      <c r="DK34" s="625"/>
      <c r="DL34" s="632">
        <v>1741472</v>
      </c>
      <c r="DM34" s="624"/>
      <c r="DN34" s="624"/>
      <c r="DO34" s="624"/>
      <c r="DP34" s="624"/>
      <c r="DQ34" s="624"/>
      <c r="DR34" s="624"/>
      <c r="DS34" s="624"/>
      <c r="DT34" s="624"/>
      <c r="DU34" s="624"/>
      <c r="DV34" s="625"/>
      <c r="DW34" s="628">
        <v>12.8</v>
      </c>
      <c r="DX34" s="654"/>
      <c r="DY34" s="654"/>
      <c r="DZ34" s="654"/>
      <c r="EA34" s="654"/>
      <c r="EB34" s="654"/>
      <c r="EC34" s="655"/>
    </row>
    <row r="35" spans="2:133" ht="11.25" customHeight="1" x14ac:dyDescent="0.15">
      <c r="B35" s="620" t="s">
        <v>330</v>
      </c>
      <c r="C35" s="621"/>
      <c r="D35" s="621"/>
      <c r="E35" s="621"/>
      <c r="F35" s="621"/>
      <c r="G35" s="621"/>
      <c r="H35" s="621"/>
      <c r="I35" s="621"/>
      <c r="J35" s="621"/>
      <c r="K35" s="621"/>
      <c r="L35" s="621"/>
      <c r="M35" s="621"/>
      <c r="N35" s="621"/>
      <c r="O35" s="621"/>
      <c r="P35" s="621"/>
      <c r="Q35" s="622"/>
      <c r="R35" s="623">
        <v>1452890</v>
      </c>
      <c r="S35" s="624"/>
      <c r="T35" s="624"/>
      <c r="U35" s="624"/>
      <c r="V35" s="624"/>
      <c r="W35" s="624"/>
      <c r="X35" s="624"/>
      <c r="Y35" s="625"/>
      <c r="Z35" s="626">
        <v>5.5</v>
      </c>
      <c r="AA35" s="626"/>
      <c r="AB35" s="626"/>
      <c r="AC35" s="626"/>
      <c r="AD35" s="627" t="s">
        <v>141</v>
      </c>
      <c r="AE35" s="627"/>
      <c r="AF35" s="627"/>
      <c r="AG35" s="627"/>
      <c r="AH35" s="627"/>
      <c r="AI35" s="627"/>
      <c r="AJ35" s="627"/>
      <c r="AK35" s="627"/>
      <c r="AL35" s="628" t="s">
        <v>179</v>
      </c>
      <c r="AM35" s="629"/>
      <c r="AN35" s="629"/>
      <c r="AO35" s="630"/>
      <c r="AP35" s="218"/>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509179</v>
      </c>
      <c r="CS35" s="656"/>
      <c r="CT35" s="656"/>
      <c r="CU35" s="656"/>
      <c r="CV35" s="656"/>
      <c r="CW35" s="656"/>
      <c r="CX35" s="656"/>
      <c r="CY35" s="657"/>
      <c r="CZ35" s="628">
        <v>2</v>
      </c>
      <c r="DA35" s="654"/>
      <c r="DB35" s="654"/>
      <c r="DC35" s="658"/>
      <c r="DD35" s="632">
        <v>477370</v>
      </c>
      <c r="DE35" s="656"/>
      <c r="DF35" s="656"/>
      <c r="DG35" s="656"/>
      <c r="DH35" s="656"/>
      <c r="DI35" s="656"/>
      <c r="DJ35" s="656"/>
      <c r="DK35" s="657"/>
      <c r="DL35" s="632">
        <v>368581</v>
      </c>
      <c r="DM35" s="656"/>
      <c r="DN35" s="656"/>
      <c r="DO35" s="656"/>
      <c r="DP35" s="656"/>
      <c r="DQ35" s="656"/>
      <c r="DR35" s="656"/>
      <c r="DS35" s="656"/>
      <c r="DT35" s="656"/>
      <c r="DU35" s="656"/>
      <c r="DV35" s="657"/>
      <c r="DW35" s="628">
        <v>2.7</v>
      </c>
      <c r="DX35" s="654"/>
      <c r="DY35" s="654"/>
      <c r="DZ35" s="654"/>
      <c r="EA35" s="654"/>
      <c r="EB35" s="654"/>
      <c r="EC35" s="655"/>
    </row>
    <row r="36" spans="2:133" ht="11.25" customHeight="1" x14ac:dyDescent="0.15">
      <c r="B36" s="620" t="s">
        <v>334</v>
      </c>
      <c r="C36" s="621"/>
      <c r="D36" s="621"/>
      <c r="E36" s="621"/>
      <c r="F36" s="621"/>
      <c r="G36" s="621"/>
      <c r="H36" s="621"/>
      <c r="I36" s="621"/>
      <c r="J36" s="621"/>
      <c r="K36" s="621"/>
      <c r="L36" s="621"/>
      <c r="M36" s="621"/>
      <c r="N36" s="621"/>
      <c r="O36" s="621"/>
      <c r="P36" s="621"/>
      <c r="Q36" s="622"/>
      <c r="R36" s="623">
        <v>934737</v>
      </c>
      <c r="S36" s="624"/>
      <c r="T36" s="624"/>
      <c r="U36" s="624"/>
      <c r="V36" s="624"/>
      <c r="W36" s="624"/>
      <c r="X36" s="624"/>
      <c r="Y36" s="625"/>
      <c r="Z36" s="626">
        <v>3.5</v>
      </c>
      <c r="AA36" s="626"/>
      <c r="AB36" s="626"/>
      <c r="AC36" s="626"/>
      <c r="AD36" s="627" t="s">
        <v>141</v>
      </c>
      <c r="AE36" s="627"/>
      <c r="AF36" s="627"/>
      <c r="AG36" s="627"/>
      <c r="AH36" s="627"/>
      <c r="AI36" s="627"/>
      <c r="AJ36" s="627"/>
      <c r="AK36" s="627"/>
      <c r="AL36" s="628" t="s">
        <v>141</v>
      </c>
      <c r="AM36" s="629"/>
      <c r="AN36" s="629"/>
      <c r="AO36" s="630"/>
      <c r="AP36" s="218"/>
      <c r="AQ36" s="689" t="s">
        <v>335</v>
      </c>
      <c r="AR36" s="690"/>
      <c r="AS36" s="690"/>
      <c r="AT36" s="690"/>
      <c r="AU36" s="690"/>
      <c r="AV36" s="690"/>
      <c r="AW36" s="690"/>
      <c r="AX36" s="690"/>
      <c r="AY36" s="691"/>
      <c r="AZ36" s="612">
        <v>2200665</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44785</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4269765</v>
      </c>
      <c r="CS36" s="624"/>
      <c r="CT36" s="624"/>
      <c r="CU36" s="624"/>
      <c r="CV36" s="624"/>
      <c r="CW36" s="624"/>
      <c r="CX36" s="624"/>
      <c r="CY36" s="625"/>
      <c r="CZ36" s="628">
        <v>17</v>
      </c>
      <c r="DA36" s="654"/>
      <c r="DB36" s="654"/>
      <c r="DC36" s="658"/>
      <c r="DD36" s="632">
        <v>2997869</v>
      </c>
      <c r="DE36" s="624"/>
      <c r="DF36" s="624"/>
      <c r="DG36" s="624"/>
      <c r="DH36" s="624"/>
      <c r="DI36" s="624"/>
      <c r="DJ36" s="624"/>
      <c r="DK36" s="625"/>
      <c r="DL36" s="632">
        <v>2205043</v>
      </c>
      <c r="DM36" s="624"/>
      <c r="DN36" s="624"/>
      <c r="DO36" s="624"/>
      <c r="DP36" s="624"/>
      <c r="DQ36" s="624"/>
      <c r="DR36" s="624"/>
      <c r="DS36" s="624"/>
      <c r="DT36" s="624"/>
      <c r="DU36" s="624"/>
      <c r="DV36" s="625"/>
      <c r="DW36" s="628">
        <v>16.3</v>
      </c>
      <c r="DX36" s="654"/>
      <c r="DY36" s="654"/>
      <c r="DZ36" s="654"/>
      <c r="EA36" s="654"/>
      <c r="EB36" s="654"/>
      <c r="EC36" s="655"/>
    </row>
    <row r="37" spans="2:133" ht="11.25" customHeight="1" x14ac:dyDescent="0.15">
      <c r="B37" s="620" t="s">
        <v>338</v>
      </c>
      <c r="C37" s="621"/>
      <c r="D37" s="621"/>
      <c r="E37" s="621"/>
      <c r="F37" s="621"/>
      <c r="G37" s="621"/>
      <c r="H37" s="621"/>
      <c r="I37" s="621"/>
      <c r="J37" s="621"/>
      <c r="K37" s="621"/>
      <c r="L37" s="621"/>
      <c r="M37" s="621"/>
      <c r="N37" s="621"/>
      <c r="O37" s="621"/>
      <c r="P37" s="621"/>
      <c r="Q37" s="622"/>
      <c r="R37" s="623">
        <v>844384</v>
      </c>
      <c r="S37" s="624"/>
      <c r="T37" s="624"/>
      <c r="U37" s="624"/>
      <c r="V37" s="624"/>
      <c r="W37" s="624"/>
      <c r="X37" s="624"/>
      <c r="Y37" s="625"/>
      <c r="Z37" s="626">
        <v>3.2</v>
      </c>
      <c r="AA37" s="626"/>
      <c r="AB37" s="626"/>
      <c r="AC37" s="626"/>
      <c r="AD37" s="627">
        <v>36832</v>
      </c>
      <c r="AE37" s="627"/>
      <c r="AF37" s="627"/>
      <c r="AG37" s="627"/>
      <c r="AH37" s="627"/>
      <c r="AI37" s="627"/>
      <c r="AJ37" s="627"/>
      <c r="AK37" s="627"/>
      <c r="AL37" s="628">
        <v>0.3</v>
      </c>
      <c r="AM37" s="629"/>
      <c r="AN37" s="629"/>
      <c r="AO37" s="630"/>
      <c r="AQ37" s="686" t="s">
        <v>339</v>
      </c>
      <c r="AR37" s="687"/>
      <c r="AS37" s="687"/>
      <c r="AT37" s="687"/>
      <c r="AU37" s="687"/>
      <c r="AV37" s="687"/>
      <c r="AW37" s="687"/>
      <c r="AX37" s="687"/>
      <c r="AY37" s="688"/>
      <c r="AZ37" s="623">
        <v>636452</v>
      </c>
      <c r="BA37" s="624"/>
      <c r="BB37" s="624"/>
      <c r="BC37" s="624"/>
      <c r="BD37" s="656"/>
      <c r="BE37" s="656"/>
      <c r="BF37" s="678"/>
      <c r="BG37" s="620" t="s">
        <v>340</v>
      </c>
      <c r="BH37" s="621"/>
      <c r="BI37" s="621"/>
      <c r="BJ37" s="621"/>
      <c r="BK37" s="621"/>
      <c r="BL37" s="621"/>
      <c r="BM37" s="621"/>
      <c r="BN37" s="621"/>
      <c r="BO37" s="621"/>
      <c r="BP37" s="621"/>
      <c r="BQ37" s="621"/>
      <c r="BR37" s="621"/>
      <c r="BS37" s="621"/>
      <c r="BT37" s="621"/>
      <c r="BU37" s="622"/>
      <c r="BV37" s="623">
        <v>29132</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1219389</v>
      </c>
      <c r="CS37" s="656"/>
      <c r="CT37" s="656"/>
      <c r="CU37" s="656"/>
      <c r="CV37" s="656"/>
      <c r="CW37" s="656"/>
      <c r="CX37" s="656"/>
      <c r="CY37" s="657"/>
      <c r="CZ37" s="628">
        <v>4.9000000000000004</v>
      </c>
      <c r="DA37" s="654"/>
      <c r="DB37" s="654"/>
      <c r="DC37" s="658"/>
      <c r="DD37" s="632">
        <v>1145785</v>
      </c>
      <c r="DE37" s="656"/>
      <c r="DF37" s="656"/>
      <c r="DG37" s="656"/>
      <c r="DH37" s="656"/>
      <c r="DI37" s="656"/>
      <c r="DJ37" s="656"/>
      <c r="DK37" s="657"/>
      <c r="DL37" s="632">
        <v>726813</v>
      </c>
      <c r="DM37" s="656"/>
      <c r="DN37" s="656"/>
      <c r="DO37" s="656"/>
      <c r="DP37" s="656"/>
      <c r="DQ37" s="656"/>
      <c r="DR37" s="656"/>
      <c r="DS37" s="656"/>
      <c r="DT37" s="656"/>
      <c r="DU37" s="656"/>
      <c r="DV37" s="657"/>
      <c r="DW37" s="628">
        <v>5.4</v>
      </c>
      <c r="DX37" s="654"/>
      <c r="DY37" s="654"/>
      <c r="DZ37" s="654"/>
      <c r="EA37" s="654"/>
      <c r="EB37" s="654"/>
      <c r="EC37" s="655"/>
    </row>
    <row r="38" spans="2:133" ht="11.25" customHeight="1" x14ac:dyDescent="0.15">
      <c r="B38" s="620" t="s">
        <v>342</v>
      </c>
      <c r="C38" s="621"/>
      <c r="D38" s="621"/>
      <c r="E38" s="621"/>
      <c r="F38" s="621"/>
      <c r="G38" s="621"/>
      <c r="H38" s="621"/>
      <c r="I38" s="621"/>
      <c r="J38" s="621"/>
      <c r="K38" s="621"/>
      <c r="L38" s="621"/>
      <c r="M38" s="621"/>
      <c r="N38" s="621"/>
      <c r="O38" s="621"/>
      <c r="P38" s="621"/>
      <c r="Q38" s="622"/>
      <c r="R38" s="623">
        <v>1652241</v>
      </c>
      <c r="S38" s="624"/>
      <c r="T38" s="624"/>
      <c r="U38" s="624"/>
      <c r="V38" s="624"/>
      <c r="W38" s="624"/>
      <c r="X38" s="624"/>
      <c r="Y38" s="625"/>
      <c r="Z38" s="626">
        <v>6.3</v>
      </c>
      <c r="AA38" s="626"/>
      <c r="AB38" s="626"/>
      <c r="AC38" s="626"/>
      <c r="AD38" s="627" t="s">
        <v>141</v>
      </c>
      <c r="AE38" s="627"/>
      <c r="AF38" s="627"/>
      <c r="AG38" s="627"/>
      <c r="AH38" s="627"/>
      <c r="AI38" s="627"/>
      <c r="AJ38" s="627"/>
      <c r="AK38" s="627"/>
      <c r="AL38" s="628" t="s">
        <v>179</v>
      </c>
      <c r="AM38" s="629"/>
      <c r="AN38" s="629"/>
      <c r="AO38" s="630"/>
      <c r="AQ38" s="686" t="s">
        <v>343</v>
      </c>
      <c r="AR38" s="687"/>
      <c r="AS38" s="687"/>
      <c r="AT38" s="687"/>
      <c r="AU38" s="687"/>
      <c r="AV38" s="687"/>
      <c r="AW38" s="687"/>
      <c r="AX38" s="687"/>
      <c r="AY38" s="688"/>
      <c r="AZ38" s="623">
        <v>35040</v>
      </c>
      <c r="BA38" s="624"/>
      <c r="BB38" s="624"/>
      <c r="BC38" s="624"/>
      <c r="BD38" s="656"/>
      <c r="BE38" s="656"/>
      <c r="BF38" s="678"/>
      <c r="BG38" s="620" t="s">
        <v>344</v>
      </c>
      <c r="BH38" s="621"/>
      <c r="BI38" s="621"/>
      <c r="BJ38" s="621"/>
      <c r="BK38" s="621"/>
      <c r="BL38" s="621"/>
      <c r="BM38" s="621"/>
      <c r="BN38" s="621"/>
      <c r="BO38" s="621"/>
      <c r="BP38" s="621"/>
      <c r="BQ38" s="621"/>
      <c r="BR38" s="621"/>
      <c r="BS38" s="621"/>
      <c r="BT38" s="621"/>
      <c r="BU38" s="622"/>
      <c r="BV38" s="623">
        <v>6098</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1529173</v>
      </c>
      <c r="CS38" s="624"/>
      <c r="CT38" s="624"/>
      <c r="CU38" s="624"/>
      <c r="CV38" s="624"/>
      <c r="CW38" s="624"/>
      <c r="CX38" s="624"/>
      <c r="CY38" s="625"/>
      <c r="CZ38" s="628">
        <v>6.1</v>
      </c>
      <c r="DA38" s="654"/>
      <c r="DB38" s="654"/>
      <c r="DC38" s="658"/>
      <c r="DD38" s="632">
        <v>1227731</v>
      </c>
      <c r="DE38" s="624"/>
      <c r="DF38" s="624"/>
      <c r="DG38" s="624"/>
      <c r="DH38" s="624"/>
      <c r="DI38" s="624"/>
      <c r="DJ38" s="624"/>
      <c r="DK38" s="625"/>
      <c r="DL38" s="632">
        <v>844498</v>
      </c>
      <c r="DM38" s="624"/>
      <c r="DN38" s="624"/>
      <c r="DO38" s="624"/>
      <c r="DP38" s="624"/>
      <c r="DQ38" s="624"/>
      <c r="DR38" s="624"/>
      <c r="DS38" s="624"/>
      <c r="DT38" s="624"/>
      <c r="DU38" s="624"/>
      <c r="DV38" s="625"/>
      <c r="DW38" s="628">
        <v>6.2</v>
      </c>
      <c r="DX38" s="654"/>
      <c r="DY38" s="654"/>
      <c r="DZ38" s="654"/>
      <c r="EA38" s="654"/>
      <c r="EB38" s="654"/>
      <c r="EC38" s="655"/>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179</v>
      </c>
      <c r="AA39" s="626"/>
      <c r="AB39" s="626"/>
      <c r="AC39" s="626"/>
      <c r="AD39" s="627" t="s">
        <v>141</v>
      </c>
      <c r="AE39" s="627"/>
      <c r="AF39" s="627"/>
      <c r="AG39" s="627"/>
      <c r="AH39" s="627"/>
      <c r="AI39" s="627"/>
      <c r="AJ39" s="627"/>
      <c r="AK39" s="627"/>
      <c r="AL39" s="628" t="s">
        <v>141</v>
      </c>
      <c r="AM39" s="629"/>
      <c r="AN39" s="629"/>
      <c r="AO39" s="630"/>
      <c r="AQ39" s="686" t="s">
        <v>347</v>
      </c>
      <c r="AR39" s="687"/>
      <c r="AS39" s="687"/>
      <c r="AT39" s="687"/>
      <c r="AU39" s="687"/>
      <c r="AV39" s="687"/>
      <c r="AW39" s="687"/>
      <c r="AX39" s="687"/>
      <c r="AY39" s="688"/>
      <c r="AZ39" s="623" t="s">
        <v>141</v>
      </c>
      <c r="BA39" s="624"/>
      <c r="BB39" s="624"/>
      <c r="BC39" s="624"/>
      <c r="BD39" s="656"/>
      <c r="BE39" s="656"/>
      <c r="BF39" s="678"/>
      <c r="BG39" s="620" t="s">
        <v>348</v>
      </c>
      <c r="BH39" s="621"/>
      <c r="BI39" s="621"/>
      <c r="BJ39" s="621"/>
      <c r="BK39" s="621"/>
      <c r="BL39" s="621"/>
      <c r="BM39" s="621"/>
      <c r="BN39" s="621"/>
      <c r="BO39" s="621"/>
      <c r="BP39" s="621"/>
      <c r="BQ39" s="621"/>
      <c r="BR39" s="621"/>
      <c r="BS39" s="621"/>
      <c r="BT39" s="621"/>
      <c r="BU39" s="622"/>
      <c r="BV39" s="623">
        <v>9882</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2485160</v>
      </c>
      <c r="CS39" s="656"/>
      <c r="CT39" s="656"/>
      <c r="CU39" s="656"/>
      <c r="CV39" s="656"/>
      <c r="CW39" s="656"/>
      <c r="CX39" s="656"/>
      <c r="CY39" s="657"/>
      <c r="CZ39" s="628">
        <v>9.9</v>
      </c>
      <c r="DA39" s="654"/>
      <c r="DB39" s="654"/>
      <c r="DC39" s="658"/>
      <c r="DD39" s="632">
        <v>404820</v>
      </c>
      <c r="DE39" s="656"/>
      <c r="DF39" s="656"/>
      <c r="DG39" s="656"/>
      <c r="DH39" s="656"/>
      <c r="DI39" s="656"/>
      <c r="DJ39" s="656"/>
      <c r="DK39" s="657"/>
      <c r="DL39" s="632" t="s">
        <v>179</v>
      </c>
      <c r="DM39" s="656"/>
      <c r="DN39" s="656"/>
      <c r="DO39" s="656"/>
      <c r="DP39" s="656"/>
      <c r="DQ39" s="656"/>
      <c r="DR39" s="656"/>
      <c r="DS39" s="656"/>
      <c r="DT39" s="656"/>
      <c r="DU39" s="656"/>
      <c r="DV39" s="657"/>
      <c r="DW39" s="628" t="s">
        <v>141</v>
      </c>
      <c r="DX39" s="654"/>
      <c r="DY39" s="654"/>
      <c r="DZ39" s="654"/>
      <c r="EA39" s="654"/>
      <c r="EB39" s="654"/>
      <c r="EC39" s="655"/>
    </row>
    <row r="40" spans="2:133" ht="11.25" customHeight="1" x14ac:dyDescent="0.15">
      <c r="B40" s="620" t="s">
        <v>350</v>
      </c>
      <c r="C40" s="621"/>
      <c r="D40" s="621"/>
      <c r="E40" s="621"/>
      <c r="F40" s="621"/>
      <c r="G40" s="621"/>
      <c r="H40" s="621"/>
      <c r="I40" s="621"/>
      <c r="J40" s="621"/>
      <c r="K40" s="621"/>
      <c r="L40" s="621"/>
      <c r="M40" s="621"/>
      <c r="N40" s="621"/>
      <c r="O40" s="621"/>
      <c r="P40" s="621"/>
      <c r="Q40" s="622"/>
      <c r="R40" s="623">
        <v>189041</v>
      </c>
      <c r="S40" s="624"/>
      <c r="T40" s="624"/>
      <c r="U40" s="624"/>
      <c r="V40" s="624"/>
      <c r="W40" s="624"/>
      <c r="X40" s="624"/>
      <c r="Y40" s="625"/>
      <c r="Z40" s="626">
        <v>0.7</v>
      </c>
      <c r="AA40" s="626"/>
      <c r="AB40" s="626"/>
      <c r="AC40" s="626"/>
      <c r="AD40" s="627" t="s">
        <v>179</v>
      </c>
      <c r="AE40" s="627"/>
      <c r="AF40" s="627"/>
      <c r="AG40" s="627"/>
      <c r="AH40" s="627"/>
      <c r="AI40" s="627"/>
      <c r="AJ40" s="627"/>
      <c r="AK40" s="627"/>
      <c r="AL40" s="628" t="s">
        <v>179</v>
      </c>
      <c r="AM40" s="629"/>
      <c r="AN40" s="629"/>
      <c r="AO40" s="630"/>
      <c r="AQ40" s="686" t="s">
        <v>351</v>
      </c>
      <c r="AR40" s="687"/>
      <c r="AS40" s="687"/>
      <c r="AT40" s="687"/>
      <c r="AU40" s="687"/>
      <c r="AV40" s="687"/>
      <c r="AW40" s="687"/>
      <c r="AX40" s="687"/>
      <c r="AY40" s="688"/>
      <c r="AZ40" s="623" t="s">
        <v>179</v>
      </c>
      <c r="BA40" s="624"/>
      <c r="BB40" s="624"/>
      <c r="BC40" s="624"/>
      <c r="BD40" s="656"/>
      <c r="BE40" s="656"/>
      <c r="BF40" s="678"/>
      <c r="BG40" s="671" t="s">
        <v>352</v>
      </c>
      <c r="BH40" s="672"/>
      <c r="BI40" s="672"/>
      <c r="BJ40" s="672"/>
      <c r="BK40" s="672"/>
      <c r="BL40" s="219"/>
      <c r="BM40" s="621" t="s">
        <v>353</v>
      </c>
      <c r="BN40" s="621"/>
      <c r="BO40" s="621"/>
      <c r="BP40" s="621"/>
      <c r="BQ40" s="621"/>
      <c r="BR40" s="621"/>
      <c r="BS40" s="621"/>
      <c r="BT40" s="621"/>
      <c r="BU40" s="622"/>
      <c r="BV40" s="623">
        <v>115</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337400</v>
      </c>
      <c r="CS40" s="624"/>
      <c r="CT40" s="624"/>
      <c r="CU40" s="624"/>
      <c r="CV40" s="624"/>
      <c r="CW40" s="624"/>
      <c r="CX40" s="624"/>
      <c r="CY40" s="625"/>
      <c r="CZ40" s="628">
        <v>1.3</v>
      </c>
      <c r="DA40" s="654"/>
      <c r="DB40" s="654"/>
      <c r="DC40" s="658"/>
      <c r="DD40" s="632">
        <v>1200</v>
      </c>
      <c r="DE40" s="624"/>
      <c r="DF40" s="624"/>
      <c r="DG40" s="624"/>
      <c r="DH40" s="624"/>
      <c r="DI40" s="624"/>
      <c r="DJ40" s="624"/>
      <c r="DK40" s="625"/>
      <c r="DL40" s="632" t="s">
        <v>141</v>
      </c>
      <c r="DM40" s="624"/>
      <c r="DN40" s="624"/>
      <c r="DO40" s="624"/>
      <c r="DP40" s="624"/>
      <c r="DQ40" s="624"/>
      <c r="DR40" s="624"/>
      <c r="DS40" s="624"/>
      <c r="DT40" s="624"/>
      <c r="DU40" s="624"/>
      <c r="DV40" s="625"/>
      <c r="DW40" s="628" t="s">
        <v>141</v>
      </c>
      <c r="DX40" s="654"/>
      <c r="DY40" s="654"/>
      <c r="DZ40" s="654"/>
      <c r="EA40" s="654"/>
      <c r="EB40" s="654"/>
      <c r="EC40" s="655"/>
    </row>
    <row r="41" spans="2:133" ht="11.25" customHeight="1" x14ac:dyDescent="0.15">
      <c r="B41" s="644" t="s">
        <v>355</v>
      </c>
      <c r="C41" s="645"/>
      <c r="D41" s="645"/>
      <c r="E41" s="645"/>
      <c r="F41" s="645"/>
      <c r="G41" s="645"/>
      <c r="H41" s="645"/>
      <c r="I41" s="645"/>
      <c r="J41" s="645"/>
      <c r="K41" s="645"/>
      <c r="L41" s="645"/>
      <c r="M41" s="645"/>
      <c r="N41" s="645"/>
      <c r="O41" s="645"/>
      <c r="P41" s="645"/>
      <c r="Q41" s="646"/>
      <c r="R41" s="695">
        <v>26405643</v>
      </c>
      <c r="S41" s="696"/>
      <c r="T41" s="696"/>
      <c r="U41" s="696"/>
      <c r="V41" s="696"/>
      <c r="W41" s="696"/>
      <c r="X41" s="696"/>
      <c r="Y41" s="700"/>
      <c r="Z41" s="701">
        <v>100</v>
      </c>
      <c r="AA41" s="701"/>
      <c r="AB41" s="701"/>
      <c r="AC41" s="701"/>
      <c r="AD41" s="702">
        <v>13373328</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333592</v>
      </c>
      <c r="BA41" s="624"/>
      <c r="BB41" s="624"/>
      <c r="BC41" s="624"/>
      <c r="BD41" s="656"/>
      <c r="BE41" s="656"/>
      <c r="BF41" s="678"/>
      <c r="BG41" s="671"/>
      <c r="BH41" s="672"/>
      <c r="BI41" s="672"/>
      <c r="BJ41" s="672"/>
      <c r="BK41" s="672"/>
      <c r="BL41" s="219"/>
      <c r="BM41" s="621" t="s">
        <v>357</v>
      </c>
      <c r="BN41" s="621"/>
      <c r="BO41" s="621"/>
      <c r="BP41" s="621"/>
      <c r="BQ41" s="621"/>
      <c r="BR41" s="621"/>
      <c r="BS41" s="621"/>
      <c r="BT41" s="621"/>
      <c r="BU41" s="622"/>
      <c r="BV41" s="623" t="s">
        <v>179</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179</v>
      </c>
      <c r="CS41" s="656"/>
      <c r="CT41" s="656"/>
      <c r="CU41" s="656"/>
      <c r="CV41" s="656"/>
      <c r="CW41" s="656"/>
      <c r="CX41" s="656"/>
      <c r="CY41" s="657"/>
      <c r="CZ41" s="628" t="s">
        <v>179</v>
      </c>
      <c r="DA41" s="654"/>
      <c r="DB41" s="654"/>
      <c r="DC41" s="658"/>
      <c r="DD41" s="632" t="s">
        <v>179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359</v>
      </c>
      <c r="AR42" s="693"/>
      <c r="AS42" s="693"/>
      <c r="AT42" s="693"/>
      <c r="AU42" s="693"/>
      <c r="AV42" s="693"/>
      <c r="AW42" s="693"/>
      <c r="AX42" s="693"/>
      <c r="AY42" s="694"/>
      <c r="AZ42" s="695">
        <v>1195581</v>
      </c>
      <c r="BA42" s="696"/>
      <c r="BB42" s="696"/>
      <c r="BC42" s="696"/>
      <c r="BD42" s="682"/>
      <c r="BE42" s="682"/>
      <c r="BF42" s="684"/>
      <c r="BG42" s="673"/>
      <c r="BH42" s="674"/>
      <c r="BI42" s="674"/>
      <c r="BJ42" s="674"/>
      <c r="BK42" s="674"/>
      <c r="BL42" s="220"/>
      <c r="BM42" s="645" t="s">
        <v>360</v>
      </c>
      <c r="BN42" s="645"/>
      <c r="BO42" s="645"/>
      <c r="BP42" s="645"/>
      <c r="BQ42" s="645"/>
      <c r="BR42" s="645"/>
      <c r="BS42" s="645"/>
      <c r="BT42" s="645"/>
      <c r="BU42" s="646"/>
      <c r="BV42" s="695">
        <v>339</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2530123</v>
      </c>
      <c r="CS42" s="656"/>
      <c r="CT42" s="656"/>
      <c r="CU42" s="656"/>
      <c r="CV42" s="656"/>
      <c r="CW42" s="656"/>
      <c r="CX42" s="656"/>
      <c r="CY42" s="657"/>
      <c r="CZ42" s="628">
        <v>10.1</v>
      </c>
      <c r="DA42" s="654"/>
      <c r="DB42" s="654"/>
      <c r="DC42" s="658"/>
      <c r="DD42" s="632">
        <v>633801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0" t="s">
        <v>362</v>
      </c>
      <c r="CD43" s="620" t="s">
        <v>363</v>
      </c>
      <c r="CE43" s="621"/>
      <c r="CF43" s="621"/>
      <c r="CG43" s="621"/>
      <c r="CH43" s="621"/>
      <c r="CI43" s="621"/>
      <c r="CJ43" s="621"/>
      <c r="CK43" s="621"/>
      <c r="CL43" s="621"/>
      <c r="CM43" s="621"/>
      <c r="CN43" s="621"/>
      <c r="CO43" s="621"/>
      <c r="CP43" s="621"/>
      <c r="CQ43" s="622"/>
      <c r="CR43" s="623">
        <v>76535</v>
      </c>
      <c r="CS43" s="656"/>
      <c r="CT43" s="656"/>
      <c r="CU43" s="656"/>
      <c r="CV43" s="656"/>
      <c r="CW43" s="656"/>
      <c r="CX43" s="656"/>
      <c r="CY43" s="657"/>
      <c r="CZ43" s="628">
        <v>0.3</v>
      </c>
      <c r="DA43" s="654"/>
      <c r="DB43" s="654"/>
      <c r="DC43" s="658"/>
      <c r="DD43" s="632">
        <v>76535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312</v>
      </c>
      <c r="CE44" s="660"/>
      <c r="CF44" s="620" t="s">
        <v>365</v>
      </c>
      <c r="CG44" s="621"/>
      <c r="CH44" s="621"/>
      <c r="CI44" s="621"/>
      <c r="CJ44" s="621"/>
      <c r="CK44" s="621"/>
      <c r="CL44" s="621"/>
      <c r="CM44" s="621"/>
      <c r="CN44" s="621"/>
      <c r="CO44" s="621"/>
      <c r="CP44" s="621"/>
      <c r="CQ44" s="622"/>
      <c r="CR44" s="623">
        <v>2448983</v>
      </c>
      <c r="CS44" s="624"/>
      <c r="CT44" s="624"/>
      <c r="CU44" s="624"/>
      <c r="CV44" s="624"/>
      <c r="CW44" s="624"/>
      <c r="CX44" s="624"/>
      <c r="CY44" s="625"/>
      <c r="CZ44" s="628">
        <v>9.8000000000000007</v>
      </c>
      <c r="DA44" s="629"/>
      <c r="DB44" s="629"/>
      <c r="DC44" s="635"/>
      <c r="DD44" s="632">
        <v>591510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435983</v>
      </c>
      <c r="CS45" s="656"/>
      <c r="CT45" s="656"/>
      <c r="CU45" s="656"/>
      <c r="CV45" s="656"/>
      <c r="CW45" s="656"/>
      <c r="CX45" s="656"/>
      <c r="CY45" s="657"/>
      <c r="CZ45" s="628">
        <v>1.7</v>
      </c>
      <c r="DA45" s="654"/>
      <c r="DB45" s="654"/>
      <c r="DC45" s="658"/>
      <c r="DD45" s="632">
        <v>97430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1"/>
      <c r="CD46" s="661"/>
      <c r="CE46" s="662"/>
      <c r="CF46" s="620" t="s">
        <v>368</v>
      </c>
      <c r="CG46" s="621"/>
      <c r="CH46" s="621"/>
      <c r="CI46" s="621"/>
      <c r="CJ46" s="621"/>
      <c r="CK46" s="621"/>
      <c r="CL46" s="621"/>
      <c r="CM46" s="621"/>
      <c r="CN46" s="621"/>
      <c r="CO46" s="621"/>
      <c r="CP46" s="621"/>
      <c r="CQ46" s="622"/>
      <c r="CR46" s="623">
        <v>2013000</v>
      </c>
      <c r="CS46" s="624"/>
      <c r="CT46" s="624"/>
      <c r="CU46" s="624"/>
      <c r="CV46" s="624"/>
      <c r="CW46" s="624"/>
      <c r="CX46" s="624"/>
      <c r="CY46" s="625"/>
      <c r="CZ46" s="628">
        <v>8</v>
      </c>
      <c r="DA46" s="629"/>
      <c r="DB46" s="629"/>
      <c r="DC46" s="635"/>
      <c r="DD46" s="632">
        <v>494080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1"/>
      <c r="CD47" s="661"/>
      <c r="CE47" s="662"/>
      <c r="CF47" s="620" t="s">
        <v>369</v>
      </c>
      <c r="CG47" s="621"/>
      <c r="CH47" s="621"/>
      <c r="CI47" s="621"/>
      <c r="CJ47" s="621"/>
      <c r="CK47" s="621"/>
      <c r="CL47" s="621"/>
      <c r="CM47" s="621"/>
      <c r="CN47" s="621"/>
      <c r="CO47" s="621"/>
      <c r="CP47" s="621"/>
      <c r="CQ47" s="622"/>
      <c r="CR47" s="623">
        <v>81140</v>
      </c>
      <c r="CS47" s="656"/>
      <c r="CT47" s="656"/>
      <c r="CU47" s="656"/>
      <c r="CV47" s="656"/>
      <c r="CW47" s="656"/>
      <c r="CX47" s="656"/>
      <c r="CY47" s="657"/>
      <c r="CZ47" s="628">
        <v>0.3</v>
      </c>
      <c r="DA47" s="654"/>
      <c r="DB47" s="654"/>
      <c r="DC47" s="658"/>
      <c r="DD47" s="632">
        <v>42291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1"/>
      <c r="CD48" s="663"/>
      <c r="CE48" s="664"/>
      <c r="CF48" s="620" t="s">
        <v>370</v>
      </c>
      <c r="CG48" s="621"/>
      <c r="CH48" s="621"/>
      <c r="CI48" s="621"/>
      <c r="CJ48" s="621"/>
      <c r="CK48" s="621"/>
      <c r="CL48" s="621"/>
      <c r="CM48" s="621"/>
      <c r="CN48" s="621"/>
      <c r="CO48" s="621"/>
      <c r="CP48" s="621"/>
      <c r="CQ48" s="622"/>
      <c r="CR48" s="623" t="s">
        <v>179</v>
      </c>
      <c r="CS48" s="624"/>
      <c r="CT48" s="624"/>
      <c r="CU48" s="624"/>
      <c r="CV48" s="624"/>
      <c r="CW48" s="624"/>
      <c r="CX48" s="624"/>
      <c r="CY48" s="625"/>
      <c r="CZ48" s="628" t="s">
        <v>179</v>
      </c>
      <c r="DA48" s="629"/>
      <c r="DB48" s="629"/>
      <c r="DC48" s="635"/>
      <c r="DD48" s="632" t="s">
        <v>179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1"/>
      <c r="CD49" s="644" t="s">
        <v>371</v>
      </c>
      <c r="CE49" s="645"/>
      <c r="CF49" s="645"/>
      <c r="CG49" s="645"/>
      <c r="CH49" s="645"/>
      <c r="CI49" s="645"/>
      <c r="CJ49" s="645"/>
      <c r="CK49" s="645"/>
      <c r="CL49" s="645"/>
      <c r="CM49" s="645"/>
      <c r="CN49" s="645"/>
      <c r="CO49" s="645"/>
      <c r="CP49" s="645"/>
      <c r="CQ49" s="646"/>
      <c r="CR49" s="695">
        <v>25102536</v>
      </c>
      <c r="CS49" s="682"/>
      <c r="CT49" s="682"/>
      <c r="CU49" s="682"/>
      <c r="CV49" s="682"/>
      <c r="CW49" s="682"/>
      <c r="CX49" s="682"/>
      <c r="CY49" s="711"/>
      <c r="CZ49" s="703">
        <v>100</v>
      </c>
      <c r="DA49" s="712"/>
      <c r="DB49" s="712"/>
      <c r="DC49" s="713"/>
      <c r="DD49" s="714">
        <v>14740878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SaNPWoD4CIm48MgwHdIOxlkGBJcNkmr7qx99PKFIwGvMmgcdzzfPL0qRil7GKjSDscJPRFqXUeJLypG2y1unQ==" saltValue="SjCD/uIPH8mpCpopxGHYH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70" zoomScaleNormal="70" zoomScaleSheetLayoutView="70" workbookViewId="0">
      <selection activeCell="AF72" sqref="AF72:AJ7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373</v>
      </c>
      <c r="DK2" s="723"/>
      <c r="DL2" s="723"/>
      <c r="DM2" s="723"/>
      <c r="DN2" s="723"/>
      <c r="DO2" s="724"/>
      <c r="DP2" s="224"/>
      <c r="DQ2" s="722" t="s">
        <v>374</v>
      </c>
      <c r="DR2" s="723"/>
      <c r="DS2" s="723"/>
      <c r="DT2" s="723"/>
      <c r="DU2" s="723"/>
      <c r="DV2" s="723"/>
      <c r="DW2" s="723"/>
      <c r="DX2" s="723"/>
      <c r="DY2" s="723"/>
      <c r="DZ2" s="7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28"/>
      <c r="BA5" s="228"/>
      <c r="BB5" s="228"/>
      <c r="BC5" s="228"/>
      <c r="BD5" s="228"/>
      <c r="BE5" s="229"/>
      <c r="BF5" s="229"/>
      <c r="BG5" s="229"/>
      <c r="BH5" s="229"/>
      <c r="BI5" s="229"/>
      <c r="BJ5" s="229"/>
      <c r="BK5" s="229"/>
      <c r="BL5" s="229"/>
      <c r="BM5" s="229"/>
      <c r="BN5" s="229"/>
      <c r="BO5" s="229"/>
      <c r="BP5" s="229"/>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0"/>
    </row>
    <row r="6" spans="1:131" s="231"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x14ac:dyDescent="0.15">
      <c r="A7" s="232">
        <v>1</v>
      </c>
      <c r="B7" s="749" t="s">
        <v>394</v>
      </c>
      <c r="C7" s="750"/>
      <c r="D7" s="750"/>
      <c r="E7" s="750"/>
      <c r="F7" s="750"/>
      <c r="G7" s="750"/>
      <c r="H7" s="750"/>
      <c r="I7" s="750"/>
      <c r="J7" s="750"/>
      <c r="K7" s="750"/>
      <c r="L7" s="750"/>
      <c r="M7" s="750"/>
      <c r="N7" s="750"/>
      <c r="O7" s="750"/>
      <c r="P7" s="751"/>
      <c r="Q7" s="752">
        <v>26406</v>
      </c>
      <c r="R7" s="753"/>
      <c r="S7" s="753"/>
      <c r="T7" s="753"/>
      <c r="U7" s="753"/>
      <c r="V7" s="753">
        <v>25103</v>
      </c>
      <c r="W7" s="753"/>
      <c r="X7" s="753"/>
      <c r="Y7" s="753"/>
      <c r="Z7" s="753"/>
      <c r="AA7" s="753">
        <v>1303</v>
      </c>
      <c r="AB7" s="753"/>
      <c r="AC7" s="753"/>
      <c r="AD7" s="753"/>
      <c r="AE7" s="754"/>
      <c r="AF7" s="755">
        <v>1200</v>
      </c>
      <c r="AG7" s="756"/>
      <c r="AH7" s="756"/>
      <c r="AI7" s="756"/>
      <c r="AJ7" s="757"/>
      <c r="AK7" s="758">
        <v>1453</v>
      </c>
      <c r="AL7" s="759"/>
      <c r="AM7" s="759"/>
      <c r="AN7" s="759"/>
      <c r="AO7" s="759"/>
      <c r="AP7" s="759">
        <v>18347</v>
      </c>
      <c r="AQ7" s="759"/>
      <c r="AR7" s="759"/>
      <c r="AS7" s="759"/>
      <c r="AT7" s="759"/>
      <c r="AU7" s="760"/>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c r="BS7" s="746" t="s">
        <v>604</v>
      </c>
      <c r="BT7" s="747"/>
      <c r="BU7" s="747"/>
      <c r="BV7" s="747"/>
      <c r="BW7" s="747"/>
      <c r="BX7" s="747"/>
      <c r="BY7" s="747"/>
      <c r="BZ7" s="747"/>
      <c r="CA7" s="747"/>
      <c r="CB7" s="747"/>
      <c r="CC7" s="747"/>
      <c r="CD7" s="747"/>
      <c r="CE7" s="747"/>
      <c r="CF7" s="747"/>
      <c r="CG7" s="762"/>
      <c r="CH7" s="743">
        <v>-5</v>
      </c>
      <c r="CI7" s="744"/>
      <c r="CJ7" s="744"/>
      <c r="CK7" s="744"/>
      <c r="CL7" s="745"/>
      <c r="CM7" s="743">
        <v>50</v>
      </c>
      <c r="CN7" s="744"/>
      <c r="CO7" s="744"/>
      <c r="CP7" s="744"/>
      <c r="CQ7" s="745"/>
      <c r="CR7" s="743">
        <v>20</v>
      </c>
      <c r="CS7" s="744"/>
      <c r="CT7" s="744"/>
      <c r="CU7" s="744"/>
      <c r="CV7" s="745"/>
      <c r="CW7" s="743" t="s">
        <v>531</v>
      </c>
      <c r="CX7" s="744"/>
      <c r="CY7" s="744"/>
      <c r="CZ7" s="744"/>
      <c r="DA7" s="745"/>
      <c r="DB7" s="743" t="s">
        <v>531</v>
      </c>
      <c r="DC7" s="744"/>
      <c r="DD7" s="744"/>
      <c r="DE7" s="744"/>
      <c r="DF7" s="745"/>
      <c r="DG7" s="743" t="s">
        <v>531</v>
      </c>
      <c r="DH7" s="744"/>
      <c r="DI7" s="744"/>
      <c r="DJ7" s="744"/>
      <c r="DK7" s="745"/>
      <c r="DL7" s="743" t="s">
        <v>531</v>
      </c>
      <c r="DM7" s="744"/>
      <c r="DN7" s="744"/>
      <c r="DO7" s="744"/>
      <c r="DP7" s="745"/>
      <c r="DQ7" s="743" t="s">
        <v>531</v>
      </c>
      <c r="DR7" s="744"/>
      <c r="DS7" s="744"/>
      <c r="DT7" s="744"/>
      <c r="DU7" s="745"/>
      <c r="DV7" s="746"/>
      <c r="DW7" s="747"/>
      <c r="DX7" s="747"/>
      <c r="DY7" s="747"/>
      <c r="DZ7" s="748"/>
      <c r="EA7" s="230"/>
    </row>
    <row r="8" spans="1:131" s="231" customFormat="1" ht="26.25" customHeight="1" x14ac:dyDescent="0.15">
      <c r="A8" s="234">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t="s">
        <v>605</v>
      </c>
      <c r="BT8" s="774"/>
      <c r="BU8" s="774"/>
      <c r="BV8" s="774"/>
      <c r="BW8" s="774"/>
      <c r="BX8" s="774"/>
      <c r="BY8" s="774"/>
      <c r="BZ8" s="774"/>
      <c r="CA8" s="774"/>
      <c r="CB8" s="774"/>
      <c r="CC8" s="774"/>
      <c r="CD8" s="774"/>
      <c r="CE8" s="774"/>
      <c r="CF8" s="774"/>
      <c r="CG8" s="775"/>
      <c r="CH8" s="776">
        <v>13</v>
      </c>
      <c r="CI8" s="777"/>
      <c r="CJ8" s="777"/>
      <c r="CK8" s="777"/>
      <c r="CL8" s="778"/>
      <c r="CM8" s="776">
        <v>91</v>
      </c>
      <c r="CN8" s="777"/>
      <c r="CO8" s="777"/>
      <c r="CP8" s="777"/>
      <c r="CQ8" s="778"/>
      <c r="CR8" s="776">
        <v>26</v>
      </c>
      <c r="CS8" s="777"/>
      <c r="CT8" s="777"/>
      <c r="CU8" s="777"/>
      <c r="CV8" s="778"/>
      <c r="CW8" s="776">
        <v>1</v>
      </c>
      <c r="CX8" s="777"/>
      <c r="CY8" s="777"/>
      <c r="CZ8" s="777"/>
      <c r="DA8" s="778"/>
      <c r="DB8" s="776" t="s">
        <v>531</v>
      </c>
      <c r="DC8" s="777"/>
      <c r="DD8" s="777"/>
      <c r="DE8" s="777"/>
      <c r="DF8" s="778"/>
      <c r="DG8" s="776" t="s">
        <v>531</v>
      </c>
      <c r="DH8" s="777"/>
      <c r="DI8" s="777"/>
      <c r="DJ8" s="777"/>
      <c r="DK8" s="778"/>
      <c r="DL8" s="776" t="s">
        <v>531</v>
      </c>
      <c r="DM8" s="777"/>
      <c r="DN8" s="777"/>
      <c r="DO8" s="777"/>
      <c r="DP8" s="778"/>
      <c r="DQ8" s="776" t="s">
        <v>531</v>
      </c>
      <c r="DR8" s="777"/>
      <c r="DS8" s="777"/>
      <c r="DT8" s="777"/>
      <c r="DU8" s="778"/>
      <c r="DV8" s="773"/>
      <c r="DW8" s="774"/>
      <c r="DX8" s="774"/>
      <c r="DY8" s="774"/>
      <c r="DZ8" s="779"/>
      <c r="EA8" s="230"/>
    </row>
    <row r="9" spans="1:131" s="231" customFormat="1" ht="26.25" customHeight="1" x14ac:dyDescent="0.15">
      <c r="A9" s="234">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c r="BS9" s="773" t="s">
        <v>606</v>
      </c>
      <c r="BT9" s="774"/>
      <c r="BU9" s="774"/>
      <c r="BV9" s="774"/>
      <c r="BW9" s="774"/>
      <c r="BX9" s="774"/>
      <c r="BY9" s="774"/>
      <c r="BZ9" s="774"/>
      <c r="CA9" s="774"/>
      <c r="CB9" s="774"/>
      <c r="CC9" s="774"/>
      <c r="CD9" s="774"/>
      <c r="CE9" s="774"/>
      <c r="CF9" s="774"/>
      <c r="CG9" s="775"/>
      <c r="CH9" s="776">
        <v>5</v>
      </c>
      <c r="CI9" s="777"/>
      <c r="CJ9" s="777"/>
      <c r="CK9" s="777"/>
      <c r="CL9" s="778"/>
      <c r="CM9" s="776">
        <v>395</v>
      </c>
      <c r="CN9" s="777"/>
      <c r="CO9" s="777"/>
      <c r="CP9" s="777"/>
      <c r="CQ9" s="778"/>
      <c r="CR9" s="776">
        <v>5</v>
      </c>
      <c r="CS9" s="777"/>
      <c r="CT9" s="777"/>
      <c r="CU9" s="777"/>
      <c r="CV9" s="778"/>
      <c r="CW9" s="776" t="s">
        <v>531</v>
      </c>
      <c r="CX9" s="777"/>
      <c r="CY9" s="777"/>
      <c r="CZ9" s="777"/>
      <c r="DA9" s="778"/>
      <c r="DB9" s="776" t="s">
        <v>531</v>
      </c>
      <c r="DC9" s="777"/>
      <c r="DD9" s="777"/>
      <c r="DE9" s="777"/>
      <c r="DF9" s="778"/>
      <c r="DG9" s="776" t="s">
        <v>531</v>
      </c>
      <c r="DH9" s="777"/>
      <c r="DI9" s="777"/>
      <c r="DJ9" s="777"/>
      <c r="DK9" s="778"/>
      <c r="DL9" s="776" t="s">
        <v>531</v>
      </c>
      <c r="DM9" s="777"/>
      <c r="DN9" s="777"/>
      <c r="DO9" s="777"/>
      <c r="DP9" s="778"/>
      <c r="DQ9" s="776" t="s">
        <v>531</v>
      </c>
      <c r="DR9" s="777"/>
      <c r="DS9" s="777"/>
      <c r="DT9" s="777"/>
      <c r="DU9" s="778"/>
      <c r="DV9" s="773"/>
      <c r="DW9" s="774"/>
      <c r="DX9" s="774"/>
      <c r="DY9" s="774"/>
      <c r="DZ9" s="779"/>
      <c r="EA9" s="230"/>
    </row>
    <row r="10" spans="1:131" s="231" customFormat="1" ht="26.25" customHeight="1" x14ac:dyDescent="0.15">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t="s">
        <v>607</v>
      </c>
      <c r="BT10" s="774"/>
      <c r="BU10" s="774"/>
      <c r="BV10" s="774"/>
      <c r="BW10" s="774"/>
      <c r="BX10" s="774"/>
      <c r="BY10" s="774"/>
      <c r="BZ10" s="774"/>
      <c r="CA10" s="774"/>
      <c r="CB10" s="774"/>
      <c r="CC10" s="774"/>
      <c r="CD10" s="774"/>
      <c r="CE10" s="774"/>
      <c r="CF10" s="774"/>
      <c r="CG10" s="775"/>
      <c r="CH10" s="776">
        <v>9</v>
      </c>
      <c r="CI10" s="777"/>
      <c r="CJ10" s="777"/>
      <c r="CK10" s="777"/>
      <c r="CL10" s="778"/>
      <c r="CM10" s="776">
        <v>46</v>
      </c>
      <c r="CN10" s="777"/>
      <c r="CO10" s="777"/>
      <c r="CP10" s="777"/>
      <c r="CQ10" s="778"/>
      <c r="CR10" s="776">
        <v>14</v>
      </c>
      <c r="CS10" s="777"/>
      <c r="CT10" s="777"/>
      <c r="CU10" s="777"/>
      <c r="CV10" s="778"/>
      <c r="CW10" s="776" t="s">
        <v>531</v>
      </c>
      <c r="CX10" s="777"/>
      <c r="CY10" s="777"/>
      <c r="CZ10" s="777"/>
      <c r="DA10" s="778"/>
      <c r="DB10" s="776" t="s">
        <v>531</v>
      </c>
      <c r="DC10" s="777"/>
      <c r="DD10" s="777"/>
      <c r="DE10" s="777"/>
      <c r="DF10" s="778"/>
      <c r="DG10" s="776" t="s">
        <v>531</v>
      </c>
      <c r="DH10" s="777"/>
      <c r="DI10" s="777"/>
      <c r="DJ10" s="777"/>
      <c r="DK10" s="778"/>
      <c r="DL10" s="776" t="s">
        <v>531</v>
      </c>
      <c r="DM10" s="777"/>
      <c r="DN10" s="777"/>
      <c r="DO10" s="777"/>
      <c r="DP10" s="778"/>
      <c r="DQ10" s="776" t="s">
        <v>531</v>
      </c>
      <c r="DR10" s="777"/>
      <c r="DS10" s="777"/>
      <c r="DT10" s="777"/>
      <c r="DU10" s="778"/>
      <c r="DV10" s="773"/>
      <c r="DW10" s="774"/>
      <c r="DX10" s="774"/>
      <c r="DY10" s="774"/>
      <c r="DZ10" s="779"/>
      <c r="EA10" s="230"/>
    </row>
    <row r="11" spans="1:131" s="231" customFormat="1" ht="26.25" customHeight="1" x14ac:dyDescent="0.15">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0"/>
    </row>
    <row r="12" spans="1:131" s="231" customFormat="1" ht="26.25" customHeight="1" x14ac:dyDescent="0.15">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x14ac:dyDescent="0.15">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x14ac:dyDescent="0.15">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x14ac:dyDescent="0.15">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x14ac:dyDescent="0.15">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x14ac:dyDescent="0.15">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x14ac:dyDescent="0.15">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x14ac:dyDescent="0.15">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x14ac:dyDescent="0.15">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x14ac:dyDescent="0.2">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x14ac:dyDescent="0.15">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x14ac:dyDescent="0.2">
      <c r="A23" s="236" t="s">
        <v>396</v>
      </c>
      <c r="B23" s="789" t="s">
        <v>397</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1200</v>
      </c>
      <c r="AG23" s="793"/>
      <c r="AH23" s="793"/>
      <c r="AI23" s="793"/>
      <c r="AJ23" s="796"/>
      <c r="AK23" s="797"/>
      <c r="AL23" s="798"/>
      <c r="AM23" s="798"/>
      <c r="AN23" s="798"/>
      <c r="AO23" s="798"/>
      <c r="AP23" s="793"/>
      <c r="AQ23" s="793"/>
      <c r="AR23" s="793"/>
      <c r="AS23" s="793"/>
      <c r="AT23" s="793"/>
      <c r="AU23" s="809"/>
      <c r="AV23" s="809"/>
      <c r="AW23" s="809"/>
      <c r="AX23" s="809"/>
      <c r="AY23" s="810"/>
      <c r="AZ23" s="811" t="s">
        <v>398</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x14ac:dyDescent="0.15">
      <c r="A26" s="727" t="s">
        <v>377</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384</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x14ac:dyDescent="0.15">
      <c r="A28" s="238">
        <v>1</v>
      </c>
      <c r="B28" s="749" t="s">
        <v>409</v>
      </c>
      <c r="C28" s="750"/>
      <c r="D28" s="750"/>
      <c r="E28" s="750"/>
      <c r="F28" s="750"/>
      <c r="G28" s="750"/>
      <c r="H28" s="750"/>
      <c r="I28" s="750"/>
      <c r="J28" s="750"/>
      <c r="K28" s="750"/>
      <c r="L28" s="750"/>
      <c r="M28" s="750"/>
      <c r="N28" s="750"/>
      <c r="O28" s="750"/>
      <c r="P28" s="751"/>
      <c r="Q28" s="822">
        <v>5050</v>
      </c>
      <c r="R28" s="823"/>
      <c r="S28" s="823"/>
      <c r="T28" s="823"/>
      <c r="U28" s="823"/>
      <c r="V28" s="823">
        <v>5021</v>
      </c>
      <c r="W28" s="823"/>
      <c r="X28" s="823"/>
      <c r="Y28" s="823"/>
      <c r="Z28" s="823"/>
      <c r="AA28" s="823">
        <v>29</v>
      </c>
      <c r="AB28" s="823"/>
      <c r="AC28" s="823"/>
      <c r="AD28" s="823"/>
      <c r="AE28" s="824"/>
      <c r="AF28" s="825">
        <v>29</v>
      </c>
      <c r="AG28" s="823"/>
      <c r="AH28" s="823"/>
      <c r="AI28" s="823"/>
      <c r="AJ28" s="826"/>
      <c r="AK28" s="827">
        <v>334</v>
      </c>
      <c r="AL28" s="828"/>
      <c r="AM28" s="828"/>
      <c r="AN28" s="828"/>
      <c r="AO28" s="828"/>
      <c r="AP28" s="828" t="s">
        <v>531</v>
      </c>
      <c r="AQ28" s="828"/>
      <c r="AR28" s="828"/>
      <c r="AS28" s="828"/>
      <c r="AT28" s="828"/>
      <c r="AU28" s="828" t="s">
        <v>531</v>
      </c>
      <c r="AV28" s="828"/>
      <c r="AW28" s="828"/>
      <c r="AX28" s="828"/>
      <c r="AY28" s="828"/>
      <c r="AZ28" s="829" t="s">
        <v>531</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x14ac:dyDescent="0.15">
      <c r="A29" s="238">
        <v>2</v>
      </c>
      <c r="B29" s="780" t="s">
        <v>410</v>
      </c>
      <c r="C29" s="781"/>
      <c r="D29" s="781"/>
      <c r="E29" s="781"/>
      <c r="F29" s="781"/>
      <c r="G29" s="781"/>
      <c r="H29" s="781"/>
      <c r="I29" s="781"/>
      <c r="J29" s="781"/>
      <c r="K29" s="781"/>
      <c r="L29" s="781"/>
      <c r="M29" s="781"/>
      <c r="N29" s="781"/>
      <c r="O29" s="781"/>
      <c r="P29" s="782"/>
      <c r="Q29" s="783">
        <v>612</v>
      </c>
      <c r="R29" s="784"/>
      <c r="S29" s="784"/>
      <c r="T29" s="784"/>
      <c r="U29" s="784"/>
      <c r="V29" s="784">
        <v>604</v>
      </c>
      <c r="W29" s="784"/>
      <c r="X29" s="784"/>
      <c r="Y29" s="784"/>
      <c r="Z29" s="784"/>
      <c r="AA29" s="784">
        <v>8</v>
      </c>
      <c r="AB29" s="784"/>
      <c r="AC29" s="784"/>
      <c r="AD29" s="784"/>
      <c r="AE29" s="785"/>
      <c r="AF29" s="786">
        <v>8</v>
      </c>
      <c r="AG29" s="787"/>
      <c r="AH29" s="787"/>
      <c r="AI29" s="787"/>
      <c r="AJ29" s="788"/>
      <c r="AK29" s="834">
        <v>141</v>
      </c>
      <c r="AL29" s="830"/>
      <c r="AM29" s="830"/>
      <c r="AN29" s="830"/>
      <c r="AO29" s="830"/>
      <c r="AP29" s="830" t="s">
        <v>531</v>
      </c>
      <c r="AQ29" s="830"/>
      <c r="AR29" s="830"/>
      <c r="AS29" s="830"/>
      <c r="AT29" s="830"/>
      <c r="AU29" s="830" t="s">
        <v>531</v>
      </c>
      <c r="AV29" s="830"/>
      <c r="AW29" s="830"/>
      <c r="AX29" s="830"/>
      <c r="AY29" s="830"/>
      <c r="AZ29" s="831" t="s">
        <v>531</v>
      </c>
      <c r="BA29" s="831"/>
      <c r="BB29" s="831"/>
      <c r="BC29" s="831"/>
      <c r="BD29" s="831"/>
      <c r="BE29" s="832"/>
      <c r="BF29" s="832"/>
      <c r="BG29" s="832"/>
      <c r="BH29" s="832"/>
      <c r="BI29" s="833"/>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x14ac:dyDescent="0.15">
      <c r="A30" s="238">
        <v>3</v>
      </c>
      <c r="B30" s="780" t="s">
        <v>411</v>
      </c>
      <c r="C30" s="781"/>
      <c r="D30" s="781"/>
      <c r="E30" s="781"/>
      <c r="F30" s="781"/>
      <c r="G30" s="781"/>
      <c r="H30" s="781"/>
      <c r="I30" s="781"/>
      <c r="J30" s="781"/>
      <c r="K30" s="781"/>
      <c r="L30" s="781"/>
      <c r="M30" s="781"/>
      <c r="N30" s="781"/>
      <c r="O30" s="781"/>
      <c r="P30" s="782"/>
      <c r="Q30" s="783">
        <v>4572</v>
      </c>
      <c r="R30" s="784"/>
      <c r="S30" s="784"/>
      <c r="T30" s="784"/>
      <c r="U30" s="784"/>
      <c r="V30" s="784">
        <v>4500</v>
      </c>
      <c r="W30" s="784"/>
      <c r="X30" s="784"/>
      <c r="Y30" s="784"/>
      <c r="Z30" s="784"/>
      <c r="AA30" s="784">
        <v>72</v>
      </c>
      <c r="AB30" s="784"/>
      <c r="AC30" s="784"/>
      <c r="AD30" s="784"/>
      <c r="AE30" s="785"/>
      <c r="AF30" s="786">
        <v>72</v>
      </c>
      <c r="AG30" s="787"/>
      <c r="AH30" s="787"/>
      <c r="AI30" s="787"/>
      <c r="AJ30" s="788"/>
      <c r="AK30" s="834">
        <v>665</v>
      </c>
      <c r="AL30" s="830"/>
      <c r="AM30" s="830"/>
      <c r="AN30" s="830"/>
      <c r="AO30" s="830"/>
      <c r="AP30" s="830" t="s">
        <v>531</v>
      </c>
      <c r="AQ30" s="830"/>
      <c r="AR30" s="830"/>
      <c r="AS30" s="830"/>
      <c r="AT30" s="830"/>
      <c r="AU30" s="830" t="s">
        <v>531</v>
      </c>
      <c r="AV30" s="830"/>
      <c r="AW30" s="830"/>
      <c r="AX30" s="830"/>
      <c r="AY30" s="830"/>
      <c r="AZ30" s="831" t="s">
        <v>531</v>
      </c>
      <c r="BA30" s="831"/>
      <c r="BB30" s="831"/>
      <c r="BC30" s="831"/>
      <c r="BD30" s="831"/>
      <c r="BE30" s="832"/>
      <c r="BF30" s="832"/>
      <c r="BG30" s="832"/>
      <c r="BH30" s="832"/>
      <c r="BI30" s="833"/>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x14ac:dyDescent="0.15">
      <c r="A31" s="238">
        <v>4</v>
      </c>
      <c r="B31" s="780" t="s">
        <v>412</v>
      </c>
      <c r="C31" s="781"/>
      <c r="D31" s="781"/>
      <c r="E31" s="781"/>
      <c r="F31" s="781"/>
      <c r="G31" s="781"/>
      <c r="H31" s="781"/>
      <c r="I31" s="781"/>
      <c r="J31" s="781"/>
      <c r="K31" s="781"/>
      <c r="L31" s="781"/>
      <c r="M31" s="781"/>
      <c r="N31" s="781"/>
      <c r="O31" s="781"/>
      <c r="P31" s="782"/>
      <c r="Q31" s="783">
        <v>1058</v>
      </c>
      <c r="R31" s="784"/>
      <c r="S31" s="784"/>
      <c r="T31" s="784"/>
      <c r="U31" s="784"/>
      <c r="V31" s="784">
        <v>851</v>
      </c>
      <c r="W31" s="784"/>
      <c r="X31" s="784"/>
      <c r="Y31" s="784"/>
      <c r="Z31" s="784"/>
      <c r="AA31" s="784">
        <v>207</v>
      </c>
      <c r="AB31" s="784"/>
      <c r="AC31" s="784"/>
      <c r="AD31" s="784"/>
      <c r="AE31" s="785"/>
      <c r="AF31" s="786">
        <v>207</v>
      </c>
      <c r="AG31" s="787"/>
      <c r="AH31" s="787"/>
      <c r="AI31" s="787"/>
      <c r="AJ31" s="788"/>
      <c r="AK31" s="834">
        <v>54</v>
      </c>
      <c r="AL31" s="830"/>
      <c r="AM31" s="830"/>
      <c r="AN31" s="830"/>
      <c r="AO31" s="830"/>
      <c r="AP31" s="830">
        <v>2868</v>
      </c>
      <c r="AQ31" s="830"/>
      <c r="AR31" s="830"/>
      <c r="AS31" s="830"/>
      <c r="AT31" s="830"/>
      <c r="AU31" s="830">
        <v>204</v>
      </c>
      <c r="AV31" s="830"/>
      <c r="AW31" s="830"/>
      <c r="AX31" s="830"/>
      <c r="AY31" s="830"/>
      <c r="AZ31" s="831" t="s">
        <v>531</v>
      </c>
      <c r="BA31" s="831"/>
      <c r="BB31" s="831"/>
      <c r="BC31" s="831"/>
      <c r="BD31" s="831"/>
      <c r="BE31" s="832" t="s">
        <v>413</v>
      </c>
      <c r="BF31" s="832"/>
      <c r="BG31" s="832"/>
      <c r="BH31" s="832"/>
      <c r="BI31" s="833"/>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x14ac:dyDescent="0.15">
      <c r="A32" s="238">
        <v>5</v>
      </c>
      <c r="B32" s="780" t="s">
        <v>476</v>
      </c>
      <c r="C32" s="781"/>
      <c r="D32" s="781"/>
      <c r="E32" s="781"/>
      <c r="F32" s="781"/>
      <c r="G32" s="781"/>
      <c r="H32" s="781"/>
      <c r="I32" s="781"/>
      <c r="J32" s="781"/>
      <c r="K32" s="781"/>
      <c r="L32" s="781"/>
      <c r="M32" s="781"/>
      <c r="N32" s="781"/>
      <c r="O32" s="781"/>
      <c r="P32" s="782"/>
      <c r="Q32" s="783">
        <v>1945</v>
      </c>
      <c r="R32" s="784"/>
      <c r="S32" s="784"/>
      <c r="T32" s="784"/>
      <c r="U32" s="784"/>
      <c r="V32" s="784">
        <v>1824</v>
      </c>
      <c r="W32" s="784"/>
      <c r="X32" s="784"/>
      <c r="Y32" s="784"/>
      <c r="Z32" s="784"/>
      <c r="AA32" s="784">
        <v>121</v>
      </c>
      <c r="AB32" s="784"/>
      <c r="AC32" s="784"/>
      <c r="AD32" s="784"/>
      <c r="AE32" s="785"/>
      <c r="AF32" s="786">
        <v>121</v>
      </c>
      <c r="AG32" s="787"/>
      <c r="AH32" s="787"/>
      <c r="AI32" s="787"/>
      <c r="AJ32" s="788"/>
      <c r="AK32" s="834">
        <v>1013</v>
      </c>
      <c r="AL32" s="830"/>
      <c r="AM32" s="830"/>
      <c r="AN32" s="830"/>
      <c r="AO32" s="830"/>
      <c r="AP32" s="830">
        <v>14051</v>
      </c>
      <c r="AQ32" s="830"/>
      <c r="AR32" s="830"/>
      <c r="AS32" s="830"/>
      <c r="AT32" s="830"/>
      <c r="AU32" s="830">
        <v>6071</v>
      </c>
      <c r="AV32" s="830"/>
      <c r="AW32" s="830"/>
      <c r="AX32" s="830"/>
      <c r="AY32" s="830"/>
      <c r="AZ32" s="831" t="s">
        <v>531</v>
      </c>
      <c r="BA32" s="831"/>
      <c r="BB32" s="831"/>
      <c r="BC32" s="831"/>
      <c r="BD32" s="831"/>
      <c r="BE32" s="832" t="s">
        <v>413</v>
      </c>
      <c r="BF32" s="832"/>
      <c r="BG32" s="832"/>
      <c r="BH32" s="832"/>
      <c r="BI32" s="833"/>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x14ac:dyDescent="0.15">
      <c r="A33" s="238">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x14ac:dyDescent="0.15">
      <c r="A34" s="238">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x14ac:dyDescent="0.15">
      <c r="A35" s="238">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x14ac:dyDescent="0.15">
      <c r="A36" s="238">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x14ac:dyDescent="0.15">
      <c r="A37" s="238">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x14ac:dyDescent="0.15">
      <c r="A38" s="238">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x14ac:dyDescent="0.15">
      <c r="A39" s="238">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x14ac:dyDescent="0.15">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x14ac:dyDescent="0.15">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x14ac:dyDescent="0.15">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x14ac:dyDescent="0.15">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x14ac:dyDescent="0.15">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x14ac:dyDescent="0.15">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x14ac:dyDescent="0.15">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x14ac:dyDescent="0.15">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x14ac:dyDescent="0.15">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x14ac:dyDescent="0.15">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x14ac:dyDescent="0.15">
      <c r="A50" s="234">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x14ac:dyDescent="0.15">
      <c r="A51" s="234">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x14ac:dyDescent="0.15">
      <c r="A52" s="234">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x14ac:dyDescent="0.15">
      <c r="A53" s="234">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x14ac:dyDescent="0.15">
      <c r="A54" s="234">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x14ac:dyDescent="0.15">
      <c r="A55" s="234">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x14ac:dyDescent="0.15">
      <c r="A56" s="234">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x14ac:dyDescent="0.15">
      <c r="A57" s="234">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x14ac:dyDescent="0.15">
      <c r="A58" s="234">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x14ac:dyDescent="0.15">
      <c r="A59" s="234">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x14ac:dyDescent="0.15">
      <c r="A60" s="234">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x14ac:dyDescent="0.2">
      <c r="A61" s="234">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x14ac:dyDescent="0.15">
      <c r="A62" s="234">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x14ac:dyDescent="0.2">
      <c r="A63" s="236" t="s">
        <v>396</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5114</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416</v>
      </c>
      <c r="BK63" s="852"/>
      <c r="BL63" s="852"/>
      <c r="BM63" s="852"/>
      <c r="BN63" s="853"/>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384</v>
      </c>
      <c r="BA66" s="734"/>
      <c r="BB66" s="734"/>
      <c r="BC66" s="734"/>
      <c r="BD66" s="740"/>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x14ac:dyDescent="0.15">
      <c r="A68" s="232">
        <v>1</v>
      </c>
      <c r="B68" s="869" t="s">
        <v>593</v>
      </c>
      <c r="C68" s="870"/>
      <c r="D68" s="870"/>
      <c r="E68" s="870"/>
      <c r="F68" s="870"/>
      <c r="G68" s="870"/>
      <c r="H68" s="870"/>
      <c r="I68" s="870"/>
      <c r="J68" s="870"/>
      <c r="K68" s="870"/>
      <c r="L68" s="870"/>
      <c r="M68" s="870"/>
      <c r="N68" s="870"/>
      <c r="O68" s="870"/>
      <c r="P68" s="871"/>
      <c r="Q68" s="872">
        <v>1132</v>
      </c>
      <c r="R68" s="866"/>
      <c r="S68" s="866"/>
      <c r="T68" s="866"/>
      <c r="U68" s="866"/>
      <c r="V68" s="866">
        <v>1092</v>
      </c>
      <c r="W68" s="866"/>
      <c r="X68" s="866"/>
      <c r="Y68" s="866"/>
      <c r="Z68" s="866"/>
      <c r="AA68" s="866">
        <v>40</v>
      </c>
      <c r="AB68" s="866"/>
      <c r="AC68" s="866"/>
      <c r="AD68" s="866"/>
      <c r="AE68" s="866"/>
      <c r="AF68" s="866">
        <v>40</v>
      </c>
      <c r="AG68" s="866"/>
      <c r="AH68" s="866"/>
      <c r="AI68" s="866"/>
      <c r="AJ68" s="866"/>
      <c r="AK68" s="866" t="s">
        <v>608</v>
      </c>
      <c r="AL68" s="866"/>
      <c r="AM68" s="866"/>
      <c r="AN68" s="866"/>
      <c r="AO68" s="866"/>
      <c r="AP68" s="866" t="s">
        <v>608</v>
      </c>
      <c r="AQ68" s="866"/>
      <c r="AR68" s="866"/>
      <c r="AS68" s="866"/>
      <c r="AT68" s="866"/>
      <c r="AU68" s="866" t="s">
        <v>608</v>
      </c>
      <c r="AV68" s="866"/>
      <c r="AW68" s="866"/>
      <c r="AX68" s="866"/>
      <c r="AY68" s="866"/>
      <c r="AZ68" s="867"/>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x14ac:dyDescent="0.15">
      <c r="A69" s="234">
        <v>2</v>
      </c>
      <c r="B69" s="873" t="s">
        <v>594</v>
      </c>
      <c r="C69" s="874"/>
      <c r="D69" s="874"/>
      <c r="E69" s="874"/>
      <c r="F69" s="874"/>
      <c r="G69" s="874"/>
      <c r="H69" s="874"/>
      <c r="I69" s="874"/>
      <c r="J69" s="874"/>
      <c r="K69" s="874"/>
      <c r="L69" s="874"/>
      <c r="M69" s="874"/>
      <c r="N69" s="874"/>
      <c r="O69" s="874"/>
      <c r="P69" s="875"/>
      <c r="Q69" s="876">
        <v>42</v>
      </c>
      <c r="R69" s="830"/>
      <c r="S69" s="830"/>
      <c r="T69" s="830"/>
      <c r="U69" s="830"/>
      <c r="V69" s="830">
        <v>41</v>
      </c>
      <c r="W69" s="830"/>
      <c r="X69" s="830"/>
      <c r="Y69" s="830"/>
      <c r="Z69" s="830"/>
      <c r="AA69" s="830">
        <v>1</v>
      </c>
      <c r="AB69" s="830"/>
      <c r="AC69" s="830"/>
      <c r="AD69" s="830"/>
      <c r="AE69" s="830"/>
      <c r="AF69" s="830">
        <v>1</v>
      </c>
      <c r="AG69" s="830"/>
      <c r="AH69" s="830"/>
      <c r="AI69" s="830"/>
      <c r="AJ69" s="830"/>
      <c r="AK69" s="830" t="s">
        <v>608</v>
      </c>
      <c r="AL69" s="830"/>
      <c r="AM69" s="830"/>
      <c r="AN69" s="830"/>
      <c r="AO69" s="830"/>
      <c r="AP69" s="830" t="s">
        <v>608</v>
      </c>
      <c r="AQ69" s="830"/>
      <c r="AR69" s="830"/>
      <c r="AS69" s="830"/>
      <c r="AT69" s="830"/>
      <c r="AU69" s="830" t="s">
        <v>608</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x14ac:dyDescent="0.15">
      <c r="A70" s="234">
        <v>3</v>
      </c>
      <c r="B70" s="873" t="s">
        <v>595</v>
      </c>
      <c r="C70" s="874"/>
      <c r="D70" s="874"/>
      <c r="E70" s="874"/>
      <c r="F70" s="874"/>
      <c r="G70" s="874"/>
      <c r="H70" s="874"/>
      <c r="I70" s="874"/>
      <c r="J70" s="874"/>
      <c r="K70" s="874"/>
      <c r="L70" s="874"/>
      <c r="M70" s="874"/>
      <c r="N70" s="874"/>
      <c r="O70" s="874"/>
      <c r="P70" s="875"/>
      <c r="Q70" s="876">
        <v>72</v>
      </c>
      <c r="R70" s="830"/>
      <c r="S70" s="830"/>
      <c r="T70" s="830"/>
      <c r="U70" s="830"/>
      <c r="V70" s="830">
        <v>65</v>
      </c>
      <c r="W70" s="830"/>
      <c r="X70" s="830"/>
      <c r="Y70" s="830"/>
      <c r="Z70" s="830"/>
      <c r="AA70" s="830">
        <v>7</v>
      </c>
      <c r="AB70" s="830"/>
      <c r="AC70" s="830"/>
      <c r="AD70" s="830"/>
      <c r="AE70" s="830"/>
      <c r="AF70" s="830">
        <v>7</v>
      </c>
      <c r="AG70" s="830"/>
      <c r="AH70" s="830"/>
      <c r="AI70" s="830"/>
      <c r="AJ70" s="830"/>
      <c r="AK70" s="830" t="s">
        <v>608</v>
      </c>
      <c r="AL70" s="830"/>
      <c r="AM70" s="830"/>
      <c r="AN70" s="830"/>
      <c r="AO70" s="830"/>
      <c r="AP70" s="830" t="s">
        <v>608</v>
      </c>
      <c r="AQ70" s="830"/>
      <c r="AR70" s="830"/>
      <c r="AS70" s="830"/>
      <c r="AT70" s="830"/>
      <c r="AU70" s="830" t="s">
        <v>608</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x14ac:dyDescent="0.15">
      <c r="A71" s="234">
        <v>4</v>
      </c>
      <c r="B71" s="873" t="s">
        <v>596</v>
      </c>
      <c r="C71" s="874"/>
      <c r="D71" s="874"/>
      <c r="E71" s="874"/>
      <c r="F71" s="874"/>
      <c r="G71" s="874"/>
      <c r="H71" s="874"/>
      <c r="I71" s="874"/>
      <c r="J71" s="874"/>
      <c r="K71" s="874"/>
      <c r="L71" s="874"/>
      <c r="M71" s="874"/>
      <c r="N71" s="874"/>
      <c r="O71" s="874"/>
      <c r="P71" s="875"/>
      <c r="Q71" s="876">
        <v>732</v>
      </c>
      <c r="R71" s="830"/>
      <c r="S71" s="830"/>
      <c r="T71" s="830"/>
      <c r="U71" s="830"/>
      <c r="V71" s="830">
        <v>708</v>
      </c>
      <c r="W71" s="830"/>
      <c r="X71" s="830"/>
      <c r="Y71" s="830"/>
      <c r="Z71" s="830"/>
      <c r="AA71" s="830">
        <v>24</v>
      </c>
      <c r="AB71" s="830"/>
      <c r="AC71" s="830"/>
      <c r="AD71" s="830"/>
      <c r="AE71" s="830"/>
      <c r="AF71" s="830">
        <v>24</v>
      </c>
      <c r="AG71" s="830"/>
      <c r="AH71" s="830"/>
      <c r="AI71" s="830"/>
      <c r="AJ71" s="830"/>
      <c r="AK71" s="830" t="s">
        <v>608</v>
      </c>
      <c r="AL71" s="830"/>
      <c r="AM71" s="830"/>
      <c r="AN71" s="830"/>
      <c r="AO71" s="830"/>
      <c r="AP71" s="830" t="s">
        <v>608</v>
      </c>
      <c r="AQ71" s="830"/>
      <c r="AR71" s="830"/>
      <c r="AS71" s="830"/>
      <c r="AT71" s="830"/>
      <c r="AU71" s="830" t="s">
        <v>608</v>
      </c>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x14ac:dyDescent="0.15">
      <c r="A72" s="234">
        <v>5</v>
      </c>
      <c r="B72" s="873" t="s">
        <v>597</v>
      </c>
      <c r="C72" s="874"/>
      <c r="D72" s="874"/>
      <c r="E72" s="874"/>
      <c r="F72" s="874"/>
      <c r="G72" s="874"/>
      <c r="H72" s="874"/>
      <c r="I72" s="874"/>
      <c r="J72" s="874"/>
      <c r="K72" s="874"/>
      <c r="L72" s="874"/>
      <c r="M72" s="874"/>
      <c r="N72" s="874"/>
      <c r="O72" s="874"/>
      <c r="P72" s="875"/>
      <c r="Q72" s="876">
        <v>414</v>
      </c>
      <c r="R72" s="830"/>
      <c r="S72" s="830"/>
      <c r="T72" s="830"/>
      <c r="U72" s="830"/>
      <c r="V72" s="830">
        <v>410</v>
      </c>
      <c r="W72" s="830"/>
      <c r="X72" s="830"/>
      <c r="Y72" s="830"/>
      <c r="Z72" s="830"/>
      <c r="AA72" s="830">
        <v>4</v>
      </c>
      <c r="AB72" s="830"/>
      <c r="AC72" s="830"/>
      <c r="AD72" s="830"/>
      <c r="AE72" s="830"/>
      <c r="AF72" s="830">
        <v>14</v>
      </c>
      <c r="AG72" s="830"/>
      <c r="AH72" s="830"/>
      <c r="AI72" s="830"/>
      <c r="AJ72" s="830"/>
      <c r="AK72" s="830" t="s">
        <v>608</v>
      </c>
      <c r="AL72" s="830"/>
      <c r="AM72" s="830"/>
      <c r="AN72" s="830"/>
      <c r="AO72" s="830"/>
      <c r="AP72" s="830" t="s">
        <v>608</v>
      </c>
      <c r="AQ72" s="830"/>
      <c r="AR72" s="830"/>
      <c r="AS72" s="830"/>
      <c r="AT72" s="830"/>
      <c r="AU72" s="830" t="s">
        <v>608</v>
      </c>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x14ac:dyDescent="0.15">
      <c r="A73" s="234">
        <v>6</v>
      </c>
      <c r="B73" s="873" t="s">
        <v>598</v>
      </c>
      <c r="C73" s="874"/>
      <c r="D73" s="874"/>
      <c r="E73" s="874"/>
      <c r="F73" s="874"/>
      <c r="G73" s="874"/>
      <c r="H73" s="874"/>
      <c r="I73" s="874"/>
      <c r="J73" s="874"/>
      <c r="K73" s="874"/>
      <c r="L73" s="874"/>
      <c r="M73" s="874"/>
      <c r="N73" s="874"/>
      <c r="O73" s="874"/>
      <c r="P73" s="875"/>
      <c r="Q73" s="876">
        <v>180</v>
      </c>
      <c r="R73" s="830"/>
      <c r="S73" s="830"/>
      <c r="T73" s="830"/>
      <c r="U73" s="830"/>
      <c r="V73" s="830">
        <v>170</v>
      </c>
      <c r="W73" s="830"/>
      <c r="X73" s="830"/>
      <c r="Y73" s="830"/>
      <c r="Z73" s="830"/>
      <c r="AA73" s="830">
        <v>10</v>
      </c>
      <c r="AB73" s="830"/>
      <c r="AC73" s="830"/>
      <c r="AD73" s="830"/>
      <c r="AE73" s="830"/>
      <c r="AF73" s="830">
        <v>0</v>
      </c>
      <c r="AG73" s="830"/>
      <c r="AH73" s="830"/>
      <c r="AI73" s="830"/>
      <c r="AJ73" s="830"/>
      <c r="AK73" s="830" t="s">
        <v>608</v>
      </c>
      <c r="AL73" s="830"/>
      <c r="AM73" s="830"/>
      <c r="AN73" s="830"/>
      <c r="AO73" s="830"/>
      <c r="AP73" s="830" t="s">
        <v>608</v>
      </c>
      <c r="AQ73" s="830"/>
      <c r="AR73" s="830"/>
      <c r="AS73" s="830"/>
      <c r="AT73" s="830"/>
      <c r="AU73" s="830" t="s">
        <v>608</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x14ac:dyDescent="0.15">
      <c r="A74" s="234">
        <v>7</v>
      </c>
      <c r="B74" s="873" t="s">
        <v>599</v>
      </c>
      <c r="C74" s="874"/>
      <c r="D74" s="874"/>
      <c r="E74" s="874"/>
      <c r="F74" s="874"/>
      <c r="G74" s="874"/>
      <c r="H74" s="874"/>
      <c r="I74" s="874"/>
      <c r="J74" s="874"/>
      <c r="K74" s="874"/>
      <c r="L74" s="874"/>
      <c r="M74" s="874"/>
      <c r="N74" s="874"/>
      <c r="O74" s="874"/>
      <c r="P74" s="875"/>
      <c r="Q74" s="876">
        <v>1738</v>
      </c>
      <c r="R74" s="830"/>
      <c r="S74" s="830"/>
      <c r="T74" s="830"/>
      <c r="U74" s="830"/>
      <c r="V74" s="830">
        <v>1677</v>
      </c>
      <c r="W74" s="830"/>
      <c r="X74" s="830"/>
      <c r="Y74" s="830"/>
      <c r="Z74" s="830"/>
      <c r="AA74" s="830">
        <v>61</v>
      </c>
      <c r="AB74" s="830"/>
      <c r="AC74" s="830"/>
      <c r="AD74" s="830"/>
      <c r="AE74" s="830"/>
      <c r="AF74" s="830">
        <v>60</v>
      </c>
      <c r="AG74" s="830"/>
      <c r="AH74" s="830"/>
      <c r="AI74" s="830"/>
      <c r="AJ74" s="830"/>
      <c r="AK74" s="830" t="s">
        <v>608</v>
      </c>
      <c r="AL74" s="830"/>
      <c r="AM74" s="830"/>
      <c r="AN74" s="830"/>
      <c r="AO74" s="830"/>
      <c r="AP74" s="830" t="s">
        <v>608</v>
      </c>
      <c r="AQ74" s="830"/>
      <c r="AR74" s="830"/>
      <c r="AS74" s="830"/>
      <c r="AT74" s="830"/>
      <c r="AU74" s="830" t="s">
        <v>608</v>
      </c>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x14ac:dyDescent="0.15">
      <c r="A75" s="234">
        <v>8</v>
      </c>
      <c r="B75" s="873" t="s">
        <v>600</v>
      </c>
      <c r="C75" s="874"/>
      <c r="D75" s="874"/>
      <c r="E75" s="874"/>
      <c r="F75" s="874"/>
      <c r="G75" s="874"/>
      <c r="H75" s="874"/>
      <c r="I75" s="874"/>
      <c r="J75" s="874"/>
      <c r="K75" s="874"/>
      <c r="L75" s="874"/>
      <c r="M75" s="874"/>
      <c r="N75" s="874"/>
      <c r="O75" s="874"/>
      <c r="P75" s="875"/>
      <c r="Q75" s="877">
        <v>1833</v>
      </c>
      <c r="R75" s="878"/>
      <c r="S75" s="878"/>
      <c r="T75" s="878"/>
      <c r="U75" s="834"/>
      <c r="V75" s="879">
        <v>1780</v>
      </c>
      <c r="W75" s="878"/>
      <c r="X75" s="878"/>
      <c r="Y75" s="878"/>
      <c r="Z75" s="834"/>
      <c r="AA75" s="879">
        <v>53</v>
      </c>
      <c r="AB75" s="878"/>
      <c r="AC75" s="878"/>
      <c r="AD75" s="878"/>
      <c r="AE75" s="834"/>
      <c r="AF75" s="879">
        <v>53</v>
      </c>
      <c r="AG75" s="878"/>
      <c r="AH75" s="878"/>
      <c r="AI75" s="878"/>
      <c r="AJ75" s="834"/>
      <c r="AK75" s="879">
        <v>4</v>
      </c>
      <c r="AL75" s="878"/>
      <c r="AM75" s="878"/>
      <c r="AN75" s="878"/>
      <c r="AO75" s="834"/>
      <c r="AP75" s="879" t="s">
        <v>608</v>
      </c>
      <c r="AQ75" s="878"/>
      <c r="AR75" s="878"/>
      <c r="AS75" s="878"/>
      <c r="AT75" s="834"/>
      <c r="AU75" s="879" t="s">
        <v>608</v>
      </c>
      <c r="AV75" s="878"/>
      <c r="AW75" s="878"/>
      <c r="AX75" s="878"/>
      <c r="AY75" s="834"/>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x14ac:dyDescent="0.15">
      <c r="A76" s="234">
        <v>9</v>
      </c>
      <c r="B76" s="873" t="s">
        <v>601</v>
      </c>
      <c r="C76" s="874"/>
      <c r="D76" s="874"/>
      <c r="E76" s="874"/>
      <c r="F76" s="874"/>
      <c r="G76" s="874"/>
      <c r="H76" s="874"/>
      <c r="I76" s="874"/>
      <c r="J76" s="874"/>
      <c r="K76" s="874"/>
      <c r="L76" s="874"/>
      <c r="M76" s="874"/>
      <c r="N76" s="874"/>
      <c r="O76" s="874"/>
      <c r="P76" s="875"/>
      <c r="Q76" s="877">
        <v>239</v>
      </c>
      <c r="R76" s="878"/>
      <c r="S76" s="878"/>
      <c r="T76" s="878"/>
      <c r="U76" s="834"/>
      <c r="V76" s="879">
        <v>188</v>
      </c>
      <c r="W76" s="878"/>
      <c r="X76" s="878"/>
      <c r="Y76" s="878"/>
      <c r="Z76" s="834"/>
      <c r="AA76" s="879">
        <v>50</v>
      </c>
      <c r="AB76" s="878"/>
      <c r="AC76" s="878"/>
      <c r="AD76" s="878"/>
      <c r="AE76" s="834"/>
      <c r="AF76" s="879">
        <v>50</v>
      </c>
      <c r="AG76" s="878"/>
      <c r="AH76" s="878"/>
      <c r="AI76" s="878"/>
      <c r="AJ76" s="834"/>
      <c r="AK76" s="879">
        <v>19</v>
      </c>
      <c r="AL76" s="878"/>
      <c r="AM76" s="878"/>
      <c r="AN76" s="878"/>
      <c r="AO76" s="834"/>
      <c r="AP76" s="879" t="s">
        <v>608</v>
      </c>
      <c r="AQ76" s="878"/>
      <c r="AR76" s="878"/>
      <c r="AS76" s="878"/>
      <c r="AT76" s="834"/>
      <c r="AU76" s="879" t="s">
        <v>608</v>
      </c>
      <c r="AV76" s="878"/>
      <c r="AW76" s="878"/>
      <c r="AX76" s="878"/>
      <c r="AY76" s="834"/>
      <c r="AZ76" s="832"/>
      <c r="BA76" s="832"/>
      <c r="BB76" s="832"/>
      <c r="BC76" s="832"/>
      <c r="BD76" s="833"/>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x14ac:dyDescent="0.15">
      <c r="A77" s="234">
        <v>10</v>
      </c>
      <c r="B77" s="873" t="s">
        <v>609</v>
      </c>
      <c r="C77" s="874"/>
      <c r="D77" s="874"/>
      <c r="E77" s="874"/>
      <c r="F77" s="874"/>
      <c r="G77" s="874"/>
      <c r="H77" s="874"/>
      <c r="I77" s="874"/>
      <c r="J77" s="874"/>
      <c r="K77" s="874"/>
      <c r="L77" s="874"/>
      <c r="M77" s="874"/>
      <c r="N77" s="874"/>
      <c r="O77" s="874"/>
      <c r="P77" s="875"/>
      <c r="Q77" s="877">
        <v>307348</v>
      </c>
      <c r="R77" s="878"/>
      <c r="S77" s="878"/>
      <c r="T77" s="878"/>
      <c r="U77" s="834"/>
      <c r="V77" s="879">
        <v>292047</v>
      </c>
      <c r="W77" s="878"/>
      <c r="X77" s="878"/>
      <c r="Y77" s="878"/>
      <c r="Z77" s="834"/>
      <c r="AA77" s="879">
        <v>15301</v>
      </c>
      <c r="AB77" s="878"/>
      <c r="AC77" s="878"/>
      <c r="AD77" s="878"/>
      <c r="AE77" s="834"/>
      <c r="AF77" s="879">
        <v>15301</v>
      </c>
      <c r="AG77" s="878"/>
      <c r="AH77" s="878"/>
      <c r="AI77" s="878"/>
      <c r="AJ77" s="834"/>
      <c r="AK77" s="879">
        <v>0</v>
      </c>
      <c r="AL77" s="878"/>
      <c r="AM77" s="878"/>
      <c r="AN77" s="878"/>
      <c r="AO77" s="834"/>
      <c r="AP77" s="879" t="s">
        <v>608</v>
      </c>
      <c r="AQ77" s="878"/>
      <c r="AR77" s="878"/>
      <c r="AS77" s="878"/>
      <c r="AT77" s="834"/>
      <c r="AU77" s="879" t="s">
        <v>608</v>
      </c>
      <c r="AV77" s="878"/>
      <c r="AW77" s="878"/>
      <c r="AX77" s="878"/>
      <c r="AY77" s="834"/>
      <c r="AZ77" s="832"/>
      <c r="BA77" s="832"/>
      <c r="BB77" s="832"/>
      <c r="BC77" s="832"/>
      <c r="BD77" s="833"/>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x14ac:dyDescent="0.15">
      <c r="A78" s="234">
        <v>11</v>
      </c>
      <c r="B78" s="873" t="s">
        <v>602</v>
      </c>
      <c r="C78" s="874"/>
      <c r="D78" s="874"/>
      <c r="E78" s="874"/>
      <c r="F78" s="874"/>
      <c r="G78" s="874"/>
      <c r="H78" s="874"/>
      <c r="I78" s="874"/>
      <c r="J78" s="874"/>
      <c r="K78" s="874"/>
      <c r="L78" s="874"/>
      <c r="M78" s="874"/>
      <c r="N78" s="874"/>
      <c r="O78" s="874"/>
      <c r="P78" s="875"/>
      <c r="Q78" s="877">
        <v>210</v>
      </c>
      <c r="R78" s="878"/>
      <c r="S78" s="878"/>
      <c r="T78" s="878"/>
      <c r="U78" s="834"/>
      <c r="V78" s="879">
        <v>206</v>
      </c>
      <c r="W78" s="878"/>
      <c r="X78" s="878"/>
      <c r="Y78" s="878"/>
      <c r="Z78" s="834"/>
      <c r="AA78" s="879">
        <v>4</v>
      </c>
      <c r="AB78" s="878"/>
      <c r="AC78" s="878"/>
      <c r="AD78" s="878"/>
      <c r="AE78" s="834"/>
      <c r="AF78" s="879">
        <v>4</v>
      </c>
      <c r="AG78" s="878"/>
      <c r="AH78" s="878"/>
      <c r="AI78" s="878"/>
      <c r="AJ78" s="834"/>
      <c r="AK78" s="879">
        <v>6</v>
      </c>
      <c r="AL78" s="878"/>
      <c r="AM78" s="878"/>
      <c r="AN78" s="878"/>
      <c r="AO78" s="834"/>
      <c r="AP78" s="830" t="s">
        <v>608</v>
      </c>
      <c r="AQ78" s="830"/>
      <c r="AR78" s="830"/>
      <c r="AS78" s="830"/>
      <c r="AT78" s="830"/>
      <c r="AU78" s="830" t="s">
        <v>608</v>
      </c>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x14ac:dyDescent="0.15">
      <c r="A79" s="234">
        <v>12</v>
      </c>
      <c r="B79" s="873" t="s">
        <v>603</v>
      </c>
      <c r="C79" s="874"/>
      <c r="D79" s="874"/>
      <c r="E79" s="874"/>
      <c r="F79" s="874"/>
      <c r="G79" s="874"/>
      <c r="H79" s="874"/>
      <c r="I79" s="874"/>
      <c r="J79" s="874"/>
      <c r="K79" s="874"/>
      <c r="L79" s="874"/>
      <c r="M79" s="874"/>
      <c r="N79" s="874"/>
      <c r="O79" s="874"/>
      <c r="P79" s="875"/>
      <c r="Q79" s="877">
        <v>374</v>
      </c>
      <c r="R79" s="878"/>
      <c r="S79" s="878"/>
      <c r="T79" s="878"/>
      <c r="U79" s="834"/>
      <c r="V79" s="879">
        <v>163</v>
      </c>
      <c r="W79" s="878"/>
      <c r="X79" s="878"/>
      <c r="Y79" s="878"/>
      <c r="Z79" s="834"/>
      <c r="AA79" s="879">
        <v>211</v>
      </c>
      <c r="AB79" s="878"/>
      <c r="AC79" s="878"/>
      <c r="AD79" s="878"/>
      <c r="AE79" s="834"/>
      <c r="AF79" s="879">
        <v>211</v>
      </c>
      <c r="AG79" s="878"/>
      <c r="AH79" s="878"/>
      <c r="AI79" s="878"/>
      <c r="AJ79" s="834"/>
      <c r="AK79" s="830">
        <v>0</v>
      </c>
      <c r="AL79" s="830"/>
      <c r="AM79" s="830"/>
      <c r="AN79" s="830"/>
      <c r="AO79" s="830"/>
      <c r="AP79" s="830" t="s">
        <v>608</v>
      </c>
      <c r="AQ79" s="830"/>
      <c r="AR79" s="830"/>
      <c r="AS79" s="830"/>
      <c r="AT79" s="830"/>
      <c r="AU79" s="830" t="s">
        <v>608</v>
      </c>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x14ac:dyDescent="0.15">
      <c r="A80" s="234">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x14ac:dyDescent="0.15">
      <c r="A81" s="234">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x14ac:dyDescent="0.15">
      <c r="A82" s="234">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x14ac:dyDescent="0.15">
      <c r="A83" s="234">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x14ac:dyDescent="0.15">
      <c r="A84" s="234">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x14ac:dyDescent="0.15">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x14ac:dyDescent="0.15">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x14ac:dyDescent="0.15">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x14ac:dyDescent="0.2">
      <c r="A88" s="236" t="s">
        <v>396</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314</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314</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314</v>
      </c>
      <c r="DR109" s="893"/>
      <c r="DS109" s="893"/>
      <c r="DT109" s="893"/>
      <c r="DU109" s="894"/>
      <c r="DV109" s="892" t="s">
        <v>437</v>
      </c>
      <c r="DW109" s="893"/>
      <c r="DX109" s="893"/>
      <c r="DY109" s="893"/>
      <c r="DZ109" s="895"/>
    </row>
    <row r="110" spans="1:131" s="226"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2432591</v>
      </c>
      <c r="AB110" s="900"/>
      <c r="AC110" s="900"/>
      <c r="AD110" s="900"/>
      <c r="AE110" s="901"/>
      <c r="AF110" s="902">
        <v>2422880</v>
      </c>
      <c r="AG110" s="900"/>
      <c r="AH110" s="900"/>
      <c r="AI110" s="900"/>
      <c r="AJ110" s="901"/>
      <c r="AK110" s="902">
        <v>2370524</v>
      </c>
      <c r="AL110" s="900"/>
      <c r="AM110" s="900"/>
      <c r="AN110" s="900"/>
      <c r="AO110" s="901"/>
      <c r="AP110" s="903">
        <v>22.1</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19694159</v>
      </c>
      <c r="BR110" s="931"/>
      <c r="BS110" s="931"/>
      <c r="BT110" s="931"/>
      <c r="BU110" s="931"/>
      <c r="BV110" s="931">
        <v>19046003</v>
      </c>
      <c r="BW110" s="931"/>
      <c r="BX110" s="931"/>
      <c r="BY110" s="931"/>
      <c r="BZ110" s="931"/>
      <c r="CA110" s="931">
        <v>18347028</v>
      </c>
      <c r="CB110" s="931"/>
      <c r="CC110" s="931"/>
      <c r="CD110" s="931"/>
      <c r="CE110" s="931"/>
      <c r="CF110" s="944">
        <v>171.2</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416</v>
      </c>
      <c r="DM110" s="931"/>
      <c r="DN110" s="931"/>
      <c r="DO110" s="931"/>
      <c r="DP110" s="931"/>
      <c r="DQ110" s="931" t="s">
        <v>416</v>
      </c>
      <c r="DR110" s="931"/>
      <c r="DS110" s="931"/>
      <c r="DT110" s="931"/>
      <c r="DU110" s="931"/>
      <c r="DV110" s="932" t="s">
        <v>443</v>
      </c>
      <c r="DW110" s="932"/>
      <c r="DX110" s="932"/>
      <c r="DY110" s="932"/>
      <c r="DZ110" s="933"/>
    </row>
    <row r="111" spans="1:131" s="226"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416</v>
      </c>
      <c r="AG111" s="938"/>
      <c r="AH111" s="938"/>
      <c r="AI111" s="938"/>
      <c r="AJ111" s="939"/>
      <c r="AK111" s="940" t="s">
        <v>445</v>
      </c>
      <c r="AL111" s="938"/>
      <c r="AM111" s="938"/>
      <c r="AN111" s="938"/>
      <c r="AO111" s="939"/>
      <c r="AP111" s="941" t="s">
        <v>446</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445</v>
      </c>
      <c r="BW111" s="926"/>
      <c r="BX111" s="926"/>
      <c r="BY111" s="926"/>
      <c r="BZ111" s="926"/>
      <c r="CA111" s="926" t="s">
        <v>416</v>
      </c>
      <c r="CB111" s="926"/>
      <c r="CC111" s="926"/>
      <c r="CD111" s="926"/>
      <c r="CE111" s="926"/>
      <c r="CF111" s="920" t="s">
        <v>445</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416</v>
      </c>
      <c r="DM111" s="926"/>
      <c r="DN111" s="926"/>
      <c r="DO111" s="926"/>
      <c r="DP111" s="926"/>
      <c r="DQ111" s="926" t="s">
        <v>443</v>
      </c>
      <c r="DR111" s="926"/>
      <c r="DS111" s="926"/>
      <c r="DT111" s="926"/>
      <c r="DU111" s="926"/>
      <c r="DV111" s="927" t="s">
        <v>445</v>
      </c>
      <c r="DW111" s="927"/>
      <c r="DX111" s="927"/>
      <c r="DY111" s="927"/>
      <c r="DZ111" s="928"/>
    </row>
    <row r="112" spans="1:131" s="226"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416</v>
      </c>
      <c r="AB112" s="959"/>
      <c r="AC112" s="959"/>
      <c r="AD112" s="959"/>
      <c r="AE112" s="960"/>
      <c r="AF112" s="961" t="s">
        <v>445</v>
      </c>
      <c r="AG112" s="959"/>
      <c r="AH112" s="959"/>
      <c r="AI112" s="959"/>
      <c r="AJ112" s="960"/>
      <c r="AK112" s="961" t="s">
        <v>416</v>
      </c>
      <c r="AL112" s="959"/>
      <c r="AM112" s="959"/>
      <c r="AN112" s="959"/>
      <c r="AO112" s="960"/>
      <c r="AP112" s="962" t="s">
        <v>416</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11421181</v>
      </c>
      <c r="BR112" s="926"/>
      <c r="BS112" s="926"/>
      <c r="BT112" s="926"/>
      <c r="BU112" s="926"/>
      <c r="BV112" s="926">
        <v>9137756</v>
      </c>
      <c r="BW112" s="926"/>
      <c r="BX112" s="926"/>
      <c r="BY112" s="926"/>
      <c r="BZ112" s="926"/>
      <c r="CA112" s="926">
        <v>9170821</v>
      </c>
      <c r="CB112" s="926"/>
      <c r="CC112" s="926"/>
      <c r="CD112" s="926"/>
      <c r="CE112" s="926"/>
      <c r="CF112" s="920">
        <v>85.6</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445</v>
      </c>
      <c r="DH112" s="926"/>
      <c r="DI112" s="926"/>
      <c r="DJ112" s="926"/>
      <c r="DK112" s="926"/>
      <c r="DL112" s="926" t="s">
        <v>416</v>
      </c>
      <c r="DM112" s="926"/>
      <c r="DN112" s="926"/>
      <c r="DO112" s="926"/>
      <c r="DP112" s="926"/>
      <c r="DQ112" s="926" t="s">
        <v>443</v>
      </c>
      <c r="DR112" s="926"/>
      <c r="DS112" s="926"/>
      <c r="DT112" s="926"/>
      <c r="DU112" s="926"/>
      <c r="DV112" s="927" t="s">
        <v>445</v>
      </c>
      <c r="DW112" s="927"/>
      <c r="DX112" s="927"/>
      <c r="DY112" s="927"/>
      <c r="DZ112" s="928"/>
    </row>
    <row r="113" spans="1:130" s="226"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685749</v>
      </c>
      <c r="AB113" s="938"/>
      <c r="AC113" s="938"/>
      <c r="AD113" s="938"/>
      <c r="AE113" s="939"/>
      <c r="AF113" s="940">
        <v>602547</v>
      </c>
      <c r="AG113" s="938"/>
      <c r="AH113" s="938"/>
      <c r="AI113" s="938"/>
      <c r="AJ113" s="939"/>
      <c r="AK113" s="940">
        <v>594239</v>
      </c>
      <c r="AL113" s="938"/>
      <c r="AM113" s="938"/>
      <c r="AN113" s="938"/>
      <c r="AO113" s="939"/>
      <c r="AP113" s="941">
        <v>5.5</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691907</v>
      </c>
      <c r="BR113" s="926"/>
      <c r="BS113" s="926"/>
      <c r="BT113" s="926"/>
      <c r="BU113" s="926"/>
      <c r="BV113" s="926">
        <v>621643</v>
      </c>
      <c r="BW113" s="926"/>
      <c r="BX113" s="926"/>
      <c r="BY113" s="926"/>
      <c r="BZ113" s="926"/>
      <c r="CA113" s="926">
        <v>520316</v>
      </c>
      <c r="CB113" s="926"/>
      <c r="CC113" s="926"/>
      <c r="CD113" s="926"/>
      <c r="CE113" s="926"/>
      <c r="CF113" s="920">
        <v>4.9000000000000004</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456</v>
      </c>
      <c r="DH113" s="959"/>
      <c r="DI113" s="959"/>
      <c r="DJ113" s="959"/>
      <c r="DK113" s="960"/>
      <c r="DL113" s="961" t="s">
        <v>443</v>
      </c>
      <c r="DM113" s="959"/>
      <c r="DN113" s="959"/>
      <c r="DO113" s="959"/>
      <c r="DP113" s="960"/>
      <c r="DQ113" s="961" t="s">
        <v>416</v>
      </c>
      <c r="DR113" s="959"/>
      <c r="DS113" s="959"/>
      <c r="DT113" s="959"/>
      <c r="DU113" s="960"/>
      <c r="DV113" s="962" t="s">
        <v>443</v>
      </c>
      <c r="DW113" s="963"/>
      <c r="DX113" s="963"/>
      <c r="DY113" s="963"/>
      <c r="DZ113" s="964"/>
    </row>
    <row r="114" spans="1:130" s="226"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147430</v>
      </c>
      <c r="AB114" s="959"/>
      <c r="AC114" s="959"/>
      <c r="AD114" s="959"/>
      <c r="AE114" s="960"/>
      <c r="AF114" s="961">
        <v>148987</v>
      </c>
      <c r="AG114" s="959"/>
      <c r="AH114" s="959"/>
      <c r="AI114" s="959"/>
      <c r="AJ114" s="960"/>
      <c r="AK114" s="961">
        <v>158176</v>
      </c>
      <c r="AL114" s="959"/>
      <c r="AM114" s="959"/>
      <c r="AN114" s="959"/>
      <c r="AO114" s="960"/>
      <c r="AP114" s="962">
        <v>1.5</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3178348</v>
      </c>
      <c r="BR114" s="926"/>
      <c r="BS114" s="926"/>
      <c r="BT114" s="926"/>
      <c r="BU114" s="926"/>
      <c r="BV114" s="926">
        <v>3046337</v>
      </c>
      <c r="BW114" s="926"/>
      <c r="BX114" s="926"/>
      <c r="BY114" s="926"/>
      <c r="BZ114" s="926"/>
      <c r="CA114" s="926">
        <v>2979300</v>
      </c>
      <c r="CB114" s="926"/>
      <c r="CC114" s="926"/>
      <c r="CD114" s="926"/>
      <c r="CE114" s="926"/>
      <c r="CF114" s="920">
        <v>27.8</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416</v>
      </c>
      <c r="DM114" s="959"/>
      <c r="DN114" s="959"/>
      <c r="DO114" s="959"/>
      <c r="DP114" s="960"/>
      <c r="DQ114" s="961" t="s">
        <v>416</v>
      </c>
      <c r="DR114" s="959"/>
      <c r="DS114" s="959"/>
      <c r="DT114" s="959"/>
      <c r="DU114" s="960"/>
      <c r="DV114" s="962" t="s">
        <v>416</v>
      </c>
      <c r="DW114" s="963"/>
      <c r="DX114" s="963"/>
      <c r="DY114" s="963"/>
      <c r="DZ114" s="964"/>
    </row>
    <row r="115" spans="1:130" s="226"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9819</v>
      </c>
      <c r="AB115" s="938"/>
      <c r="AC115" s="938"/>
      <c r="AD115" s="938"/>
      <c r="AE115" s="939"/>
      <c r="AF115" s="940">
        <v>5691</v>
      </c>
      <c r="AG115" s="938"/>
      <c r="AH115" s="938"/>
      <c r="AI115" s="938"/>
      <c r="AJ115" s="939"/>
      <c r="AK115" s="940">
        <v>6300</v>
      </c>
      <c r="AL115" s="938"/>
      <c r="AM115" s="938"/>
      <c r="AN115" s="938"/>
      <c r="AO115" s="939"/>
      <c r="AP115" s="941">
        <v>0.1</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416</v>
      </c>
      <c r="BR115" s="926"/>
      <c r="BS115" s="926"/>
      <c r="BT115" s="926"/>
      <c r="BU115" s="926"/>
      <c r="BV115" s="926" t="s">
        <v>416</v>
      </c>
      <c r="BW115" s="926"/>
      <c r="BX115" s="926"/>
      <c r="BY115" s="926"/>
      <c r="BZ115" s="926"/>
      <c r="CA115" s="926" t="s">
        <v>443</v>
      </c>
      <c r="CB115" s="926"/>
      <c r="CC115" s="926"/>
      <c r="CD115" s="926"/>
      <c r="CE115" s="926"/>
      <c r="CF115" s="920" t="s">
        <v>443</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416</v>
      </c>
      <c r="DM115" s="959"/>
      <c r="DN115" s="959"/>
      <c r="DO115" s="959"/>
      <c r="DP115" s="960"/>
      <c r="DQ115" s="961" t="s">
        <v>416</v>
      </c>
      <c r="DR115" s="959"/>
      <c r="DS115" s="959"/>
      <c r="DT115" s="959"/>
      <c r="DU115" s="960"/>
      <c r="DV115" s="962" t="s">
        <v>443</v>
      </c>
      <c r="DW115" s="963"/>
      <c r="DX115" s="963"/>
      <c r="DY115" s="963"/>
      <c r="DZ115" s="964"/>
    </row>
    <row r="116" spans="1:130" s="226"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443</v>
      </c>
      <c r="AB116" s="959"/>
      <c r="AC116" s="959"/>
      <c r="AD116" s="959"/>
      <c r="AE116" s="960"/>
      <c r="AF116" s="961" t="s">
        <v>445</v>
      </c>
      <c r="AG116" s="959"/>
      <c r="AH116" s="959"/>
      <c r="AI116" s="959"/>
      <c r="AJ116" s="960"/>
      <c r="AK116" s="961" t="s">
        <v>445</v>
      </c>
      <c r="AL116" s="959"/>
      <c r="AM116" s="959"/>
      <c r="AN116" s="959"/>
      <c r="AO116" s="960"/>
      <c r="AP116" s="962" t="s">
        <v>456</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445</v>
      </c>
      <c r="BW116" s="926"/>
      <c r="BX116" s="926"/>
      <c r="BY116" s="926"/>
      <c r="BZ116" s="926"/>
      <c r="CA116" s="926" t="s">
        <v>443</v>
      </c>
      <c r="CB116" s="926"/>
      <c r="CC116" s="926"/>
      <c r="CD116" s="926"/>
      <c r="CE116" s="926"/>
      <c r="CF116" s="920" t="s">
        <v>443</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456</v>
      </c>
      <c r="DH116" s="959"/>
      <c r="DI116" s="959"/>
      <c r="DJ116" s="959"/>
      <c r="DK116" s="960"/>
      <c r="DL116" s="961" t="s">
        <v>443</v>
      </c>
      <c r="DM116" s="959"/>
      <c r="DN116" s="959"/>
      <c r="DO116" s="959"/>
      <c r="DP116" s="960"/>
      <c r="DQ116" s="961" t="s">
        <v>443</v>
      </c>
      <c r="DR116" s="959"/>
      <c r="DS116" s="959"/>
      <c r="DT116" s="959"/>
      <c r="DU116" s="960"/>
      <c r="DV116" s="962" t="s">
        <v>445</v>
      </c>
      <c r="DW116" s="963"/>
      <c r="DX116" s="963"/>
      <c r="DY116" s="963"/>
      <c r="DZ116" s="964"/>
    </row>
    <row r="117" spans="1:130" s="226"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3275589</v>
      </c>
      <c r="AB117" s="979"/>
      <c r="AC117" s="979"/>
      <c r="AD117" s="979"/>
      <c r="AE117" s="980"/>
      <c r="AF117" s="981">
        <v>3180105</v>
      </c>
      <c r="AG117" s="979"/>
      <c r="AH117" s="979"/>
      <c r="AI117" s="979"/>
      <c r="AJ117" s="980"/>
      <c r="AK117" s="981">
        <v>3129239</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445</v>
      </c>
      <c r="BR117" s="926"/>
      <c r="BS117" s="926"/>
      <c r="BT117" s="926"/>
      <c r="BU117" s="926"/>
      <c r="BV117" s="926" t="s">
        <v>416</v>
      </c>
      <c r="BW117" s="926"/>
      <c r="BX117" s="926"/>
      <c r="BY117" s="926"/>
      <c r="BZ117" s="926"/>
      <c r="CA117" s="926" t="s">
        <v>416</v>
      </c>
      <c r="CB117" s="926"/>
      <c r="CC117" s="926"/>
      <c r="CD117" s="926"/>
      <c r="CE117" s="926"/>
      <c r="CF117" s="920" t="s">
        <v>456</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443</v>
      </c>
      <c r="DH117" s="959"/>
      <c r="DI117" s="959"/>
      <c r="DJ117" s="959"/>
      <c r="DK117" s="960"/>
      <c r="DL117" s="961" t="s">
        <v>456</v>
      </c>
      <c r="DM117" s="959"/>
      <c r="DN117" s="959"/>
      <c r="DO117" s="959"/>
      <c r="DP117" s="960"/>
      <c r="DQ117" s="961" t="s">
        <v>416</v>
      </c>
      <c r="DR117" s="959"/>
      <c r="DS117" s="959"/>
      <c r="DT117" s="959"/>
      <c r="DU117" s="960"/>
      <c r="DV117" s="962" t="s">
        <v>445</v>
      </c>
      <c r="DW117" s="963"/>
      <c r="DX117" s="963"/>
      <c r="DY117" s="963"/>
      <c r="DZ117" s="964"/>
    </row>
    <row r="118" spans="1:130" s="226"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314</v>
      </c>
      <c r="AL118" s="893"/>
      <c r="AM118" s="893"/>
      <c r="AN118" s="893"/>
      <c r="AO118" s="894"/>
      <c r="AP118" s="970" t="s">
        <v>437</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416</v>
      </c>
      <c r="BR118" s="1000"/>
      <c r="BS118" s="1000"/>
      <c r="BT118" s="1000"/>
      <c r="BU118" s="1000"/>
      <c r="BV118" s="1000" t="s">
        <v>445</v>
      </c>
      <c r="BW118" s="1000"/>
      <c r="BX118" s="1000"/>
      <c r="BY118" s="1000"/>
      <c r="BZ118" s="1000"/>
      <c r="CA118" s="1000" t="s">
        <v>443</v>
      </c>
      <c r="CB118" s="1000"/>
      <c r="CC118" s="1000"/>
      <c r="CD118" s="1000"/>
      <c r="CE118" s="1000"/>
      <c r="CF118" s="920" t="s">
        <v>416</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445</v>
      </c>
      <c r="DH118" s="959"/>
      <c r="DI118" s="959"/>
      <c r="DJ118" s="959"/>
      <c r="DK118" s="960"/>
      <c r="DL118" s="961" t="s">
        <v>445</v>
      </c>
      <c r="DM118" s="959"/>
      <c r="DN118" s="959"/>
      <c r="DO118" s="959"/>
      <c r="DP118" s="960"/>
      <c r="DQ118" s="961" t="s">
        <v>445</v>
      </c>
      <c r="DR118" s="959"/>
      <c r="DS118" s="959"/>
      <c r="DT118" s="959"/>
      <c r="DU118" s="960"/>
      <c r="DV118" s="962" t="s">
        <v>416</v>
      </c>
      <c r="DW118" s="963"/>
      <c r="DX118" s="963"/>
      <c r="DY118" s="963"/>
      <c r="DZ118" s="964"/>
    </row>
    <row r="119" spans="1:130" s="226" customFormat="1" ht="26.25" customHeight="1" x14ac:dyDescent="0.15">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456</v>
      </c>
      <c r="AB119" s="900"/>
      <c r="AC119" s="900"/>
      <c r="AD119" s="900"/>
      <c r="AE119" s="901"/>
      <c r="AF119" s="902" t="s">
        <v>416</v>
      </c>
      <c r="AG119" s="900"/>
      <c r="AH119" s="900"/>
      <c r="AI119" s="900"/>
      <c r="AJ119" s="901"/>
      <c r="AK119" s="902" t="s">
        <v>445</v>
      </c>
      <c r="AL119" s="900"/>
      <c r="AM119" s="900"/>
      <c r="AN119" s="900"/>
      <c r="AO119" s="901"/>
      <c r="AP119" s="903" t="s">
        <v>456</v>
      </c>
      <c r="AQ119" s="904"/>
      <c r="AR119" s="904"/>
      <c r="AS119" s="904"/>
      <c r="AT119" s="905"/>
      <c r="AU119" s="910"/>
      <c r="AV119" s="911"/>
      <c r="AW119" s="911"/>
      <c r="AX119" s="911"/>
      <c r="AY119" s="911"/>
      <c r="AZ119" s="247" t="s">
        <v>192</v>
      </c>
      <c r="BA119" s="247"/>
      <c r="BB119" s="247"/>
      <c r="BC119" s="247"/>
      <c r="BD119" s="247"/>
      <c r="BE119" s="247"/>
      <c r="BF119" s="247"/>
      <c r="BG119" s="247"/>
      <c r="BH119" s="247"/>
      <c r="BI119" s="247"/>
      <c r="BJ119" s="247"/>
      <c r="BK119" s="247"/>
      <c r="BL119" s="247"/>
      <c r="BM119" s="247"/>
      <c r="BN119" s="247"/>
      <c r="BO119" s="977" t="s">
        <v>471</v>
      </c>
      <c r="BP119" s="1005"/>
      <c r="BQ119" s="999">
        <v>34985595</v>
      </c>
      <c r="BR119" s="1000"/>
      <c r="BS119" s="1000"/>
      <c r="BT119" s="1000"/>
      <c r="BU119" s="1000"/>
      <c r="BV119" s="1000">
        <v>31851739</v>
      </c>
      <c r="BW119" s="1000"/>
      <c r="BX119" s="1000"/>
      <c r="BY119" s="1000"/>
      <c r="BZ119" s="1000"/>
      <c r="CA119" s="1000">
        <v>31017465</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443</v>
      </c>
      <c r="DH119" s="986"/>
      <c r="DI119" s="986"/>
      <c r="DJ119" s="986"/>
      <c r="DK119" s="987"/>
      <c r="DL119" s="985" t="s">
        <v>416</v>
      </c>
      <c r="DM119" s="986"/>
      <c r="DN119" s="986"/>
      <c r="DO119" s="986"/>
      <c r="DP119" s="987"/>
      <c r="DQ119" s="985" t="s">
        <v>456</v>
      </c>
      <c r="DR119" s="986"/>
      <c r="DS119" s="986"/>
      <c r="DT119" s="986"/>
      <c r="DU119" s="987"/>
      <c r="DV119" s="988" t="s">
        <v>456</v>
      </c>
      <c r="DW119" s="989"/>
      <c r="DX119" s="989"/>
      <c r="DY119" s="989"/>
      <c r="DZ119" s="990"/>
    </row>
    <row r="120" spans="1:130" s="226" customFormat="1" ht="26.25" customHeight="1" x14ac:dyDescent="0.15">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456</v>
      </c>
      <c r="AB120" s="959"/>
      <c r="AC120" s="959"/>
      <c r="AD120" s="959"/>
      <c r="AE120" s="960"/>
      <c r="AF120" s="961" t="s">
        <v>416</v>
      </c>
      <c r="AG120" s="959"/>
      <c r="AH120" s="959"/>
      <c r="AI120" s="959"/>
      <c r="AJ120" s="960"/>
      <c r="AK120" s="961" t="s">
        <v>416</v>
      </c>
      <c r="AL120" s="959"/>
      <c r="AM120" s="959"/>
      <c r="AN120" s="959"/>
      <c r="AO120" s="960"/>
      <c r="AP120" s="962" t="s">
        <v>443</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8377772</v>
      </c>
      <c r="BR120" s="931"/>
      <c r="BS120" s="931"/>
      <c r="BT120" s="931"/>
      <c r="BU120" s="931"/>
      <c r="BV120" s="931">
        <v>8752618</v>
      </c>
      <c r="BW120" s="931"/>
      <c r="BX120" s="931"/>
      <c r="BY120" s="931"/>
      <c r="BZ120" s="931"/>
      <c r="CA120" s="931">
        <v>9840339</v>
      </c>
      <c r="CB120" s="931"/>
      <c r="CC120" s="931"/>
      <c r="CD120" s="931"/>
      <c r="CE120" s="931"/>
      <c r="CF120" s="944">
        <v>91.8</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11209043</v>
      </c>
      <c r="DH120" s="931"/>
      <c r="DI120" s="931"/>
      <c r="DJ120" s="931"/>
      <c r="DK120" s="931"/>
      <c r="DL120" s="931">
        <v>8921904</v>
      </c>
      <c r="DM120" s="931"/>
      <c r="DN120" s="931"/>
      <c r="DO120" s="931"/>
      <c r="DP120" s="931"/>
      <c r="DQ120" s="931">
        <v>8967191</v>
      </c>
      <c r="DR120" s="931"/>
      <c r="DS120" s="931"/>
      <c r="DT120" s="931"/>
      <c r="DU120" s="931"/>
      <c r="DV120" s="932">
        <v>83.7</v>
      </c>
      <c r="DW120" s="932"/>
      <c r="DX120" s="932"/>
      <c r="DY120" s="932"/>
      <c r="DZ120" s="933"/>
    </row>
    <row r="121" spans="1:130" s="226" customFormat="1" ht="26.25" customHeight="1" x14ac:dyDescent="0.15">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443</v>
      </c>
      <c r="AB121" s="959"/>
      <c r="AC121" s="959"/>
      <c r="AD121" s="959"/>
      <c r="AE121" s="960"/>
      <c r="AF121" s="961" t="s">
        <v>416</v>
      </c>
      <c r="AG121" s="959"/>
      <c r="AH121" s="959"/>
      <c r="AI121" s="959"/>
      <c r="AJ121" s="960"/>
      <c r="AK121" s="961" t="s">
        <v>416</v>
      </c>
      <c r="AL121" s="959"/>
      <c r="AM121" s="959"/>
      <c r="AN121" s="959"/>
      <c r="AO121" s="960"/>
      <c r="AP121" s="962" t="s">
        <v>456</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2983323</v>
      </c>
      <c r="BR121" s="926"/>
      <c r="BS121" s="926"/>
      <c r="BT121" s="926"/>
      <c r="BU121" s="926"/>
      <c r="BV121" s="926">
        <v>2838082</v>
      </c>
      <c r="BW121" s="926"/>
      <c r="BX121" s="926"/>
      <c r="BY121" s="926"/>
      <c r="BZ121" s="926"/>
      <c r="CA121" s="926">
        <v>5360416</v>
      </c>
      <c r="CB121" s="926"/>
      <c r="CC121" s="926"/>
      <c r="CD121" s="926"/>
      <c r="CE121" s="926"/>
      <c r="CF121" s="920">
        <v>50</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212138</v>
      </c>
      <c r="DH121" s="926"/>
      <c r="DI121" s="926"/>
      <c r="DJ121" s="926"/>
      <c r="DK121" s="926"/>
      <c r="DL121" s="926">
        <v>215852</v>
      </c>
      <c r="DM121" s="926"/>
      <c r="DN121" s="926"/>
      <c r="DO121" s="926"/>
      <c r="DP121" s="926"/>
      <c r="DQ121" s="926">
        <v>203630</v>
      </c>
      <c r="DR121" s="926"/>
      <c r="DS121" s="926"/>
      <c r="DT121" s="926"/>
      <c r="DU121" s="926"/>
      <c r="DV121" s="927">
        <v>1.9</v>
      </c>
      <c r="DW121" s="927"/>
      <c r="DX121" s="927"/>
      <c r="DY121" s="927"/>
      <c r="DZ121" s="928"/>
    </row>
    <row r="122" spans="1:130" s="226" customFormat="1" ht="26.25" customHeight="1" x14ac:dyDescent="0.15">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443</v>
      </c>
      <c r="AB122" s="959"/>
      <c r="AC122" s="959"/>
      <c r="AD122" s="959"/>
      <c r="AE122" s="960"/>
      <c r="AF122" s="961" t="s">
        <v>445</v>
      </c>
      <c r="AG122" s="959"/>
      <c r="AH122" s="959"/>
      <c r="AI122" s="959"/>
      <c r="AJ122" s="960"/>
      <c r="AK122" s="961" t="s">
        <v>456</v>
      </c>
      <c r="AL122" s="959"/>
      <c r="AM122" s="959"/>
      <c r="AN122" s="959"/>
      <c r="AO122" s="960"/>
      <c r="AP122" s="962" t="s">
        <v>443</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24330607</v>
      </c>
      <c r="BR122" s="1000"/>
      <c r="BS122" s="1000"/>
      <c r="BT122" s="1000"/>
      <c r="BU122" s="1000"/>
      <c r="BV122" s="1000">
        <v>23366104</v>
      </c>
      <c r="BW122" s="1000"/>
      <c r="BX122" s="1000"/>
      <c r="BY122" s="1000"/>
      <c r="BZ122" s="1000"/>
      <c r="CA122" s="1000">
        <v>22285414</v>
      </c>
      <c r="CB122" s="1000"/>
      <c r="CC122" s="1000"/>
      <c r="CD122" s="1000"/>
      <c r="CE122" s="1000"/>
      <c r="CF122" s="1017">
        <v>207.9</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t="s">
        <v>445</v>
      </c>
      <c r="DH122" s="926"/>
      <c r="DI122" s="926"/>
      <c r="DJ122" s="926"/>
      <c r="DK122" s="926"/>
      <c r="DL122" s="926" t="s">
        <v>445</v>
      </c>
      <c r="DM122" s="926"/>
      <c r="DN122" s="926"/>
      <c r="DO122" s="926"/>
      <c r="DP122" s="926"/>
      <c r="DQ122" s="926" t="s">
        <v>445</v>
      </c>
      <c r="DR122" s="926"/>
      <c r="DS122" s="926"/>
      <c r="DT122" s="926"/>
      <c r="DU122" s="926"/>
      <c r="DV122" s="927" t="s">
        <v>445</v>
      </c>
      <c r="DW122" s="927"/>
      <c r="DX122" s="927"/>
      <c r="DY122" s="927"/>
      <c r="DZ122" s="928"/>
    </row>
    <row r="123" spans="1:130" s="226" customFormat="1" ht="26.25" customHeight="1" x14ac:dyDescent="0.15">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443</v>
      </c>
      <c r="AB123" s="959"/>
      <c r="AC123" s="959"/>
      <c r="AD123" s="959"/>
      <c r="AE123" s="960"/>
      <c r="AF123" s="961" t="s">
        <v>445</v>
      </c>
      <c r="AG123" s="959"/>
      <c r="AH123" s="959"/>
      <c r="AI123" s="959"/>
      <c r="AJ123" s="960"/>
      <c r="AK123" s="961" t="s">
        <v>445</v>
      </c>
      <c r="AL123" s="959"/>
      <c r="AM123" s="959"/>
      <c r="AN123" s="959"/>
      <c r="AO123" s="960"/>
      <c r="AP123" s="962" t="s">
        <v>443</v>
      </c>
      <c r="AQ123" s="963"/>
      <c r="AR123" s="963"/>
      <c r="AS123" s="963"/>
      <c r="AT123" s="964"/>
      <c r="AU123" s="997"/>
      <c r="AV123" s="998"/>
      <c r="AW123" s="998"/>
      <c r="AX123" s="998"/>
      <c r="AY123" s="998"/>
      <c r="AZ123" s="247" t="s">
        <v>192</v>
      </c>
      <c r="BA123" s="247"/>
      <c r="BB123" s="247"/>
      <c r="BC123" s="247"/>
      <c r="BD123" s="247"/>
      <c r="BE123" s="247"/>
      <c r="BF123" s="247"/>
      <c r="BG123" s="247"/>
      <c r="BH123" s="247"/>
      <c r="BI123" s="247"/>
      <c r="BJ123" s="247"/>
      <c r="BK123" s="247"/>
      <c r="BL123" s="247"/>
      <c r="BM123" s="247"/>
      <c r="BN123" s="247"/>
      <c r="BO123" s="977" t="s">
        <v>482</v>
      </c>
      <c r="BP123" s="1005"/>
      <c r="BQ123" s="1063">
        <v>35691702</v>
      </c>
      <c r="BR123" s="1064"/>
      <c r="BS123" s="1064"/>
      <c r="BT123" s="1064"/>
      <c r="BU123" s="1064"/>
      <c r="BV123" s="1064">
        <v>34956804</v>
      </c>
      <c r="BW123" s="1064"/>
      <c r="BX123" s="1064"/>
      <c r="BY123" s="1064"/>
      <c r="BZ123" s="1064"/>
      <c r="CA123" s="1064">
        <v>37486169</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445</v>
      </c>
      <c r="DH123" s="959"/>
      <c r="DI123" s="959"/>
      <c r="DJ123" s="959"/>
      <c r="DK123" s="960"/>
      <c r="DL123" s="961" t="s">
        <v>445</v>
      </c>
      <c r="DM123" s="959"/>
      <c r="DN123" s="959"/>
      <c r="DO123" s="959"/>
      <c r="DP123" s="960"/>
      <c r="DQ123" s="961" t="s">
        <v>456</v>
      </c>
      <c r="DR123" s="959"/>
      <c r="DS123" s="959"/>
      <c r="DT123" s="959"/>
      <c r="DU123" s="960"/>
      <c r="DV123" s="962" t="s">
        <v>456</v>
      </c>
      <c r="DW123" s="963"/>
      <c r="DX123" s="963"/>
      <c r="DY123" s="963"/>
      <c r="DZ123" s="964"/>
    </row>
    <row r="124" spans="1:130" s="226" customFormat="1" ht="26.25" customHeight="1" thickBot="1" x14ac:dyDescent="0.2">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456</v>
      </c>
      <c r="AB124" s="959"/>
      <c r="AC124" s="959"/>
      <c r="AD124" s="959"/>
      <c r="AE124" s="960"/>
      <c r="AF124" s="961" t="s">
        <v>456</v>
      </c>
      <c r="AG124" s="959"/>
      <c r="AH124" s="959"/>
      <c r="AI124" s="959"/>
      <c r="AJ124" s="960"/>
      <c r="AK124" s="961" t="s">
        <v>456</v>
      </c>
      <c r="AL124" s="959"/>
      <c r="AM124" s="959"/>
      <c r="AN124" s="959"/>
      <c r="AO124" s="960"/>
      <c r="AP124" s="962" t="s">
        <v>456</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456</v>
      </c>
      <c r="BR124" s="1027"/>
      <c r="BS124" s="1027"/>
      <c r="BT124" s="1027"/>
      <c r="BU124" s="1027"/>
      <c r="BV124" s="1027" t="s">
        <v>456</v>
      </c>
      <c r="BW124" s="1027"/>
      <c r="BX124" s="1027"/>
      <c r="BY124" s="1027"/>
      <c r="BZ124" s="1027"/>
      <c r="CA124" s="1027" t="s">
        <v>456</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179</v>
      </c>
      <c r="DH124" s="986"/>
      <c r="DI124" s="986"/>
      <c r="DJ124" s="986"/>
      <c r="DK124" s="987"/>
      <c r="DL124" s="985" t="s">
        <v>486</v>
      </c>
      <c r="DM124" s="986"/>
      <c r="DN124" s="986"/>
      <c r="DO124" s="986"/>
      <c r="DP124" s="987"/>
      <c r="DQ124" s="985" t="s">
        <v>487</v>
      </c>
      <c r="DR124" s="986"/>
      <c r="DS124" s="986"/>
      <c r="DT124" s="986"/>
      <c r="DU124" s="987"/>
      <c r="DV124" s="988" t="s">
        <v>488</v>
      </c>
      <c r="DW124" s="989"/>
      <c r="DX124" s="989"/>
      <c r="DY124" s="989"/>
      <c r="DZ124" s="990"/>
    </row>
    <row r="125" spans="1:130" s="226" customFormat="1" ht="26.25" customHeight="1" x14ac:dyDescent="0.15">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486</v>
      </c>
      <c r="AB125" s="959"/>
      <c r="AC125" s="959"/>
      <c r="AD125" s="959"/>
      <c r="AE125" s="960"/>
      <c r="AF125" s="961" t="s">
        <v>487</v>
      </c>
      <c r="AG125" s="959"/>
      <c r="AH125" s="959"/>
      <c r="AI125" s="959"/>
      <c r="AJ125" s="960"/>
      <c r="AK125" s="961" t="s">
        <v>486</v>
      </c>
      <c r="AL125" s="959"/>
      <c r="AM125" s="959"/>
      <c r="AN125" s="959"/>
      <c r="AO125" s="960"/>
      <c r="AP125" s="962" t="s">
        <v>179</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179</v>
      </c>
      <c r="DH125" s="931"/>
      <c r="DI125" s="931"/>
      <c r="DJ125" s="931"/>
      <c r="DK125" s="931"/>
      <c r="DL125" s="931" t="s">
        <v>179</v>
      </c>
      <c r="DM125" s="931"/>
      <c r="DN125" s="931"/>
      <c r="DO125" s="931"/>
      <c r="DP125" s="931"/>
      <c r="DQ125" s="931" t="s">
        <v>491</v>
      </c>
      <c r="DR125" s="931"/>
      <c r="DS125" s="931"/>
      <c r="DT125" s="931"/>
      <c r="DU125" s="931"/>
      <c r="DV125" s="932" t="s">
        <v>492</v>
      </c>
      <c r="DW125" s="932"/>
      <c r="DX125" s="932"/>
      <c r="DY125" s="932"/>
      <c r="DZ125" s="933"/>
    </row>
    <row r="126" spans="1:130" s="226" customFormat="1" ht="26.25" customHeight="1" thickBot="1" x14ac:dyDescent="0.2">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9819</v>
      </c>
      <c r="AB126" s="959"/>
      <c r="AC126" s="959"/>
      <c r="AD126" s="959"/>
      <c r="AE126" s="960"/>
      <c r="AF126" s="961">
        <v>5691</v>
      </c>
      <c r="AG126" s="959"/>
      <c r="AH126" s="959"/>
      <c r="AI126" s="959"/>
      <c r="AJ126" s="960"/>
      <c r="AK126" s="961">
        <v>6300</v>
      </c>
      <c r="AL126" s="959"/>
      <c r="AM126" s="959"/>
      <c r="AN126" s="959"/>
      <c r="AO126" s="960"/>
      <c r="AP126" s="962">
        <v>0.1</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492</v>
      </c>
      <c r="DH126" s="926"/>
      <c r="DI126" s="926"/>
      <c r="DJ126" s="926"/>
      <c r="DK126" s="926"/>
      <c r="DL126" s="926" t="s">
        <v>488</v>
      </c>
      <c r="DM126" s="926"/>
      <c r="DN126" s="926"/>
      <c r="DO126" s="926"/>
      <c r="DP126" s="926"/>
      <c r="DQ126" s="926" t="s">
        <v>491</v>
      </c>
      <c r="DR126" s="926"/>
      <c r="DS126" s="926"/>
      <c r="DT126" s="926"/>
      <c r="DU126" s="926"/>
      <c r="DV126" s="927" t="s">
        <v>494</v>
      </c>
      <c r="DW126" s="927"/>
      <c r="DX126" s="927"/>
      <c r="DY126" s="927"/>
      <c r="DZ126" s="928"/>
    </row>
    <row r="127" spans="1:130" s="226" customFormat="1" ht="26.25" customHeight="1" x14ac:dyDescent="0.15">
      <c r="A127" s="1058"/>
      <c r="B127" s="951"/>
      <c r="C127" s="973" t="s">
        <v>495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179</v>
      </c>
      <c r="AB127" s="959"/>
      <c r="AC127" s="959"/>
      <c r="AD127" s="959"/>
      <c r="AE127" s="960"/>
      <c r="AF127" s="961" t="s">
        <v>486</v>
      </c>
      <c r="AG127" s="959"/>
      <c r="AH127" s="959"/>
      <c r="AI127" s="959"/>
      <c r="AJ127" s="960"/>
      <c r="AK127" s="961" t="s">
        <v>494</v>
      </c>
      <c r="AL127" s="959"/>
      <c r="AM127" s="959"/>
      <c r="AN127" s="959"/>
      <c r="AO127" s="960"/>
      <c r="AP127" s="962" t="s">
        <v>496</v>
      </c>
      <c r="AQ127" s="963"/>
      <c r="AR127" s="963"/>
      <c r="AS127" s="963"/>
      <c r="AT127" s="964"/>
      <c r="AU127" s="228"/>
      <c r="AV127" s="228"/>
      <c r="AW127" s="228"/>
      <c r="AX127" s="1031" t="s">
        <v>497</v>
      </c>
      <c r="AY127" s="1032"/>
      <c r="AZ127" s="1032"/>
      <c r="BA127" s="1032"/>
      <c r="BB127" s="1032"/>
      <c r="BC127" s="1032"/>
      <c r="BD127" s="1032"/>
      <c r="BE127" s="1033"/>
      <c r="BF127" s="1034" t="s">
        <v>498</v>
      </c>
      <c r="BG127" s="1032"/>
      <c r="BH127" s="1032"/>
      <c r="BI127" s="1032"/>
      <c r="BJ127" s="1032"/>
      <c r="BK127" s="1032"/>
      <c r="BL127" s="1033"/>
      <c r="BM127" s="1034" t="s">
        <v>499</v>
      </c>
      <c r="BN127" s="1032"/>
      <c r="BO127" s="1032"/>
      <c r="BP127" s="1032"/>
      <c r="BQ127" s="1032"/>
      <c r="BR127" s="1032"/>
      <c r="BS127" s="1033"/>
      <c r="BT127" s="1034" t="s">
        <v>500</v>
      </c>
      <c r="BU127" s="1032"/>
      <c r="BV127" s="1032"/>
      <c r="BW127" s="1032"/>
      <c r="BX127" s="1032"/>
      <c r="BY127" s="1032"/>
      <c r="BZ127" s="1055"/>
      <c r="CA127" s="228"/>
      <c r="CB127" s="228"/>
      <c r="CC127" s="228"/>
      <c r="CD127" s="251"/>
      <c r="CE127" s="251"/>
      <c r="CF127" s="251"/>
      <c r="CG127" s="228"/>
      <c r="CH127" s="228"/>
      <c r="CI127" s="228"/>
      <c r="CJ127" s="250"/>
      <c r="CK127" s="1023"/>
      <c r="CL127" s="1010"/>
      <c r="CM127" s="1010"/>
      <c r="CN127" s="1010"/>
      <c r="CO127" s="1011"/>
      <c r="CP127" s="922" t="s">
        <v>501</v>
      </c>
      <c r="CQ127" s="923"/>
      <c r="CR127" s="923"/>
      <c r="CS127" s="923"/>
      <c r="CT127" s="923"/>
      <c r="CU127" s="923"/>
      <c r="CV127" s="923"/>
      <c r="CW127" s="923"/>
      <c r="CX127" s="923"/>
      <c r="CY127" s="923"/>
      <c r="CZ127" s="923"/>
      <c r="DA127" s="923"/>
      <c r="DB127" s="923"/>
      <c r="DC127" s="923"/>
      <c r="DD127" s="923"/>
      <c r="DE127" s="923"/>
      <c r="DF127" s="924"/>
      <c r="DG127" s="925" t="s">
        <v>179</v>
      </c>
      <c r="DH127" s="926"/>
      <c r="DI127" s="926"/>
      <c r="DJ127" s="926"/>
      <c r="DK127" s="926"/>
      <c r="DL127" s="926" t="s">
        <v>179</v>
      </c>
      <c r="DM127" s="926"/>
      <c r="DN127" s="926"/>
      <c r="DO127" s="926"/>
      <c r="DP127" s="926"/>
      <c r="DQ127" s="926" t="s">
        <v>443</v>
      </c>
      <c r="DR127" s="926"/>
      <c r="DS127" s="926"/>
      <c r="DT127" s="926"/>
      <c r="DU127" s="926"/>
      <c r="DV127" s="927" t="s">
        <v>502</v>
      </c>
      <c r="DW127" s="927"/>
      <c r="DX127" s="927"/>
      <c r="DY127" s="927"/>
      <c r="DZ127" s="928"/>
    </row>
    <row r="128" spans="1:130" s="226" customFormat="1" ht="26.25" customHeight="1" thickBot="1" x14ac:dyDescent="0.2">
      <c r="A128" s="1041" t="s">
        <v>503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504</v>
      </c>
      <c r="X128" s="1043"/>
      <c r="Y128" s="1043"/>
      <c r="Z128" s="1044"/>
      <c r="AA128" s="1045">
        <v>243558</v>
      </c>
      <c r="AB128" s="1046"/>
      <c r="AC128" s="1046"/>
      <c r="AD128" s="1046"/>
      <c r="AE128" s="1047"/>
      <c r="AF128" s="1048">
        <v>220772</v>
      </c>
      <c r="AG128" s="1046"/>
      <c r="AH128" s="1046"/>
      <c r="AI128" s="1046"/>
      <c r="AJ128" s="1047"/>
      <c r="AK128" s="1048">
        <v>252152</v>
      </c>
      <c r="AL128" s="1046"/>
      <c r="AM128" s="1046"/>
      <c r="AN128" s="1046"/>
      <c r="AO128" s="1047"/>
      <c r="AP128" s="1049"/>
      <c r="AQ128" s="1050"/>
      <c r="AR128" s="1050"/>
      <c r="AS128" s="1050"/>
      <c r="AT128" s="1051"/>
      <c r="AU128" s="228"/>
      <c r="AV128" s="228"/>
      <c r="AW128" s="228"/>
      <c r="AX128" s="896" t="s">
        <v>505</v>
      </c>
      <c r="AY128" s="897"/>
      <c r="AZ128" s="897"/>
      <c r="BA128" s="897"/>
      <c r="BB128" s="897"/>
      <c r="BC128" s="897"/>
      <c r="BD128" s="897"/>
      <c r="BE128" s="898"/>
      <c r="BF128" s="1052" t="s">
        <v>494</v>
      </c>
      <c r="BG128" s="1053"/>
      <c r="BH128" s="1053"/>
      <c r="BI128" s="1053"/>
      <c r="BJ128" s="1053"/>
      <c r="BK128" s="1053"/>
      <c r="BL128" s="1054"/>
      <c r="BM128" s="1052">
        <v>12.96</v>
      </c>
      <c r="BN128" s="1053"/>
      <c r="BO128" s="1053"/>
      <c r="BP128" s="1053"/>
      <c r="BQ128" s="1053"/>
      <c r="BR128" s="1053"/>
      <c r="BS128" s="1054"/>
      <c r="BT128" s="1052">
        <v>20</v>
      </c>
      <c r="BU128" s="1053"/>
      <c r="BV128" s="1053"/>
      <c r="BW128" s="1053"/>
      <c r="BX128" s="1053"/>
      <c r="BY128" s="1053"/>
      <c r="BZ128" s="1076"/>
      <c r="CA128" s="251"/>
      <c r="CB128" s="251"/>
      <c r="CC128" s="251"/>
      <c r="CD128" s="251"/>
      <c r="CE128" s="251"/>
      <c r="CF128" s="251"/>
      <c r="CG128" s="228"/>
      <c r="CH128" s="228"/>
      <c r="CI128" s="228"/>
      <c r="CJ128" s="250"/>
      <c r="CK128" s="1024"/>
      <c r="CL128" s="1025"/>
      <c r="CM128" s="1025"/>
      <c r="CN128" s="1025"/>
      <c r="CO128" s="1026"/>
      <c r="CP128" s="1035" t="s">
        <v>506</v>
      </c>
      <c r="CQ128" s="726"/>
      <c r="CR128" s="726"/>
      <c r="CS128" s="726"/>
      <c r="CT128" s="726"/>
      <c r="CU128" s="726"/>
      <c r="CV128" s="726"/>
      <c r="CW128" s="726"/>
      <c r="CX128" s="726"/>
      <c r="CY128" s="726"/>
      <c r="CZ128" s="726"/>
      <c r="DA128" s="726"/>
      <c r="DB128" s="726"/>
      <c r="DC128" s="726"/>
      <c r="DD128" s="726"/>
      <c r="DE128" s="726"/>
      <c r="DF128" s="1036"/>
      <c r="DG128" s="1037" t="s">
        <v>507</v>
      </c>
      <c r="DH128" s="1038"/>
      <c r="DI128" s="1038"/>
      <c r="DJ128" s="1038"/>
      <c r="DK128" s="1038"/>
      <c r="DL128" s="1038" t="s">
        <v>508</v>
      </c>
      <c r="DM128" s="1038"/>
      <c r="DN128" s="1038"/>
      <c r="DO128" s="1038"/>
      <c r="DP128" s="1038"/>
      <c r="DQ128" s="1038" t="s">
        <v>494</v>
      </c>
      <c r="DR128" s="1038"/>
      <c r="DS128" s="1038"/>
      <c r="DT128" s="1038"/>
      <c r="DU128" s="1038"/>
      <c r="DV128" s="1039" t="s">
        <v>502</v>
      </c>
      <c r="DW128" s="1039"/>
      <c r="DX128" s="1039"/>
      <c r="DY128" s="1039"/>
      <c r="DZ128" s="1040"/>
    </row>
    <row r="129" spans="1:131" s="226"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509</v>
      </c>
      <c r="X129" s="1071"/>
      <c r="Y129" s="1071"/>
      <c r="Z129" s="1072"/>
      <c r="AA129" s="958">
        <v>12666399</v>
      </c>
      <c r="AB129" s="959"/>
      <c r="AC129" s="959"/>
      <c r="AD129" s="959"/>
      <c r="AE129" s="960"/>
      <c r="AF129" s="961">
        <v>13095125</v>
      </c>
      <c r="AG129" s="959"/>
      <c r="AH129" s="959"/>
      <c r="AI129" s="959"/>
      <c r="AJ129" s="960"/>
      <c r="AK129" s="961">
        <v>12931293</v>
      </c>
      <c r="AL129" s="959"/>
      <c r="AM129" s="959"/>
      <c r="AN129" s="959"/>
      <c r="AO129" s="960"/>
      <c r="AP129" s="1073"/>
      <c r="AQ129" s="1074"/>
      <c r="AR129" s="1074"/>
      <c r="AS129" s="1074"/>
      <c r="AT129" s="1075"/>
      <c r="AU129" s="229"/>
      <c r="AV129" s="229"/>
      <c r="AW129" s="229"/>
      <c r="AX129" s="1065" t="s">
        <v>510</v>
      </c>
      <c r="AY129" s="923"/>
      <c r="AZ129" s="923"/>
      <c r="BA129" s="923"/>
      <c r="BB129" s="923"/>
      <c r="BC129" s="923"/>
      <c r="BD129" s="923"/>
      <c r="BE129" s="924"/>
      <c r="BF129" s="1066" t="s">
        <v>492</v>
      </c>
      <c r="BG129" s="1067"/>
      <c r="BH129" s="1067"/>
      <c r="BI129" s="1067"/>
      <c r="BJ129" s="1067"/>
      <c r="BK129" s="1067"/>
      <c r="BL129" s="1068"/>
      <c r="BM129" s="1066">
        <v>17.96</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511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512</v>
      </c>
      <c r="X130" s="1071"/>
      <c r="Y130" s="1071"/>
      <c r="Z130" s="1072"/>
      <c r="AA130" s="958">
        <v>2276882</v>
      </c>
      <c r="AB130" s="959"/>
      <c r="AC130" s="959"/>
      <c r="AD130" s="959"/>
      <c r="AE130" s="960"/>
      <c r="AF130" s="961">
        <v>2248857</v>
      </c>
      <c r="AG130" s="959"/>
      <c r="AH130" s="959"/>
      <c r="AI130" s="959"/>
      <c r="AJ130" s="960"/>
      <c r="AK130" s="961">
        <v>2213382</v>
      </c>
      <c r="AL130" s="959"/>
      <c r="AM130" s="959"/>
      <c r="AN130" s="959"/>
      <c r="AO130" s="960"/>
      <c r="AP130" s="1073"/>
      <c r="AQ130" s="1074"/>
      <c r="AR130" s="1074"/>
      <c r="AS130" s="1074"/>
      <c r="AT130" s="1075"/>
      <c r="AU130" s="229"/>
      <c r="AV130" s="229"/>
      <c r="AW130" s="229"/>
      <c r="AX130" s="1065" t="s">
        <v>513</v>
      </c>
      <c r="AY130" s="923"/>
      <c r="AZ130" s="923"/>
      <c r="BA130" s="923"/>
      <c r="BB130" s="923"/>
      <c r="BC130" s="923"/>
      <c r="BD130" s="923"/>
      <c r="BE130" s="924"/>
      <c r="BF130" s="1101">
        <v>6.6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514</v>
      </c>
      <c r="X131" s="1108"/>
      <c r="Y131" s="1108"/>
      <c r="Z131" s="1109"/>
      <c r="AA131" s="1004">
        <v>10389517</v>
      </c>
      <c r="AB131" s="986"/>
      <c r="AC131" s="986"/>
      <c r="AD131" s="986"/>
      <c r="AE131" s="987"/>
      <c r="AF131" s="985">
        <v>10846268</v>
      </c>
      <c r="AG131" s="986"/>
      <c r="AH131" s="986"/>
      <c r="AI131" s="986"/>
      <c r="AJ131" s="987"/>
      <c r="AK131" s="985">
        <v>10717911</v>
      </c>
      <c r="AL131" s="986"/>
      <c r="AM131" s="986"/>
      <c r="AN131" s="986"/>
      <c r="AO131" s="987"/>
      <c r="AP131" s="1110"/>
      <c r="AQ131" s="1111"/>
      <c r="AR131" s="1111"/>
      <c r="AS131" s="1111"/>
      <c r="AT131" s="1112"/>
      <c r="AU131" s="229"/>
      <c r="AV131" s="229"/>
      <c r="AW131" s="229"/>
      <c r="AX131" s="1083" t="s">
        <v>515</v>
      </c>
      <c r="AY131" s="726"/>
      <c r="AZ131" s="726"/>
      <c r="BA131" s="726"/>
      <c r="BB131" s="726"/>
      <c r="BC131" s="726"/>
      <c r="BD131" s="726"/>
      <c r="BE131" s="1036"/>
      <c r="BF131" s="1084" t="s">
        <v>494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516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517</v>
      </c>
      <c r="W132" s="1094"/>
      <c r="X132" s="1094"/>
      <c r="Y132" s="1094"/>
      <c r="Z132" s="1095"/>
      <c r="AA132" s="1096">
        <v>7.2683744590000003</v>
      </c>
      <c r="AB132" s="1097"/>
      <c r="AC132" s="1097"/>
      <c r="AD132" s="1097"/>
      <c r="AE132" s="1098"/>
      <c r="AF132" s="1099">
        <v>6.5504190009999999</v>
      </c>
      <c r="AG132" s="1097"/>
      <c r="AH132" s="1097"/>
      <c r="AI132" s="1097"/>
      <c r="AJ132" s="1098"/>
      <c r="AK132" s="1099">
        <v>6.1924847109999996</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518</v>
      </c>
      <c r="W133" s="1077"/>
      <c r="X133" s="1077"/>
      <c r="Y133" s="1077"/>
      <c r="Z133" s="1078"/>
      <c r="AA133" s="1079">
        <v>7.1</v>
      </c>
      <c r="AB133" s="1080"/>
      <c r="AC133" s="1080"/>
      <c r="AD133" s="1080"/>
      <c r="AE133" s="1081"/>
      <c r="AF133" s="1079">
        <v>6.8</v>
      </c>
      <c r="AG133" s="1080"/>
      <c r="AH133" s="1080"/>
      <c r="AI133" s="1080"/>
      <c r="AJ133" s="1081"/>
      <c r="AK133" s="1079">
        <v>6.6</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biCPJ3SUc6gxdf5I2OwuZ9wuttHOjyLGI8bkG/EdMv1rJ1WchmWEp+TFOQmRv72weX5dSAnGmJI9kf/ll6tEw==" saltValue="3tf0s5qe5lurEgDmn0Xz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election activeCell="CT51" sqref="CT51"/>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8kWvexARHspp04emS5jdfCQQGHUR3cE8xMm8FQF1PFOfn311M4C4NgzrD018Ifma/IEe1ZP3XMtYWOeMkUUR+A==" saltValue="kUWwLZ+5vf6AknOhXdlg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2"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JBUhjZBExn0wiPX+6txb+cSRx/opaTLg9j9glLz8VL4b9kSLOP07JqPGDx0ujSCg0c6FP80ZBqhUEuFnJsmlQ==" saltValue="3rP6JctKa5683NgS2Q7TA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522</v>
      </c>
      <c r="AP7" s="268"/>
      <c r="AQ7" s="269" t="s">
        <v>523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524</v>
      </c>
      <c r="AQ8" s="275" t="s">
        <v>525</v>
      </c>
      <c r="AR8" s="276" t="s">
        <v>526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527</v>
      </c>
      <c r="AL9" s="1117"/>
      <c r="AM9" s="1117"/>
      <c r="AN9" s="1118"/>
      <c r="AO9" s="277">
        <v>3961089</v>
      </c>
      <c r="AP9" s="277">
        <v>92054</v>
      </c>
      <c r="AQ9" s="278">
        <v>96294</v>
      </c>
      <c r="AR9" s="279">
        <v>-4.4000000000000004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528</v>
      </c>
      <c r="AL10" s="1117"/>
      <c r="AM10" s="1117"/>
      <c r="AN10" s="1118"/>
      <c r="AO10" s="280">
        <v>711564</v>
      </c>
      <c r="AP10" s="280">
        <v>16536</v>
      </c>
      <c r="AQ10" s="281">
        <v>9127</v>
      </c>
      <c r="AR10" s="282">
        <v>81.2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529</v>
      </c>
      <c r="AL11" s="1117"/>
      <c r="AM11" s="1117"/>
      <c r="AN11" s="1118"/>
      <c r="AO11" s="280">
        <v>3471</v>
      </c>
      <c r="AP11" s="280">
        <v>81</v>
      </c>
      <c r="AQ11" s="281">
        <v>1877</v>
      </c>
      <c r="AR11" s="282">
        <v>-95.7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530</v>
      </c>
      <c r="AL12" s="1117"/>
      <c r="AM12" s="1117"/>
      <c r="AN12" s="1118"/>
      <c r="AO12" s="280" t="s">
        <v>531</v>
      </c>
      <c r="AP12" s="280" t="s">
        <v>531</v>
      </c>
      <c r="AQ12" s="281">
        <v>3</v>
      </c>
      <c r="AR12" s="282" t="s">
        <v>531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532</v>
      </c>
      <c r="AL13" s="1117"/>
      <c r="AM13" s="1117"/>
      <c r="AN13" s="1118"/>
      <c r="AO13" s="280">
        <v>103348</v>
      </c>
      <c r="AP13" s="280">
        <v>2402</v>
      </c>
      <c r="AQ13" s="281">
        <v>3892</v>
      </c>
      <c r="AR13" s="282">
        <v>-38.299999999999997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533</v>
      </c>
      <c r="AL14" s="1117"/>
      <c r="AM14" s="1117"/>
      <c r="AN14" s="1118"/>
      <c r="AO14" s="280">
        <v>76535</v>
      </c>
      <c r="AP14" s="280">
        <v>1779</v>
      </c>
      <c r="AQ14" s="281">
        <v>2462</v>
      </c>
      <c r="AR14" s="282">
        <v>-27.7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534</v>
      </c>
      <c r="AL15" s="1120"/>
      <c r="AM15" s="1120"/>
      <c r="AN15" s="1121"/>
      <c r="AO15" s="280">
        <v>-281914</v>
      </c>
      <c r="AP15" s="280">
        <v>-6552</v>
      </c>
      <c r="AQ15" s="281">
        <v>-6988</v>
      </c>
      <c r="AR15" s="282">
        <v>-6.2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192</v>
      </c>
      <c r="AL16" s="1120"/>
      <c r="AM16" s="1120"/>
      <c r="AN16" s="1121"/>
      <c r="AO16" s="280">
        <v>4574093</v>
      </c>
      <c r="AP16" s="280">
        <v>106300</v>
      </c>
      <c r="AQ16" s="281">
        <v>106666</v>
      </c>
      <c r="AR16" s="282">
        <v>-0.3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539</v>
      </c>
      <c r="AL21" s="1123"/>
      <c r="AM21" s="1123"/>
      <c r="AN21" s="1124"/>
      <c r="AO21" s="293">
        <v>8.7799999999999994</v>
      </c>
      <c r="AP21" s="294">
        <v>10.06</v>
      </c>
      <c r="AQ21" s="295">
        <v>-1.28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540</v>
      </c>
      <c r="AL22" s="1123"/>
      <c r="AM22" s="1123"/>
      <c r="AN22" s="1124"/>
      <c r="AO22" s="298">
        <v>97.4</v>
      </c>
      <c r="AP22" s="299">
        <v>97.2</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541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522</v>
      </c>
      <c r="AP30" s="268"/>
      <c r="AQ30" s="269" t="s">
        <v>523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524</v>
      </c>
      <c r="AQ31" s="275" t="s">
        <v>525</v>
      </c>
      <c r="AR31" s="276" t="s">
        <v>526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544</v>
      </c>
      <c r="AL32" s="1131"/>
      <c r="AM32" s="1131"/>
      <c r="AN32" s="1132"/>
      <c r="AO32" s="308">
        <v>2370524</v>
      </c>
      <c r="AP32" s="308">
        <v>55090</v>
      </c>
      <c r="AQ32" s="309">
        <v>68340</v>
      </c>
      <c r="AR32" s="310">
        <v>-19.399999999999999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545</v>
      </c>
      <c r="AL33" s="1131"/>
      <c r="AM33" s="1131"/>
      <c r="AN33" s="1132"/>
      <c r="AO33" s="308" t="s">
        <v>531</v>
      </c>
      <c r="AP33" s="308" t="s">
        <v>531</v>
      </c>
      <c r="AQ33" s="309" t="s">
        <v>531</v>
      </c>
      <c r="AR33" s="310" t="s">
        <v>531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546</v>
      </c>
      <c r="AL34" s="1131"/>
      <c r="AM34" s="1131"/>
      <c r="AN34" s="1132"/>
      <c r="AO34" s="308" t="s">
        <v>531</v>
      </c>
      <c r="AP34" s="308" t="s">
        <v>531</v>
      </c>
      <c r="AQ34" s="309">
        <v>8</v>
      </c>
      <c r="AR34" s="310" t="s">
        <v>531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547</v>
      </c>
      <c r="AL35" s="1131"/>
      <c r="AM35" s="1131"/>
      <c r="AN35" s="1132"/>
      <c r="AO35" s="308">
        <v>594239</v>
      </c>
      <c r="AP35" s="308">
        <v>13810</v>
      </c>
      <c r="AQ35" s="309">
        <v>18092</v>
      </c>
      <c r="AR35" s="310">
        <v>-23.7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548</v>
      </c>
      <c r="AL36" s="1131"/>
      <c r="AM36" s="1131"/>
      <c r="AN36" s="1132"/>
      <c r="AO36" s="308">
        <v>158176</v>
      </c>
      <c r="AP36" s="308">
        <v>3676</v>
      </c>
      <c r="AQ36" s="309">
        <v>2835</v>
      </c>
      <c r="AR36" s="310">
        <v>29.7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549</v>
      </c>
      <c r="AL37" s="1131"/>
      <c r="AM37" s="1131"/>
      <c r="AN37" s="1132"/>
      <c r="AO37" s="308">
        <v>6300</v>
      </c>
      <c r="AP37" s="308">
        <v>146</v>
      </c>
      <c r="AQ37" s="309">
        <v>473</v>
      </c>
      <c r="AR37" s="310">
        <v>-69.099999999999994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550</v>
      </c>
      <c r="AL38" s="1134"/>
      <c r="AM38" s="1134"/>
      <c r="AN38" s="1135"/>
      <c r="AO38" s="311" t="s">
        <v>531</v>
      </c>
      <c r="AP38" s="311" t="s">
        <v>531</v>
      </c>
      <c r="AQ38" s="312">
        <v>2</v>
      </c>
      <c r="AR38" s="300" t="s">
        <v>531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551</v>
      </c>
      <c r="AL39" s="1134"/>
      <c r="AM39" s="1134"/>
      <c r="AN39" s="1135"/>
      <c r="AO39" s="308">
        <v>-252152</v>
      </c>
      <c r="AP39" s="308">
        <v>-5860</v>
      </c>
      <c r="AQ39" s="309">
        <v>-2965</v>
      </c>
      <c r="AR39" s="310">
        <v>97.6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552</v>
      </c>
      <c r="AL40" s="1131"/>
      <c r="AM40" s="1131"/>
      <c r="AN40" s="1132"/>
      <c r="AO40" s="308">
        <v>-2213382</v>
      </c>
      <c r="AP40" s="308">
        <v>-51438</v>
      </c>
      <c r="AQ40" s="309">
        <v>-61502</v>
      </c>
      <c r="AR40" s="310">
        <v>-16.399999999999999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307</v>
      </c>
      <c r="AL41" s="1137"/>
      <c r="AM41" s="1137"/>
      <c r="AN41" s="1138"/>
      <c r="AO41" s="308">
        <v>663705</v>
      </c>
      <c r="AP41" s="308">
        <v>15424</v>
      </c>
      <c r="AQ41" s="309">
        <v>25283</v>
      </c>
      <c r="AR41" s="310">
        <v>-39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522</v>
      </c>
      <c r="AN49" s="1127" t="s">
        <v>556</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557</v>
      </c>
      <c r="AO50" s="325" t="s">
        <v>558</v>
      </c>
      <c r="AP50" s="326" t="s">
        <v>559</v>
      </c>
      <c r="AQ50" s="327" t="s">
        <v>560</v>
      </c>
      <c r="AR50" s="328" t="s">
        <v>561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2412484</v>
      </c>
      <c r="AN51" s="330">
        <v>53991</v>
      </c>
      <c r="AO51" s="331">
        <v>-38.1</v>
      </c>
      <c r="AP51" s="332">
        <v>83774</v>
      </c>
      <c r="AQ51" s="333">
        <v>-1.5</v>
      </c>
      <c r="AR51" s="334">
        <v>-36.6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1587387</v>
      </c>
      <c r="AN52" s="338">
        <v>35526</v>
      </c>
      <c r="AO52" s="339">
        <v>-56.2</v>
      </c>
      <c r="AP52" s="340">
        <v>52179</v>
      </c>
      <c r="AQ52" s="341">
        <v>2.7</v>
      </c>
      <c r="AR52" s="342">
        <v>-58.9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3362643</v>
      </c>
      <c r="AN53" s="330">
        <v>75831</v>
      </c>
      <c r="AO53" s="331">
        <v>40.5</v>
      </c>
      <c r="AP53" s="332">
        <v>132981</v>
      </c>
      <c r="AQ53" s="333">
        <v>58.7</v>
      </c>
      <c r="AR53" s="334">
        <v>-18.2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1456315</v>
      </c>
      <c r="AN54" s="338">
        <v>32841</v>
      </c>
      <c r="AO54" s="339">
        <v>-7.6</v>
      </c>
      <c r="AP54" s="340">
        <v>56973</v>
      </c>
      <c r="AQ54" s="341">
        <v>9.1999999999999993</v>
      </c>
      <c r="AR54" s="342">
        <v>-16.8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2835974</v>
      </c>
      <c r="AN55" s="330">
        <v>64499</v>
      </c>
      <c r="AO55" s="331">
        <v>-14.9</v>
      </c>
      <c r="AP55" s="332">
        <v>128523</v>
      </c>
      <c r="AQ55" s="333">
        <v>-3.4</v>
      </c>
      <c r="AR55" s="334">
        <v>-11.5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1718553</v>
      </c>
      <c r="AN56" s="338">
        <v>39086</v>
      </c>
      <c r="AO56" s="339">
        <v>19</v>
      </c>
      <c r="AP56" s="340">
        <v>56792</v>
      </c>
      <c r="AQ56" s="341">
        <v>-0.3</v>
      </c>
      <c r="AR56" s="342">
        <v>19.3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1814703</v>
      </c>
      <c r="AN57" s="330">
        <v>41739</v>
      </c>
      <c r="AO57" s="331">
        <v>-35.299999999999997</v>
      </c>
      <c r="AP57" s="332">
        <v>92919</v>
      </c>
      <c r="AQ57" s="333">
        <v>-27.7</v>
      </c>
      <c r="AR57" s="334">
        <v>-7.6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1090600</v>
      </c>
      <c r="AN58" s="338">
        <v>25085</v>
      </c>
      <c r="AO58" s="339">
        <v>-35.799999999999997</v>
      </c>
      <c r="AP58" s="340">
        <v>54128</v>
      </c>
      <c r="AQ58" s="341">
        <v>-4.7</v>
      </c>
      <c r="AR58" s="342">
        <v>-31.1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2448983</v>
      </c>
      <c r="AN59" s="330">
        <v>56913</v>
      </c>
      <c r="AO59" s="331">
        <v>36.4</v>
      </c>
      <c r="AP59" s="332">
        <v>103663</v>
      </c>
      <c r="AQ59" s="333">
        <v>11.6</v>
      </c>
      <c r="AR59" s="334">
        <v>24.8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2013000</v>
      </c>
      <c r="AN60" s="338">
        <v>46781</v>
      </c>
      <c r="AO60" s="339">
        <v>86.5</v>
      </c>
      <c r="AP60" s="340">
        <v>64346</v>
      </c>
      <c r="AQ60" s="341">
        <v>18.899999999999999</v>
      </c>
      <c r="AR60" s="342">
        <v>67.599999999999994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2574957</v>
      </c>
      <c r="AN61" s="345">
        <v>58595</v>
      </c>
      <c r="AO61" s="346">
        <v>-2.2999999999999998</v>
      </c>
      <c r="AP61" s="347">
        <v>108372</v>
      </c>
      <c r="AQ61" s="348">
        <v>7.5</v>
      </c>
      <c r="AR61" s="334">
        <v>-9.8000000000000007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1573171</v>
      </c>
      <c r="AN62" s="338">
        <v>35864</v>
      </c>
      <c r="AO62" s="339">
        <v>1.2</v>
      </c>
      <c r="AP62" s="340">
        <v>56884</v>
      </c>
      <c r="AQ62" s="341">
        <v>5.2</v>
      </c>
      <c r="AR62" s="342">
        <v>-4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SEno+44d4r5ac5sgd8I6B4BKpX7m1YmoeekQPPNKKXZeAZ2Rrc4yk1GTZjbrhaUbjIgz79tdHVdqeJBXlbWTg==" saltValue="+Noh1vW7Ek+qGrnkiE6n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570</v>
      </c>
    </row>
    <row r="121" spans="125:125" ht="13.5" hidden="1" customHeight="1" x14ac:dyDescent="0.15">
      <c r="DU121" s="255"/>
    </row>
  </sheetData>
  <sheetProtection algorithmName="SHA-512" hashValue="nhOv3Ksw80+v/UCf8W9cfAHSzgpQySQRQmBqQ6K1kaoMFHsOVZ3vJVUBpjc5puVu6Fv63p+CLjYT5cy5bpbwMA==" saltValue="LnqAueEh0jpn4xt3VUv2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571</v>
      </c>
    </row>
  </sheetData>
  <sheetProtection algorithmName="SHA-512" hashValue="NnXrkJno31BlutvT4Gauip53gJ6x6II1GIpwrGFMpyQ7ElL0I3GK3BYQHD3+dQv1iZxAGtc6l9TfnE0rZNfihA==" saltValue="DHCXixcrgRm2iKkZAKCkZ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23.54</v>
      </c>
      <c r="G47" s="12">
        <v>19.399999999999999</v>
      </c>
      <c r="H47" s="12">
        <v>15.54</v>
      </c>
      <c r="I47" s="12">
        <v>16.36</v>
      </c>
      <c r="J47" s="13">
        <v>19.600000000000001</v>
      </c>
    </row>
    <row r="48" spans="2:10" ht="57.75" customHeight="1" x14ac:dyDescent="0.15">
      <c r="B48" s="14"/>
      <c r="C48" s="1141" t="s">
        <v>4</v>
      </c>
      <c r="D48" s="1141"/>
      <c r="E48" s="1142"/>
      <c r="F48" s="15">
        <v>3.11</v>
      </c>
      <c r="G48" s="16">
        <v>4.18</v>
      </c>
      <c r="H48" s="16">
        <v>2.73</v>
      </c>
      <c r="I48" s="16">
        <v>5.61</v>
      </c>
      <c r="J48" s="17">
        <v>9.2799999999999994</v>
      </c>
    </row>
    <row r="49" spans="2:10" ht="57.75" customHeight="1" thickBot="1" x14ac:dyDescent="0.2">
      <c r="B49" s="18"/>
      <c r="C49" s="1143" t="s">
        <v>5</v>
      </c>
      <c r="D49" s="1143"/>
      <c r="E49" s="1144"/>
      <c r="F49" s="19">
        <v>1.51</v>
      </c>
      <c r="G49" s="20" t="s">
        <v>577</v>
      </c>
      <c r="H49" s="20" t="s">
        <v>578</v>
      </c>
      <c r="I49" s="20">
        <v>4.3</v>
      </c>
      <c r="J49" s="21">
        <v>6.63</v>
      </c>
    </row>
    <row r="50" spans="2:10" x14ac:dyDescent="0.15"/>
  </sheetData>
  <sheetProtection algorithmName="SHA-512" hashValue="7v4hLzFgOjLS2AZ1F1J2Sn13k5eVVJx2oK54d3JKEOMboEB69w3Uv/lGP08rEp5dxiFb3Q7tp8p5n7Kv/4uEJw==" saltValue="oJM27kRRkFBaA8vCzT5/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2024-03-14T02:27:47Z</dcterms:created>
  <dcterms:modified xsi:type="dcterms:W3CDTF">2024-03-22T09:21:25Z</dcterms:modified>
  <cp:category/>
</cp:coreProperties>
</file>