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5" i="9"/>
  <c r="C34" i="9"/>
  <c r="U34" i="9" s="1"/>
  <c r="U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AM34" i="9" s="1"/>
  <c r="BE34" i="9" l="1"/>
  <c r="BE35"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<sst xmlns="http://schemas.openxmlformats.org/spreadsheetml/2006/main" count="1042" uniqueCount="560">
  <si>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</si>
  <si>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</si>
  <si>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</si>
  <si>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</si>
  <si>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</si>
  <si>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</si>
  <si>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</si>
  <si>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</si>
  <si>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</si>
  <si>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</si>
  <si>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</si>
  <si>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</si>
  <si>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</si>
  <si>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</si>
  <si>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</si>
  <si>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</si>
  <si>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</si>
  <si>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</si>
  <si>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</si>
  <si>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</si>
  <si>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</si>
  <si>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</si>
  <si>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</si>
  <si>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</si>
  <si>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</si>
  <si>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</si>
  <si>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</si>
  <si>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</si>
  <si>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</si>
  <si>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</si>
  <si>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</si>
  <si>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</si>
  <si>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</si>
  <si>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</si>
  <si>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</si>
  <si>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</si>
  <si>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</si>
  <si>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</si>
  <si>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</si>
  <si>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</si>
  <si>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</si>
  <si>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</si>
  <si>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</si>
  <si>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</si>
  <si>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</si>
  <si>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</si>
  <si>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</si>
  <si>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</si>
  <si>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</si>
  <si>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</si>
  <si>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</si>
  <si>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</si>
  <si>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</si>
  <si>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</si>
  <si>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</si>
  <si>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</si>
  <si>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</si>
  <si>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</si>
  <si>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</si>
  <si>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</si>
  <si>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</si>
  <si>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</si>
  <si>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</si>
  <si>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</si>
  <si>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</si>
  <si>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</si>
  <si>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</si>
  <si>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</si>
  <si>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</si>
  <si>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</si>
  <si>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</si>
  <si>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</si>
  <si>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</si>
  <si>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</si>
  <si>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</si>
  <si>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</si>
  <si>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</si>
  <si>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</si>
  <si>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</si>
  <si>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</si>
  <si>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</si>
  <si>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</si>
  <si>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</si>
  <si>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</si>
  <si>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</si>
  <si>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</si>
  <si>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</si>
  <si>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</si>
  <si>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</si>
  <si>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</si>
  <si>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</si>
  <si>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</si>
  <si>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</si>
  <si>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</si>
  <si>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</si>
  <si>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</si>
  <si>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</si>
  <si>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</si>
  <si>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</si>
  <si>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</si>
  <si>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</si>
  <si>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</si>
  <si>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</si>
  <si>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</si>
  <si>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</si>
  <si>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</si>
  <si>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</si>
  <si>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</si>
  <si>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</si>
  <si>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</si>
  <si>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</si>
  <si>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</si>
  <si>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</si>
  <si>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</si>
  <si>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</si>
  <si>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</si>
  <si>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</si>
  <si>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</si>
  <si>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</si>
  <si>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</si>
  <si>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</si>
  <si>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</si>
  <si>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</si>
  <si>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</si>
  <si>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</si>
  <si>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</si>
  <si>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</si>
  <si>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</si>
  <si>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</si>
  <si>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</si>
  <si>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</si>
  <si>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</si>
  <si>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</si>
  <si>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</si>
  <si>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</si>
  <si>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</si>
  <si>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</si>
  <si>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</si>
  <si>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</si>
  <si>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</si>
  <si>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</si>
  <si>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</si>
  <si>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</si>
  <si>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</si>
  <si>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</si>
  <si>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</si>
  <si>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</si>
  <si>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</si>
  <si>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</si>
  <si>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</si>
  <si>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</si>
  <si>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</si>
  <si>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</si>
  <si>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</si>
  <si>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</si>
  <si>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</si>
  <si>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</si>
  <si>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</si>
  <si>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</si>
  <si>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</si>
  <si>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</si>
  <si>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</si>
  <si>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</si>
  <si>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</si>
  <si>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</si>
  <si>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</si>
  <si>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</si>
  <si>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</si>
  <si>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</si>
  <si>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</si>
  <si>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</si>
  <si>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</si>
  <si>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</si>
  <si>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</si>
  <si>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</si>
  <si>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</si>
  <si>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</si>
  <si>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</si>
  <si>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</si>
  <si>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</si>
  <si>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</si>
  <si>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</si>
  <si>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</si>
  <si>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</si>
  <si>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</si>
  <si>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</si>
  <si>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</si>
  <si>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</si>
  <si>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</si>
  <si>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</si>
  <si>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</si>
  <si>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</si>
  <si>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</si>
  <si>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</si>
  <si>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</si>
  <si>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長野県中野市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</si>
  <si>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</si>
  <si>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</si>
  <si>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</si>
  <si>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</si>
  <si>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</si>
  <si>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</si>
  <si>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</si>
  <si>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</si>
  <si>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</si>
  <si>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</si>
  <si>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</si>
  <si>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</si>
  <si>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</si>
  <si>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</si>
  <si>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</si>
  <si>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</si>
  <si>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</si>
  <si>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</si>
  <si>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</si>
  <si>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</si>
  <si>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</si>
  <si>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</si>
  <si>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</si>
  <si>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</si>
  <si>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</si>
  <si>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</si>
  <si>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</si>
  <si>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</si>
  <si>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</si>
  <si>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</si>
  <si>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</si>
  <si>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</si>
  <si>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</si>
  <si>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</si>
  <si>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</si>
  <si>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</si>
  <si>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</si>
  <si>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</si>
  <si>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</si>
  <si>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</si>
  <si>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</si>
  <si>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</si>
  <si>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</si>
  <si>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</si>
  <si>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</si>
  <si>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</si>
  <si>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</si>
  <si>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</si>
  <si>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</si>
  <si>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</si>
  <si>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</si>
  <si>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</si>
  <si>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</si>
  <si>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</si>
  <si>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</si>
  <si>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</si>
  <si>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</si>
  <si>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</si>
  <si>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</si>
  <si>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</si>
  <si>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</si>
  <si>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</si>
  <si>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</si>
  <si>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</si>
  <si>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</si>
  <si>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</si>
  <si>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</si>
  <si>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</si>
  <si>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</si>
  <si>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</si>
  <si>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</si>
  <si>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</si>
  <si>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</si>
  <si>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</si>
  <si>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</si>
  <si>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</si>
  <si>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</si>
  <si>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</si>
  <si>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</si>
  <si>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</si>
  <si>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</si>
  <si>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</si>
  <si>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</si>
  <si>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</si>
  <si>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</si>
  <si>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</si>
  <si>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</si>
  <si>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</si>
  <si>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</si>
  <si>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</si>
  <si>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</si>
  <si>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</si>
  <si>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</si>
  <si>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</si>
  <si>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</si>
  <si>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</si>
  <si>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</si>
  <si>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</si>
  <si>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</si>
  <si>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</si>
  <si>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</si>
  <si>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</si>
  <si>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</si>
  <si>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</si>
  <si>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</si>
  <si>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</si>
  <si>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</si>
  <si>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</si>
  <si>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</si>
  <si>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</si>
  <si>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</si>
  <si>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</si>
  <si>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</si>
  <si>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</si>
  <si>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</si>
  <si>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</si>
  <si>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</si>
  <si>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</si>
  <si>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</si>
  <si>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</si>
  <si>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</si>
  <si>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</si>
  <si>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</si>
  <si>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</si>
  <si>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</si>
  <si>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</si>
  <si>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</si>
  <si>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</si>
  <si>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</si>
  <si>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</si>
  <si>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</si>
  <si>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</si>
  <si>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</si>
  <si>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</si>
  <si>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</si>
  <si>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</si>
  <si>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</si>
  <si>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</si>
  <si>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</si>
  <si>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</si>
  <si>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</si>
  <si>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</si>
  <si>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</si>
  <si>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</si>
  <si>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</si>
  <si>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</si>
  <si>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</si>
  <si>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</si>
  <si>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</si>
  <si>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長野県中野市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</si>
  <si>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</si>
  <si>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</si>
  <si>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</si>
  <si>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</si>
  <si>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</si>
  <si>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</si>
  <si>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</si>
  <si>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</si>
  <si>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</si>
  <si>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</si>
  <si>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</si>
  <si>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</si>
  <si>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</si>
  <si>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</si>
  <si>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</si>
  <si>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</si>
  <si>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</si>
  <si>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</si>
  <si>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</si>
  <si>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</si>
  <si>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</si>
  <si>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</si>
  <si>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</si>
  <si>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</si>
  <si>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</si>
  <si>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</si>
  <si>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</si>
  <si>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</si>
  <si>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</si>
  <si>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</si>
  <si>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</si>
  <si>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</si>
  <si>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</si>
  <si>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</si>
  <si>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</si>
  <si>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</si>
  <si>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中野市水道事業会計</t>
    <phoneticPr fontId="5"/>
  </si>
  <si>
    <t>法適用企業</t>
    <phoneticPr fontId="5"/>
  </si>
  <si>
    <t>中野市下水道事業特別会計</t>
    <phoneticPr fontId="5"/>
  </si>
  <si>
    <t>法非適用企業</t>
    <phoneticPr fontId="5"/>
  </si>
  <si>
    <t>中野市農業集落排水事業特別会計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</si>
  <si>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</si>
  <si>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</si>
  <si>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</si>
  <si>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</si>
  <si>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</si>
  <si>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</si>
  <si>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</si>
  <si>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</si>
  <si>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</si>
  <si>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</si>
  <si>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</si>
  <si>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</si>
  <si>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</si>
  <si>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</si>
  <si>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</si>
  <si>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</si>
  <si>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</si>
  <si>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</si>
  <si>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</si>
  <si>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</si>
  <si>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</si>
  <si>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</si>
  <si>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</si>
  <si>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</si>
  <si>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</si>
  <si>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</si>
  <si>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</si>
  <si>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</si>
  <si>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</si>
  <si>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</si>
  <si>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</si>
  <si>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</si>
  <si>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</si>
  <si>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</si>
  <si>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</si>
  <si>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</si>
  <si>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</si>
  <si>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</si>
  <si>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</si>
  <si>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</si>
  <si>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</si>
  <si>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</si>
  <si>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</si>
  <si>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</si>
  <si>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</si>
  <si>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</si>
  <si>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</si>
  <si>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</si>
  <si>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</si>
  <si>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</si>
  <si>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</si>
  <si>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</si>
  <si>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</si>
  <si>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</si>
  <si>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</si>
  <si>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</si>
  <si>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</si>
  <si>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</si>
  <si>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</si>
  <si>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</si>
  <si>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</si>
  <si>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</si>
  <si>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</si>
  <si>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</si>
  <si>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</si>
  <si>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</si>
  <si>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</si>
  <si>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</si>
  <si>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</si>
  <si>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</si>
  <si>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</si>
  <si>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</si>
  <si>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</si>
  <si>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</si>
  <si>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</si>
  <si>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</si>
  <si>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</si>
  <si>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</si>
  <si>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</si>
  <si>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</si>
  <si>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</si>
  <si>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</si>
  <si>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</si>
  <si>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</si>
  <si>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</si>
  <si>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</si>
  <si>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</si>
  <si>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</si>
  <si>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</si>
  <si>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</si>
  <si>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</si>
  <si>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</si>
  <si>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</si>
  <si>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</si>
  <si>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</si>
  <si>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</si>
  <si>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</si>
  <si>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</si>
  <si>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</si>
  <si>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</si>
  <si>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</si>
  <si>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</si>
  <si>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</si>
  <si>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</si>
  <si>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</si>
  <si>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</si>
  <si>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</si>
  <si>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</si>
  <si>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</si>
  <si>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</si>
  <si>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</si>
  <si>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</si>
  <si>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</si>
  <si>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</si>
  <si>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</si>
  <si>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</si>
  <si>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</si>
  <si>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</si>
  <si>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</si>
  <si>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</si>
  <si>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</si>
  <si>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</si>
  <si>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</si>
  <si>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</si>
  <si>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</si>
  <si>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</si>
  <si>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</si>
  <si>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</si>
  <si>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</si>
  <si>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</si>
  <si>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</si>
  <si>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</si>
  <si>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</si>
  <si>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</si>
  <si>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0.84</t>
  </si>
  <si>
    <t>中野市水道事業会計</t>
  </si>
  <si>
    <t>一般会計</t>
  </si>
  <si>
    <t>中野市国民健康保険事業特別会計</t>
  </si>
  <si>
    <t>中野市下水道事業特別会計</t>
  </si>
  <si>
    <t>中野市農業集落排水事業特別会計</t>
  </si>
  <si>
    <t>中野市介護保険事業特別会計</t>
  </si>
  <si>
    <t>中野市後期高齢者医療事業特別会計</t>
  </si>
  <si>
    <t>その他会計（赤字）</t>
  </si>
  <si>
    <t>その他会計（黒字）</t>
  </si>
  <si>
    <t>-</t>
    <phoneticPr fontId="2"/>
  </si>
  <si>
    <t>-</t>
    <phoneticPr fontId="2"/>
  </si>
  <si>
    <t>-</t>
    <phoneticPr fontId="2"/>
  </si>
  <si>
    <t>-</t>
    <phoneticPr fontId="2"/>
  </si>
  <si>
    <t>一般財団法人　中野市産業公社</t>
    <rPh sb="0" eb="2">
      <t>イッパン</t>
    </rPh>
    <rPh sb="2" eb="4">
      <t>ザイダン</t>
    </rPh>
    <rPh sb="4" eb="6">
      <t>ホウジン</t>
    </rPh>
    <rPh sb="7" eb="9">
      <t>ナカノ</t>
    </rPh>
    <rPh sb="9" eb="10">
      <t>シ</t>
    </rPh>
    <rPh sb="10" eb="12">
      <t>サンギョウ</t>
    </rPh>
    <rPh sb="12" eb="14">
      <t>コウシャ</t>
    </rPh>
    <phoneticPr fontId="2"/>
  </si>
  <si>
    <t>株式会社　北信食肉センター</t>
    <rPh sb="0" eb="2">
      <t>カブシキ</t>
    </rPh>
    <rPh sb="2" eb="4">
      <t>カイシャ</t>
    </rPh>
    <rPh sb="5" eb="7">
      <t>ホクシン</t>
    </rPh>
    <rPh sb="7" eb="9">
      <t>ショクニク</t>
    </rPh>
    <phoneticPr fontId="2"/>
  </si>
  <si>
    <t>中野市土地開発公社</t>
    <rPh sb="0" eb="2">
      <t>ナカノ</t>
    </rPh>
    <rPh sb="2" eb="3">
      <t>シ</t>
    </rPh>
    <rPh sb="3" eb="5">
      <t>トチ</t>
    </rPh>
    <rPh sb="5" eb="7">
      <t>カイハツ</t>
    </rPh>
    <rPh sb="7" eb="9">
      <t>コウシャ</t>
    </rPh>
    <phoneticPr fontId="2"/>
  </si>
  <si>
    <t>株式会社　斑尾</t>
    <rPh sb="0" eb="2">
      <t>カブシキ</t>
    </rPh>
    <rPh sb="2" eb="4">
      <t>カイシャ</t>
    </rPh>
    <rPh sb="5" eb="7">
      <t>マダラオ</t>
    </rPh>
    <phoneticPr fontId="2"/>
  </si>
  <si>
    <t>○</t>
    <phoneticPr fontId="2"/>
  </si>
  <si>
    <t>（一般会計）</t>
  </si>
  <si>
    <t>（養護老人ホーム高社寮事業特別会計）</t>
  </si>
  <si>
    <t>（養護老人ホーム千曲荘事業特別会計）</t>
  </si>
  <si>
    <t>（特別養護老人ホーム望岳荘事業特別会計）</t>
  </si>
  <si>
    <t>（特別養護老人ホーム高社寮事業特別会計）</t>
  </si>
  <si>
    <t>（特別養護老人ホーム千曲荘事業特別会計）</t>
  </si>
  <si>
    <t>（特別養護老人ホームいで湯の里事業特別会計）</t>
  </si>
  <si>
    <t>（特別養護老人ホーム菜の花苑事業特別会計）</t>
  </si>
  <si>
    <t>（特別養護老人ホームふるさと苑事業特別会計）</t>
  </si>
  <si>
    <t>長野県市町村自治振興組合</t>
  </si>
  <si>
    <t>長野県後期高齢者医療広域連合</t>
  </si>
  <si>
    <t>（後期高齢者医療事業会計）</t>
  </si>
  <si>
    <t>北信保健衛生施設組合（一般会計）</t>
    <rPh sb="2" eb="4">
      <t>ホケン</t>
    </rPh>
    <rPh sb="4" eb="6">
      <t>エイセイ</t>
    </rPh>
    <rPh sb="6" eb="8">
      <t>シセツ</t>
    </rPh>
    <rPh sb="8" eb="10">
      <t>クミアイ</t>
    </rPh>
    <rPh sb="11" eb="13">
      <t>イッパン</t>
    </rPh>
    <rPh sb="13" eb="15">
      <t>カイケイ</t>
    </rPh>
    <phoneticPr fontId="2"/>
  </si>
  <si>
    <t>（斎場事業特別会計）</t>
  </si>
  <si>
    <t>（じん芥処理特別会計）</t>
  </si>
  <si>
    <t>（し尿処理特別会計）</t>
  </si>
  <si>
    <t>岳南広域消防組合</t>
    <rPh sb="0" eb="2">
      <t>ガクナン</t>
    </rPh>
    <rPh sb="2" eb="4">
      <t>コウイキ</t>
    </rPh>
    <rPh sb="4" eb="6">
      <t>ショウボウ</t>
    </rPh>
    <rPh sb="6" eb="8">
      <t>クミアイ</t>
    </rPh>
    <phoneticPr fontId="2"/>
  </si>
  <si>
    <t>北信広域連合（一般会計）</t>
    <rPh sb="0" eb="2">
      <t>ホクシン</t>
    </rPh>
    <rPh sb="2" eb="4">
      <t>コウイキ</t>
    </rPh>
    <rPh sb="4" eb="6">
      <t>レンゴウ</t>
    </rPh>
    <rPh sb="7" eb="9">
      <t>イッパン</t>
    </rPh>
    <rPh sb="9" eb="11">
      <t>カイケイ</t>
    </rPh>
    <phoneticPr fontId="5"/>
  </si>
  <si>
    <t>長野県民交通災害共済組合</t>
  </si>
  <si>
    <t>長野県地方税滞納整理機構</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</si>
</sst>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65509</c:v>
                </c:pt>
                <c:pt idx="1">
                  <c:v>62450</c:v>
                </c:pt>
                <c:pt idx="2">
                  <c:v>49754</c:v>
                </c:pt>
                <c:pt idx="3">
                  <c:v>34020</c:v>
                </c:pt>
                <c:pt idx="4">
                  <c:v>50885</c:v>
                </c:pt>
              </c:numCache>
            </c:numRef>
          </c:val>
          <c:smooth val="0"/>
        </c:ser>
        <c:dLbls>
          <c:showLegendKey val="0"/>
          <c:showVal val="0"/>
          <c:showCatName val="0"/>
          <c:showSerName val="0"/>
          <c:showPercent val="0"/>
          <c:showBubbleSize val="0"/>
        </c:dLbls>
        <c:marker val="1"/>
        <c:smooth val="0"/>
        <c:axId val="92497792"/>
        <c:axId val="92499328"/>
      </c:lineChart>
      <c:catAx>
        <c:axId val="9249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99328"/>
        <c:crosses val="autoZero"/>
        <c:auto val="1"/>
        <c:lblAlgn val="ctr"/>
        <c:lblOffset val="100"/>
        <c:tickLblSkip val="1"/>
        <c:tickMarkSkip val="1"/>
        <c:noMultiLvlLbl val="0"/>
      </c:catAx>
      <c:valAx>
        <c:axId val="924993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0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49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2.33</c:v>
                </c:pt>
                <c:pt idx="1">
                  <c:v>2.67</c:v>
                </c:pt>
                <c:pt idx="2">
                  <c:v>3.7</c:v>
                </c:pt>
                <c:pt idx="3">
                  <c:v>2.84</c:v>
                </c:pt>
                <c:pt idx="4">
                  <c:v>3.51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13.96</c:v>
                </c:pt>
                <c:pt idx="1">
                  <c:v>16.579999999999998</c:v>
                </c:pt>
                <c:pt idx="2">
                  <c:v>16.82</c:v>
                </c:pt>
                <c:pt idx="3">
                  <c:v>17.09</c:v>
                </c:pt>
                <c:pt idx="4">
                  <c:v>16.98</c:v>
                </c:pt>
              </c:numCache>
            </c:numRef>
          </c:val>
        </c:ser>
        <c:dLbls>
          <c:showLegendKey val="0"/>
          <c:showVal val="0"/>
          <c:showCatName val="0"/>
          <c:showSerName val="0"/>
          <c:showPercent val="0"/>
          <c:showBubbleSize val="0"/>
        </c:dLbls>
        <c:gapWidth val="250"/>
        <c:overlap val="100"/>
        <c:axId val="92987776"/>
        <c:axId val="9298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1.31</c:v>
                </c:pt>
                <c:pt idx="1">
                  <c:v>3.31</c:v>
                </c:pt>
                <c:pt idx="2">
                  <c:v>1.08</c:v>
                </c:pt>
                <c:pt idx="3">
                  <c:v>-0.84</c:v>
                </c:pt>
                <c:pt idx="4">
                  <c:v>0.71</c:v>
                </c:pt>
              </c:numCache>
            </c:numRef>
          </c:val>
          <c:smooth val="0"/>
        </c:ser>
        <c:dLbls>
          <c:showLegendKey val="0"/>
          <c:showVal val="0"/>
          <c:showCatName val="0"/>
          <c:showSerName val="0"/>
          <c:showPercent val="0"/>
          <c:showBubbleSize val="0"/>
        </c:dLbls>
        <c:marker val="1"/>
        <c:smooth val="0"/>
        <c:axId val="92987776"/>
        <c:axId val="92989312"/>
      </c:lineChart>
      <c:catAx>
        <c:axId val="929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89312"/>
        <c:crosses val="autoZero"/>
        <c:auto val="1"/>
        <c:lblAlgn val="ctr"/>
        <c:lblOffset val="100"/>
        <c:tickLblSkip val="1"/>
        <c:tickMarkSkip val="1"/>
        <c:noMultiLvlLbl val="0"/>
      </c:catAx>
      <c:valAx>
        <c:axId val="929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8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中野市後期高齢者医療事業特別会計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0.04</c:v>
                </c:pt>
                <c:pt idx="4">
                  <c:v>#N/A</c:v>
                </c:pt>
                <c:pt idx="5">
                  <c:v>0.01</c:v>
                </c:pt>
                <c:pt idx="6">
                  <c:v>#N/A</c:v>
                </c:pt>
                <c:pt idx="7">
                  <c:v>0.05</c:v>
                </c:pt>
                <c:pt idx="8">
                  <c:v>#N/A</c:v>
                </c:pt>
                <c:pt idx="9">
                  <c:v>0.04</c:v>
                </c:pt>
              </c:numCache>
            </c:numRef>
          </c:val>
        </c:ser>
        <c:ser>
          <c:idx val="4"/>
          <c:order val="4"/>
          <c:tx>
            <c:strRef>
              <c:f>データシート!$A$31</c:f>
              <c:strCache>
                <c:ptCount val="1"/>
                <c:pt idx="0">
                  <c:v>中野市介護保険事業特別会計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c:v>
                </c:pt>
                <c:pt idx="2">
                  <c:v>#N/A</c:v>
                </c:pt>
                <c:pt idx="3">
                  <c:v>0.13</c:v>
                </c:pt>
                <c:pt idx="4">
                  <c:v>#N/A</c:v>
                </c:pt>
                <c:pt idx="5">
                  <c:v>0.26</c:v>
                </c:pt>
                <c:pt idx="6">
                  <c:v>#N/A</c:v>
                </c:pt>
                <c:pt idx="7">
                  <c:v>0.2</c:v>
                </c:pt>
                <c:pt idx="8">
                  <c:v>#N/A</c:v>
                </c:pt>
                <c:pt idx="9">
                  <c:v>0.26</c:v>
                </c:pt>
              </c:numCache>
            </c:numRef>
          </c:val>
        </c:ser>
        <c:ser>
          <c:idx val="5"/>
          <c:order val="5"/>
          <c:tx>
            <c:strRef>
              <c:f>データシート!$A$32</c:f>
              <c:strCache>
                <c:ptCount val="1"/>
                <c:pt idx="0">
                  <c:v>中野市農業集落排水事業特別会計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0.13</c:v>
                </c:pt>
                <c:pt idx="4">
                  <c:v>#N/A</c:v>
                </c:pt>
                <c:pt idx="5">
                  <c:v>0.23</c:v>
                </c:pt>
                <c:pt idx="6">
                  <c:v>#N/A</c:v>
                </c:pt>
                <c:pt idx="7">
                  <c:v>0.16</c:v>
                </c:pt>
                <c:pt idx="8">
                  <c:v>#N/A</c:v>
                </c:pt>
                <c:pt idx="9">
                  <c:v>0.26</c:v>
                </c:pt>
              </c:numCache>
            </c:numRef>
          </c:val>
        </c:ser>
        <c:ser>
          <c:idx val="6"/>
          <c:order val="6"/>
          <c:tx>
            <c:strRef>
              <c:f>データシート!$A$33</c:f>
              <c:strCache>
                <c:ptCount val="1"/>
                <c:pt idx="0">
                  <c:v>中野市下水道事業特別会計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0.36</c:v>
                </c:pt>
                <c:pt idx="2">
                  <c:v>#N/A</c:v>
                </c:pt>
                <c:pt idx="3">
                  <c:v>0.28999999999999998</c:v>
                </c:pt>
                <c:pt idx="4">
                  <c:v>#N/A</c:v>
                </c:pt>
                <c:pt idx="5">
                  <c:v>0.22</c:v>
                </c:pt>
                <c:pt idx="6">
                  <c:v>#N/A</c:v>
                </c:pt>
                <c:pt idx="7">
                  <c:v>0.32</c:v>
                </c:pt>
                <c:pt idx="8">
                  <c:v>#N/A</c:v>
                </c:pt>
                <c:pt idx="9">
                  <c:v>0.46</c:v>
                </c:pt>
              </c:numCache>
            </c:numRef>
          </c:val>
        </c:ser>
        <c:ser>
          <c:idx val="7"/>
          <c:order val="7"/>
          <c:tx>
            <c:strRef>
              <c:f>データシート!$A$34</c:f>
              <c:strCache>
                <c:ptCount val="1"/>
                <c:pt idx="0">
                  <c:v>中野市国民健康保険事業特別会計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1.01</c:v>
                </c:pt>
                <c:pt idx="2">
                  <c:v>#N/A</c:v>
                </c:pt>
                <c:pt idx="3">
                  <c:v>1.25</c:v>
                </c:pt>
                <c:pt idx="4">
                  <c:v>#N/A</c:v>
                </c:pt>
                <c:pt idx="5">
                  <c:v>1.37</c:v>
                </c:pt>
                <c:pt idx="6">
                  <c:v>#N/A</c:v>
                </c:pt>
                <c:pt idx="7">
                  <c:v>1.57</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2.31</c:v>
                </c:pt>
                <c:pt idx="2">
                  <c:v>#N/A</c:v>
                </c:pt>
                <c:pt idx="3">
                  <c:v>2.66</c:v>
                </c:pt>
                <c:pt idx="4">
                  <c:v>#N/A</c:v>
                </c:pt>
                <c:pt idx="5">
                  <c:v>3.66</c:v>
                </c:pt>
                <c:pt idx="6">
                  <c:v>#N/A</c:v>
                </c:pt>
                <c:pt idx="7">
                  <c:v>2.84</c:v>
                </c:pt>
                <c:pt idx="8">
                  <c:v>#N/A</c:v>
                </c:pt>
                <c:pt idx="9">
                  <c:v>3.51</c:v>
                </c:pt>
              </c:numCache>
            </c:numRef>
          </c:val>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7.19</c:v>
                </c:pt>
                <c:pt idx="2">
                  <c:v>#N/A</c:v>
                </c:pt>
                <c:pt idx="3">
                  <c:v>8.0299999999999994</c:v>
                </c:pt>
                <c:pt idx="4">
                  <c:v>#N/A</c:v>
                </c:pt>
                <c:pt idx="5">
                  <c:v>6.7</c:v>
                </c:pt>
                <c:pt idx="6">
                  <c:v>#N/A</c:v>
                </c:pt>
                <c:pt idx="7">
                  <c:v>7.77</c:v>
                </c:pt>
                <c:pt idx="8">
                  <c:v>#N/A</c:v>
                </c:pt>
                <c:pt idx="9">
                  <c:v>8.43</c:v>
                </c:pt>
              </c:numCache>
            </c:numRef>
          </c:val>
        </c:ser>
        <c:dLbls>
          <c:showLegendKey val="0"/>
          <c:showVal val="0"/>
          <c:showCatName val="0"/>
          <c:showSerName val="0"/>
          <c:showPercent val="0"/>
          <c:showBubbleSize val="0"/>
        </c:dLbls>
        <c:gapWidth val="150"/>
        <c:overlap val="100"/>
        <c:axId val="93321088"/>
        <c:axId val="93322624"/>
      </c:barChart>
      <c:catAx>
        <c:axId val="933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22624"/>
        <c:crosses val="autoZero"/>
        <c:auto val="1"/>
        <c:lblAlgn val="ctr"/>
        <c:lblOffset val="100"/>
        <c:tickLblSkip val="1"/>
        <c:tickMarkSkip val="1"/>
        <c:noMultiLvlLbl val="0"/>
      </c:catAx>
      <c:valAx>
        <c:axId val="933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2730</c:v>
                </c:pt>
                <c:pt idx="5">
                  <c:v>2659</c:v>
                </c:pt>
                <c:pt idx="8">
                  <c:v>2649</c:v>
                </c:pt>
                <c:pt idx="11">
                  <c:v>2720</c:v>
                </c:pt>
                <c:pt idx="14">
                  <c:v>2655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73</c:v>
                </c:pt>
                <c:pt idx="3">
                  <c:v>67</c:v>
                </c:pt>
                <c:pt idx="6">
                  <c:v>58</c:v>
                </c:pt>
                <c:pt idx="9">
                  <c:v>57</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328</c:v>
                </c:pt>
                <c:pt idx="3">
                  <c:v>329</c:v>
                </c:pt>
                <c:pt idx="6">
                  <c:v>306</c:v>
                </c:pt>
                <c:pt idx="9">
                  <c:v>214</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1094</c:v>
                </c:pt>
                <c:pt idx="3">
                  <c:v>1051</c:v>
                </c:pt>
                <c:pt idx="6">
                  <c:v>1053</c:v>
                </c:pt>
                <c:pt idx="9">
                  <c:v>1100</c:v>
                </c:pt>
                <c:pt idx="12">
                  <c:v>1079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2289</c:v>
                </c:pt>
                <c:pt idx="3">
                  <c:v>2233</c:v>
                </c:pt>
                <c:pt idx="6">
                  <c:v>2222</c:v>
                </c:pt>
                <c:pt idx="9">
                  <c:v>2242</c:v>
                </c:pt>
                <c:pt idx="12">
                  <c:v>2254</c:v>
                </c:pt>
              </c:numCache>
            </c:numRef>
          </c:val>
        </c:ser>
        <c:dLbls>
          <c:showLegendKey val="0"/>
          <c:showVal val="0"/>
          <c:showCatName val="0"/>
          <c:showSerName val="0"/>
          <c:showPercent val="0"/>
          <c:showBubbleSize val="0"/>
        </c:dLbls>
        <c:gapWidth val="100"/>
        <c:overlap val="100"/>
        <c:axId val="93332224"/>
        <c:axId val="9333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1054</c:v>
                </c:pt>
                <c:pt idx="2">
                  <c:v>#N/A</c:v>
                </c:pt>
                <c:pt idx="3">
                  <c:v>#N/A</c:v>
                </c:pt>
                <c:pt idx="4">
                  <c:v>1021</c:v>
                </c:pt>
                <c:pt idx="5">
                  <c:v>#N/A</c:v>
                </c:pt>
                <c:pt idx="6">
                  <c:v>#N/A</c:v>
                </c:pt>
                <c:pt idx="7">
                  <c:v>990</c:v>
                </c:pt>
                <c:pt idx="8">
                  <c:v>#N/A</c:v>
                </c:pt>
                <c:pt idx="9">
                  <c:v>#N/A</c:v>
                </c:pt>
                <c:pt idx="10">
                  <c:v>893</c:v>
                </c:pt>
                <c:pt idx="11">
                  <c:v>#N/A</c:v>
                </c:pt>
                <c:pt idx="12">
                  <c:v>#N/A</c:v>
                </c:pt>
                <c:pt idx="13">
                  <c:v>869</c:v>
                </c:pt>
                <c:pt idx="14">
                  <c:v>#N/A</c:v>
                </c:pt>
              </c:numCache>
            </c:numRef>
          </c:val>
          <c:smooth val="0"/>
        </c:ser>
        <c:dLbls>
          <c:showLegendKey val="0"/>
          <c:showVal val="0"/>
          <c:showCatName val="0"/>
          <c:showSerName val="0"/>
          <c:showPercent val="0"/>
          <c:showBubbleSize val="0"/>
        </c:dLbls>
        <c:marker val="1"/>
        <c:smooth val="0"/>
        <c:axId val="93332224"/>
        <c:axId val="93333760"/>
      </c:lineChart>
      <c:catAx>
        <c:axId val="9333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333760"/>
        <c:crosses val="autoZero"/>
        <c:auto val="1"/>
        <c:lblAlgn val="ctr"/>
        <c:lblOffset val="100"/>
        <c:tickLblSkip val="1"/>
        <c:tickMarkSkip val="1"/>
        <c:noMultiLvlLbl val="0"/>
      </c:catAx>
      <c:valAx>
        <c:axId val="9333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33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26913</c:v>
                </c:pt>
                <c:pt idx="5">
                  <c:v>27125</c:v>
                </c:pt>
                <c:pt idx="8">
                  <c:v>26874</c:v>
                </c:pt>
                <c:pt idx="11">
                  <c:v>27168</c:v>
                </c:pt>
                <c:pt idx="14">
                  <c:v>27548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4611</c:v>
                </c:pt>
                <c:pt idx="5">
                  <c:v>6193</c:v>
                </c:pt>
                <c:pt idx="8">
                  <c:v>5809</c:v>
                </c:pt>
                <c:pt idx="11">
                  <c:v>5651</c:v>
                </c:pt>
                <c:pt idx="14">
                  <c:v>5540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8649</c:v>
                </c:pt>
                <c:pt idx="5">
                  <c:v>9291</c:v>
                </c:pt>
                <c:pt idx="8">
                  <c:v>9324</c:v>
                </c:pt>
                <c:pt idx="11">
                  <c:v>9687</c:v>
                </c:pt>
                <c:pt idx="14">
                  <c:v>12237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4325</c:v>
                </c:pt>
                <c:pt idx="3">
                  <c:v>4254</c:v>
                </c:pt>
                <c:pt idx="6">
                  <c:v>4068</c:v>
                </c:pt>
                <c:pt idx="9">
                  <c:v>4005</c:v>
                </c:pt>
                <c:pt idx="12">
                  <c:v>3872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1655</c:v>
                </c:pt>
                <c:pt idx="3">
                  <c:v>1344</c:v>
                </c:pt>
                <c:pt idx="6">
                  <c:v>1009</c:v>
                </c:pt>
                <c:pt idx="9">
                  <c:v>768</c:v>
                </c:pt>
                <c:pt idx="12">
                  <c:v>718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17346</c:v>
                </c:pt>
                <c:pt idx="3">
                  <c:v>19533</c:v>
                </c:pt>
                <c:pt idx="6">
                  <c:v>18984</c:v>
                </c:pt>
                <c:pt idx="9">
                  <c:v>18553</c:v>
                </c:pt>
                <c:pt idx="12">
                  <c:v>18000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282</c:v>
                </c:pt>
                <c:pt idx="3">
                  <c:v>207</c:v>
                </c:pt>
                <c:pt idx="6">
                  <c:v>160</c:v>
                </c:pt>
                <c:pt idx="9">
                  <c:v>97</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18316</c:v>
                </c:pt>
                <c:pt idx="3">
                  <c:v>18694</c:v>
                </c:pt>
                <c:pt idx="6">
                  <c:v>18573</c:v>
                </c:pt>
                <c:pt idx="9">
                  <c:v>18878</c:v>
                </c:pt>
                <c:pt idx="12">
                  <c:v>18793</c:v>
                </c:pt>
              </c:numCache>
            </c:numRef>
          </c:val>
        </c:ser>
        <c:dLbls>
          <c:showLegendKey val="0"/>
          <c:showVal val="0"/>
          <c:showCatName val="0"/>
          <c:showSerName val="0"/>
          <c:showPercent val="0"/>
          <c:showBubbleSize val="0"/>
        </c:dLbls>
        <c:gapWidth val="100"/>
        <c:overlap val="100"/>
        <c:axId val="93033984"/>
        <c:axId val="9303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1751</c:v>
                </c:pt>
                <c:pt idx="2">
                  <c:v>#N/A</c:v>
                </c:pt>
                <c:pt idx="3">
                  <c:v>#N/A</c:v>
                </c:pt>
                <c:pt idx="4">
                  <c:v>1422</c:v>
                </c:pt>
                <c:pt idx="5">
                  <c:v>#N/A</c:v>
                </c:pt>
                <c:pt idx="6">
                  <c:v>#N/A</c:v>
                </c:pt>
                <c:pt idx="7">
                  <c:v>787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3033984"/>
        <c:axId val="93035520"/>
      </c:lineChart>
      <c:catAx>
        <c:axId val="930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035520"/>
        <c:crosses val="autoZero"/>
        <c:auto val="1"/>
        <c:lblAlgn val="ctr"/>
        <c:lblOffset val="100"/>
        <c:tickLblSkip val="1"/>
        <c:tickMarkSkip val="1"/>
        <c:noMultiLvlLbl val="0"/>
      </c:catAx>
      <c:valAx>
        <c:axId val="9303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46,413
45,791
112.06
19,431,419
18,900,100
428,647
12,221,529
18,792,650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年度指数が本来の数値よりも高くなっているが、これは、平成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年度の交付税算定において、基準財政収入額に錯誤算定があったためである。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年度の単年度の指数は</a:t>
          </a:r>
          <a:r>
            <a:rPr lang="en-US" altLang="ja-JP" sz="1100" b="0" i="0" baseline="0">
              <a:solidFill>
                <a:schemeClr val="dk1"/>
              </a:solidFill>
              <a:effectLst/>
              <a:latin typeface="+mn-lt"/>
              <a:ea typeface="+mn-ea"/>
              <a:cs typeface="+mn-cs"/>
            </a:rPr>
            <a:t>0.48</a:t>
          </a:r>
          <a:r>
            <a:rPr lang="ja-JP" altLang="ja-JP" sz="1100" b="0" i="0" baseline="0">
              <a:solidFill>
                <a:schemeClr val="dk1"/>
              </a:solidFill>
              <a:effectLst/>
              <a:latin typeface="+mn-lt"/>
              <a:ea typeface="+mn-ea"/>
              <a:cs typeface="+mn-cs"/>
            </a:rPr>
            <a:t>となっており、合併以降で最も悪化した平成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から改善してきている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当市は、農業を基幹産業としていることから、気象に左右されやすく、もとより財政基盤は不安定なものとなっていることから、今後も税収の徴収率向上を中心とした歳入確保に努めていく。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9072</xdr:rowOff>
    </xdr:from>
    <xdr:to>
      <xdr:col>7</xdr:col>
      <xdr:colOff>152400</xdr:colOff>
      <xdr:row>43</xdr:row>
      <xdr:rowOff>26307</xdr:rowOff>
    </xdr:to>
    <xdr:cxnSp macro="">
      <xdr:nvCxnSpPr>
        <xdr:cNvPr id="70" name="直線コネクタ 69"/>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3" name="直線コネクタ 72"/>
        <xdr:cNvCxnSpPr/>
      </xdr:nvCxnSpPr>
      <xdr:spPr>
        <a:xfrm>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9072</xdr:rowOff>
    </xdr:to>
    <xdr:cxnSp macro="">
      <xdr:nvCxnSpPr>
        <xdr:cNvPr id="76" name="直線コネクタ 75"/>
        <xdr:cNvCxnSpPr/>
      </xdr:nvCxnSpPr>
      <xdr:spPr>
        <a:xfrm>
          <a:off x="2336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146050</xdr:rowOff>
    </xdr:to>
    <xdr:cxnSp macro="">
      <xdr:nvCxnSpPr>
        <xdr:cNvPr id="79" name="直線コネクタ 78"/>
        <xdr:cNvCxnSpPr/>
      </xdr:nvCxnSpPr>
      <xdr:spPr>
        <a:xfrm>
          <a:off x="1447800" y="726077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9" name="円/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90"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1" name="円/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3" name="円/楕円 92"/>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70049</xdr:rowOff>
    </xdr:from>
    <xdr:ext cx="762000" cy="259045"/>
    <xdr:sp macro="" textlink="">
      <xdr:nvSpPr>
        <xdr:cNvPr id="94" name="テキスト ボックス 93"/>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a:t>
          </a:r>
          <a:r>
            <a:rPr lang="ja-JP" altLang="en-US" sz="1100" b="0" i="0" baseline="0">
              <a:solidFill>
                <a:schemeClr val="dk1"/>
              </a:solidFill>
              <a:effectLst/>
              <a:latin typeface="+mn-lt"/>
              <a:ea typeface="+mn-ea"/>
              <a:cs typeface="+mn-cs"/>
            </a:rPr>
            <a:t>と同じ</a:t>
          </a:r>
          <a:r>
            <a:rPr lang="en-US" altLang="ja-JP" sz="1100" b="0" i="0" baseline="0">
              <a:solidFill>
                <a:schemeClr val="dk1"/>
              </a:solidFill>
              <a:effectLst/>
              <a:latin typeface="+mn-lt"/>
              <a:ea typeface="+mn-ea"/>
              <a:cs typeface="+mn-cs"/>
            </a:rPr>
            <a:t>85.8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であり</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ポイント下回っている。この要因は、算出式の分子として計算される</a:t>
          </a:r>
          <a:r>
            <a:rPr lang="ja-JP" altLang="en-US" sz="1100" b="0" i="0" baseline="0">
              <a:solidFill>
                <a:schemeClr val="dk1"/>
              </a:solidFill>
              <a:effectLst/>
              <a:latin typeface="+mn-lt"/>
              <a:ea typeface="+mn-ea"/>
              <a:cs typeface="+mn-cs"/>
            </a:rPr>
            <a:t>人件</a:t>
          </a:r>
          <a:r>
            <a:rPr lang="ja-JP" altLang="ja-JP" sz="1100" b="0" i="0" baseline="0">
              <a:solidFill>
                <a:schemeClr val="dk1"/>
              </a:solidFill>
              <a:effectLst/>
              <a:latin typeface="+mn-lt"/>
              <a:ea typeface="+mn-ea"/>
              <a:cs typeface="+mn-cs"/>
            </a:rPr>
            <a:t>費、補助費及び繰出金等が類似団体と比較して低い水準にあることが考えられる。</a:t>
          </a:r>
          <a:endParaRPr lang="ja-JP" altLang="ja-JP" sz="1400">
            <a:effectLst/>
          </a:endParaRPr>
        </a:p>
        <a:p>
          <a:pPr rtl="0"/>
          <a:r>
            <a:rPr lang="ja-JP" altLang="ja-JP" sz="1100" b="0" i="0" baseline="0">
              <a:solidFill>
                <a:schemeClr val="dk1"/>
              </a:solidFill>
              <a:effectLst/>
              <a:latin typeface="+mn-lt"/>
              <a:ea typeface="+mn-ea"/>
              <a:cs typeface="+mn-cs"/>
            </a:rPr>
            <a:t>　なお、施設の老朽化に伴う維持補修関係経費や社会保障関係経費の増による影響が大きく、今後も経常的経費は増加していくと見込まれることから、更なる歳入確保と経常的経費の削減により、財政の弾力化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1016</xdr:rowOff>
    </xdr:to>
    <xdr:cxnSp macro="">
      <xdr:nvCxnSpPr>
        <xdr:cNvPr id="131" name="直線コネクタ 130"/>
        <xdr:cNvCxnSpPr/>
      </xdr:nvCxnSpPr>
      <xdr:spPr>
        <a:xfrm>
          <a:off x="4114800" y="10630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63</xdr:row>
      <xdr:rowOff>80518</xdr:rowOff>
    </xdr:to>
    <xdr:cxnSp macro="">
      <xdr:nvCxnSpPr>
        <xdr:cNvPr id="134" name="直線コネクタ 133"/>
        <xdr:cNvCxnSpPr/>
      </xdr:nvCxnSpPr>
      <xdr:spPr>
        <a:xfrm flipV="1">
          <a:off x="3225800" y="1063091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80518</xdr:rowOff>
    </xdr:to>
    <xdr:cxnSp macro="">
      <xdr:nvCxnSpPr>
        <xdr:cNvPr id="137" name="直線コネクタ 136"/>
        <xdr:cNvCxnSpPr/>
      </xdr:nvCxnSpPr>
      <xdr:spPr>
        <a:xfrm>
          <a:off x="2336800" y="108046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44975</xdr:rowOff>
    </xdr:from>
    <xdr:ext cx="762000" cy="259045"/>
    <xdr:sp macro="" textlink="">
      <xdr:nvSpPr>
        <xdr:cNvPr id="139" name="テキスト ボックス 138"/>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64</xdr:row>
      <xdr:rowOff>24892</xdr:rowOff>
    </xdr:to>
    <xdr:cxnSp macro="">
      <xdr:nvCxnSpPr>
        <xdr:cNvPr id="140" name="直線コネクタ 139"/>
        <xdr:cNvCxnSpPr/>
      </xdr:nvCxnSpPr>
      <xdr:spPr>
        <a:xfrm flipV="1">
          <a:off x="1447800" y="1080465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42" name="テキスト ボックス 141"/>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121666</xdr:rowOff>
    </xdr:from>
    <xdr:to>
      <xdr:col>7</xdr:col>
      <xdr:colOff>203200</xdr:colOff>
      <xdr:row>62</xdr:row>
      <xdr:rowOff>51816</xdr:rowOff>
    </xdr:to>
    <xdr:sp macro="" textlink="">
      <xdr:nvSpPr>
        <xdr:cNvPr id="150" name="円/楕円 149"/>
        <xdr:cNvSpPr/>
      </xdr:nvSpPr>
      <xdr:spPr>
        <a:xfrm>
          <a:off x="4902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138193</xdr:rowOff>
    </xdr:from>
    <xdr:ext cx="762000" cy="259045"/>
    <xdr:sp macro="" textlink="">
      <xdr:nvSpPr>
        <xdr:cNvPr id="151" name="財政構造の弾力性該当値テキスト"/>
        <xdr:cNvSpPr txBox="1"/>
      </xdr:nvSpPr>
      <xdr:spPr>
        <a:xfrm>
          <a:off x="5041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2" name="円/楕円 151"/>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3" name="テキスト ボックス 152"/>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29718</xdr:rowOff>
    </xdr:from>
    <xdr:to>
      <xdr:col>4</xdr:col>
      <xdr:colOff>533400</xdr:colOff>
      <xdr:row>63</xdr:row>
      <xdr:rowOff>131318</xdr:rowOff>
    </xdr:to>
    <xdr:sp macro="" textlink="">
      <xdr:nvSpPr>
        <xdr:cNvPr id="154" name="円/楕円 153"/>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116095</xdr:rowOff>
    </xdr:from>
    <xdr:ext cx="762000" cy="259045"/>
    <xdr:sp macro="" textlink="">
      <xdr:nvSpPr>
        <xdr:cNvPr id="155" name="テキスト ボックス 154"/>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6" name="円/楕円 155"/>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38879</xdr:rowOff>
    </xdr:from>
    <xdr:ext cx="762000" cy="259045"/>
    <xdr:sp macro="" textlink="">
      <xdr:nvSpPr>
        <xdr:cNvPr id="157" name="テキスト ボックス 156"/>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8" name="円/楕円 157"/>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9" name="テキスト ボックス 158"/>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類似団体平均を金額にして</a:t>
          </a:r>
          <a:r>
            <a:rPr lang="en-US" altLang="ja-JP" sz="1100" b="0" i="0" baseline="0">
              <a:solidFill>
                <a:schemeClr val="dk1"/>
              </a:solidFill>
              <a:effectLst/>
              <a:latin typeface="+mn-lt"/>
              <a:ea typeface="+mn-ea"/>
              <a:cs typeface="+mn-cs"/>
            </a:rPr>
            <a:t>14,178</a:t>
          </a:r>
          <a:r>
            <a:rPr lang="ja-JP" altLang="ja-JP" sz="1100" b="0" i="0" baseline="0">
              <a:solidFill>
                <a:schemeClr val="dk1"/>
              </a:solidFill>
              <a:effectLst/>
              <a:latin typeface="+mn-lt"/>
              <a:ea typeface="+mn-ea"/>
              <a:cs typeface="+mn-cs"/>
            </a:rPr>
            <a:t>円下回っている。物件費</a:t>
          </a:r>
          <a:r>
            <a:rPr lang="ja-JP" altLang="en-US" sz="1100" b="0" i="0" baseline="0">
              <a:solidFill>
                <a:schemeClr val="dk1"/>
              </a:solidFill>
              <a:effectLst/>
              <a:latin typeface="+mn-lt"/>
              <a:ea typeface="+mn-ea"/>
              <a:cs typeface="+mn-cs"/>
            </a:rPr>
            <a:t>は類似団体平均を上回っている</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、人件費の職員給で</a:t>
          </a:r>
          <a:r>
            <a:rPr lang="ja-JP" altLang="ja-JP" sz="1100" b="0" i="0" baseline="0">
              <a:solidFill>
                <a:schemeClr val="dk1"/>
              </a:solidFill>
              <a:effectLst/>
              <a:latin typeface="+mn-lt"/>
              <a:ea typeface="+mn-ea"/>
              <a:cs typeface="+mn-cs"/>
            </a:rPr>
            <a:t>大幅に類似団体平均を下回っていることが主な要因である。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50030</xdr:rowOff>
    </xdr:from>
    <xdr:to>
      <xdr:col>7</xdr:col>
      <xdr:colOff>152400</xdr:colOff>
      <xdr:row>81</xdr:row>
      <xdr:rowOff>52149</xdr:rowOff>
    </xdr:to>
    <xdr:cxnSp macro="">
      <xdr:nvCxnSpPr>
        <xdr:cNvPr id="194" name="直線コネクタ 193"/>
        <xdr:cNvCxnSpPr/>
      </xdr:nvCxnSpPr>
      <xdr:spPr>
        <a:xfrm flipV="1">
          <a:off x="4114800" y="13937480"/>
          <a:ext cx="8382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52149</xdr:rowOff>
    </xdr:from>
    <xdr:to>
      <xdr:col>6</xdr:col>
      <xdr:colOff>0</xdr:colOff>
      <xdr:row>81</xdr:row>
      <xdr:rowOff>72596</xdr:rowOff>
    </xdr:to>
    <xdr:cxnSp macro="">
      <xdr:nvCxnSpPr>
        <xdr:cNvPr id="197" name="直線コネクタ 196"/>
        <xdr:cNvCxnSpPr/>
      </xdr:nvCxnSpPr>
      <xdr:spPr>
        <a:xfrm flipV="1">
          <a:off x="3225800" y="13939599"/>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42577</xdr:rowOff>
    </xdr:from>
    <xdr:to>
      <xdr:col>4</xdr:col>
      <xdr:colOff>482600</xdr:colOff>
      <xdr:row>81</xdr:row>
      <xdr:rowOff>72596</xdr:rowOff>
    </xdr:to>
    <xdr:cxnSp macro="">
      <xdr:nvCxnSpPr>
        <xdr:cNvPr id="200" name="直線コネクタ 199"/>
        <xdr:cNvCxnSpPr/>
      </xdr:nvCxnSpPr>
      <xdr:spPr>
        <a:xfrm>
          <a:off x="2336800" y="13930027"/>
          <a:ext cx="889000"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33336</xdr:rowOff>
    </xdr:from>
    <xdr:to>
      <xdr:col>3</xdr:col>
      <xdr:colOff>279400</xdr:colOff>
      <xdr:row>81</xdr:row>
      <xdr:rowOff>42577</xdr:rowOff>
    </xdr:to>
    <xdr:cxnSp macro="">
      <xdr:nvCxnSpPr>
        <xdr:cNvPr id="203" name="直線コネクタ 202"/>
        <xdr:cNvCxnSpPr/>
      </xdr:nvCxnSpPr>
      <xdr:spPr>
        <a:xfrm>
          <a:off x="1447800" y="13920786"/>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170680</xdr:rowOff>
    </xdr:from>
    <xdr:to>
      <xdr:col>7</xdr:col>
      <xdr:colOff>203200</xdr:colOff>
      <xdr:row>81</xdr:row>
      <xdr:rowOff>100830</xdr:rowOff>
    </xdr:to>
    <xdr:sp macro="" textlink="">
      <xdr:nvSpPr>
        <xdr:cNvPr id="213" name="円/楕円 212"/>
        <xdr:cNvSpPr/>
      </xdr:nvSpPr>
      <xdr:spPr>
        <a:xfrm>
          <a:off x="4902200" y="13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15757</xdr:rowOff>
    </xdr:from>
    <xdr:ext cx="762000" cy="259045"/>
    <xdr:sp macro="" textlink="">
      <xdr:nvSpPr>
        <xdr:cNvPr id="214" name="人件費・物件費等の状況該当値テキスト"/>
        <xdr:cNvSpPr txBox="1"/>
      </xdr:nvSpPr>
      <xdr:spPr>
        <a:xfrm>
          <a:off x="5041900" y="137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1349</xdr:rowOff>
    </xdr:from>
    <xdr:to>
      <xdr:col>6</xdr:col>
      <xdr:colOff>50800</xdr:colOff>
      <xdr:row>81</xdr:row>
      <xdr:rowOff>102949</xdr:rowOff>
    </xdr:to>
    <xdr:sp macro="" textlink="">
      <xdr:nvSpPr>
        <xdr:cNvPr id="215" name="円/楕円 214"/>
        <xdr:cNvSpPr/>
      </xdr:nvSpPr>
      <xdr:spPr>
        <a:xfrm>
          <a:off x="4064000" y="13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113126</xdr:rowOff>
    </xdr:from>
    <xdr:ext cx="736600" cy="259045"/>
    <xdr:sp macro="" textlink="">
      <xdr:nvSpPr>
        <xdr:cNvPr id="216" name="テキスト ボックス 215"/>
        <xdr:cNvSpPr txBox="1"/>
      </xdr:nvSpPr>
      <xdr:spPr>
        <a:xfrm>
          <a:off x="3733800" y="1365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21796</xdr:rowOff>
    </xdr:from>
    <xdr:to>
      <xdr:col>4</xdr:col>
      <xdr:colOff>533400</xdr:colOff>
      <xdr:row>81</xdr:row>
      <xdr:rowOff>123396</xdr:rowOff>
    </xdr:to>
    <xdr:sp macro="" textlink="">
      <xdr:nvSpPr>
        <xdr:cNvPr id="217" name="円/楕円 216"/>
        <xdr:cNvSpPr/>
      </xdr:nvSpPr>
      <xdr:spPr>
        <a:xfrm>
          <a:off x="3175000" y="139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133573</xdr:rowOff>
    </xdr:from>
    <xdr:ext cx="762000" cy="259045"/>
    <xdr:sp macro="" textlink="">
      <xdr:nvSpPr>
        <xdr:cNvPr id="218" name="テキスト ボックス 217"/>
        <xdr:cNvSpPr txBox="1"/>
      </xdr:nvSpPr>
      <xdr:spPr>
        <a:xfrm>
          <a:off x="2844800" y="1367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163227</xdr:rowOff>
    </xdr:from>
    <xdr:to>
      <xdr:col>3</xdr:col>
      <xdr:colOff>330200</xdr:colOff>
      <xdr:row>81</xdr:row>
      <xdr:rowOff>93377</xdr:rowOff>
    </xdr:to>
    <xdr:sp macro="" textlink="">
      <xdr:nvSpPr>
        <xdr:cNvPr id="219" name="円/楕円 218"/>
        <xdr:cNvSpPr/>
      </xdr:nvSpPr>
      <xdr:spPr>
        <a:xfrm>
          <a:off x="2286000" y="138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103554</xdr:rowOff>
    </xdr:from>
    <xdr:ext cx="762000" cy="259045"/>
    <xdr:sp macro="" textlink="">
      <xdr:nvSpPr>
        <xdr:cNvPr id="220" name="テキスト ボックス 219"/>
        <xdr:cNvSpPr txBox="1"/>
      </xdr:nvSpPr>
      <xdr:spPr>
        <a:xfrm>
          <a:off x="1955800" y="1364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153986</xdr:rowOff>
    </xdr:from>
    <xdr:to>
      <xdr:col>2</xdr:col>
      <xdr:colOff>127000</xdr:colOff>
      <xdr:row>81</xdr:row>
      <xdr:rowOff>84136</xdr:rowOff>
    </xdr:to>
    <xdr:sp macro="" textlink="">
      <xdr:nvSpPr>
        <xdr:cNvPr id="221" name="円/楕円 220"/>
        <xdr:cNvSpPr/>
      </xdr:nvSpPr>
      <xdr:spPr>
        <a:xfrm>
          <a:off x="1397000" y="1386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94313</xdr:rowOff>
    </xdr:from>
    <xdr:ext cx="762000" cy="259045"/>
    <xdr:sp macro="" textlink="">
      <xdr:nvSpPr>
        <xdr:cNvPr id="222" name="テキスト ボックス 221"/>
        <xdr:cNvSpPr txBox="1"/>
      </xdr:nvSpPr>
      <xdr:spPr>
        <a:xfrm>
          <a:off x="1066800" y="136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全国平均を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ポイント下回っているが、類似団体平均と比較すると均衡がとれている。今後も現状維持に努めていく。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89</xdr:row>
      <xdr:rowOff>115812</xdr:rowOff>
    </xdr:to>
    <xdr:cxnSp macro="">
      <xdr:nvCxnSpPr>
        <xdr:cNvPr id="258" name="直線コネクタ 257"/>
        <xdr:cNvCxnSpPr/>
      </xdr:nvCxnSpPr>
      <xdr:spPr>
        <a:xfrm flipV="1">
          <a:off x="16179800" y="14501586"/>
          <a:ext cx="8382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115812</xdr:rowOff>
    </xdr:from>
    <xdr:to>
      <xdr:col>23</xdr:col>
      <xdr:colOff>406400</xdr:colOff>
      <xdr:row>90</xdr:row>
      <xdr:rowOff>13305</xdr:rowOff>
    </xdr:to>
    <xdr:cxnSp macro="">
      <xdr:nvCxnSpPr>
        <xdr:cNvPr id="261" name="直線コネクタ 260"/>
        <xdr:cNvCxnSpPr/>
      </xdr:nvCxnSpPr>
      <xdr:spPr>
        <a:xfrm flipV="1">
          <a:off x="15290800" y="153748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65314</xdr:rowOff>
    </xdr:from>
    <xdr:to>
      <xdr:col>22</xdr:col>
      <xdr:colOff>203200</xdr:colOff>
      <xdr:row>90</xdr:row>
      <xdr:rowOff>13305</xdr:rowOff>
    </xdr:to>
    <xdr:cxnSp macro="">
      <xdr:nvCxnSpPr>
        <xdr:cNvPr id="264" name="直線コネクタ 263"/>
        <xdr:cNvCxnSpPr/>
      </xdr:nvCxnSpPr>
      <xdr:spPr>
        <a:xfrm>
          <a:off x="14401800" y="14467114"/>
          <a:ext cx="8890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6" name="テキスト ボックス 265"/>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65314</xdr:rowOff>
    </xdr:from>
    <xdr:to>
      <xdr:col>21</xdr:col>
      <xdr:colOff>0</xdr:colOff>
      <xdr:row>84</xdr:row>
      <xdr:rowOff>134257</xdr:rowOff>
    </xdr:to>
    <xdr:cxnSp macro="">
      <xdr:nvCxnSpPr>
        <xdr:cNvPr id="267" name="直線コネクタ 266"/>
        <xdr:cNvCxnSpPr/>
      </xdr:nvCxnSpPr>
      <xdr:spPr>
        <a:xfrm flipV="1">
          <a:off x="13512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65513</xdr:rowOff>
    </xdr:from>
    <xdr:ext cx="762000" cy="259045"/>
    <xdr:sp macro="" textlink="">
      <xdr:nvSpPr>
        <xdr:cNvPr id="278"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65012</xdr:rowOff>
    </xdr:from>
    <xdr:to>
      <xdr:col>23</xdr:col>
      <xdr:colOff>457200</xdr:colOff>
      <xdr:row>89</xdr:row>
      <xdr:rowOff>166612</xdr:rowOff>
    </xdr:to>
    <xdr:sp macro="" textlink="">
      <xdr:nvSpPr>
        <xdr:cNvPr id="279" name="円/楕円 278"/>
        <xdr:cNvSpPr/>
      </xdr:nvSpPr>
      <xdr:spPr>
        <a:xfrm>
          <a:off x="16129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5339</xdr:rowOff>
    </xdr:from>
    <xdr:ext cx="736600" cy="259045"/>
    <xdr:sp macro="" textlink="">
      <xdr:nvSpPr>
        <xdr:cNvPr id="280" name="テキスト ボックス 279"/>
        <xdr:cNvSpPr txBox="1"/>
      </xdr:nvSpPr>
      <xdr:spPr>
        <a:xfrm>
          <a:off x="15798800" y="1509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81" name="円/楕円 280"/>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82" name="テキスト ボックス 281"/>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14514</xdr:rowOff>
    </xdr:from>
    <xdr:to>
      <xdr:col>21</xdr:col>
      <xdr:colOff>50800</xdr:colOff>
      <xdr:row>84</xdr:row>
      <xdr:rowOff>116114</xdr:rowOff>
    </xdr:to>
    <xdr:sp macro="" textlink="">
      <xdr:nvSpPr>
        <xdr:cNvPr id="283" name="円/楕円 282"/>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84" name="テキスト ボックス 283"/>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83457</xdr:rowOff>
    </xdr:from>
    <xdr:to>
      <xdr:col>19</xdr:col>
      <xdr:colOff>533400</xdr:colOff>
      <xdr:row>85</xdr:row>
      <xdr:rowOff>13607</xdr:rowOff>
    </xdr:to>
    <xdr:sp macro="" textlink="">
      <xdr:nvSpPr>
        <xdr:cNvPr id="285" name="円/楕円 284"/>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169834</xdr:rowOff>
    </xdr:from>
    <xdr:ext cx="762000" cy="259045"/>
    <xdr:sp macro="" textlink="">
      <xdr:nvSpPr>
        <xdr:cNvPr id="286" name="テキスト ボックス 285"/>
        <xdr:cNvSpPr txBox="1"/>
      </xdr:nvSpPr>
      <xdr:spPr>
        <a:xfrm>
          <a:off x="13131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「定員適正化計画」に基づき、過去から新規採用を抑制しているため、類似団体を下回っている。</a:t>
          </a:r>
          <a:endParaRPr lang="ja-JP" altLang="ja-JP" sz="1400">
            <a:effectLst/>
          </a:endParaRPr>
        </a:p>
        <a:p>
          <a:pPr rtl="0"/>
          <a:r>
            <a:rPr lang="ja-JP" altLang="ja-JP" sz="1100" b="0" i="0" baseline="0">
              <a:solidFill>
                <a:schemeClr val="dk1"/>
              </a:solidFill>
              <a:effectLst/>
              <a:latin typeface="+mn-lt"/>
              <a:ea typeface="+mn-ea"/>
              <a:cs typeface="+mn-cs"/>
            </a:rPr>
            <a:t>　今後は、定員適正化計画を基調とした取組みを継続する中で、住民サービス水準の維持、向上を図る。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72628</xdr:rowOff>
    </xdr:from>
    <xdr:to>
      <xdr:col>24</xdr:col>
      <xdr:colOff>558800</xdr:colOff>
      <xdr:row>61</xdr:row>
      <xdr:rowOff>80169</xdr:rowOff>
    </xdr:to>
    <xdr:cxnSp macro="">
      <xdr:nvCxnSpPr>
        <xdr:cNvPr id="325" name="直線コネクタ 324"/>
        <xdr:cNvCxnSpPr/>
      </xdr:nvCxnSpPr>
      <xdr:spPr>
        <a:xfrm>
          <a:off x="16179800" y="10531078"/>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72628</xdr:rowOff>
    </xdr:from>
    <xdr:to>
      <xdr:col>23</xdr:col>
      <xdr:colOff>406400</xdr:colOff>
      <xdr:row>61</xdr:row>
      <xdr:rowOff>87709</xdr:rowOff>
    </xdr:to>
    <xdr:cxnSp macro="">
      <xdr:nvCxnSpPr>
        <xdr:cNvPr id="328" name="直線コネクタ 327"/>
        <xdr:cNvCxnSpPr/>
      </xdr:nvCxnSpPr>
      <xdr:spPr>
        <a:xfrm flipV="1">
          <a:off x="15290800" y="1053107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81677</xdr:rowOff>
    </xdr:from>
    <xdr:to>
      <xdr:col>22</xdr:col>
      <xdr:colOff>203200</xdr:colOff>
      <xdr:row>61</xdr:row>
      <xdr:rowOff>87709</xdr:rowOff>
    </xdr:to>
    <xdr:cxnSp macro="">
      <xdr:nvCxnSpPr>
        <xdr:cNvPr id="331" name="直線コネクタ 330"/>
        <xdr:cNvCxnSpPr/>
      </xdr:nvCxnSpPr>
      <xdr:spPr>
        <a:xfrm>
          <a:off x="14401800" y="105401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81677</xdr:rowOff>
    </xdr:from>
    <xdr:to>
      <xdr:col>21</xdr:col>
      <xdr:colOff>0</xdr:colOff>
      <xdr:row>61</xdr:row>
      <xdr:rowOff>87709</xdr:rowOff>
    </xdr:to>
    <xdr:cxnSp macro="">
      <xdr:nvCxnSpPr>
        <xdr:cNvPr id="334" name="直線コネクタ 333"/>
        <xdr:cNvCxnSpPr/>
      </xdr:nvCxnSpPr>
      <xdr:spPr>
        <a:xfrm flipV="1">
          <a:off x="13512800" y="105401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29369</xdr:rowOff>
    </xdr:from>
    <xdr:to>
      <xdr:col>24</xdr:col>
      <xdr:colOff>609600</xdr:colOff>
      <xdr:row>61</xdr:row>
      <xdr:rowOff>130969</xdr:rowOff>
    </xdr:to>
    <xdr:sp macro="" textlink="">
      <xdr:nvSpPr>
        <xdr:cNvPr id="344" name="円/楕円 343"/>
        <xdr:cNvSpPr/>
      </xdr:nvSpPr>
      <xdr:spPr>
        <a:xfrm>
          <a:off x="169672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45896</xdr:rowOff>
    </xdr:from>
    <xdr:ext cx="762000" cy="259045"/>
    <xdr:sp macro="" textlink="">
      <xdr:nvSpPr>
        <xdr:cNvPr id="345" name="定員管理の状況該当値テキスト"/>
        <xdr:cNvSpPr txBox="1"/>
      </xdr:nvSpPr>
      <xdr:spPr>
        <a:xfrm>
          <a:off x="171069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21828</xdr:rowOff>
    </xdr:from>
    <xdr:to>
      <xdr:col>23</xdr:col>
      <xdr:colOff>457200</xdr:colOff>
      <xdr:row>61</xdr:row>
      <xdr:rowOff>123428</xdr:rowOff>
    </xdr:to>
    <xdr:sp macro="" textlink="">
      <xdr:nvSpPr>
        <xdr:cNvPr id="346" name="円/楕円 345"/>
        <xdr:cNvSpPr/>
      </xdr:nvSpPr>
      <xdr:spPr>
        <a:xfrm>
          <a:off x="16129000" y="10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133605</xdr:rowOff>
    </xdr:from>
    <xdr:ext cx="736600" cy="259045"/>
    <xdr:sp macro="" textlink="">
      <xdr:nvSpPr>
        <xdr:cNvPr id="347" name="テキスト ボックス 346"/>
        <xdr:cNvSpPr txBox="1"/>
      </xdr:nvSpPr>
      <xdr:spPr>
        <a:xfrm>
          <a:off x="15798800" y="10249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36909</xdr:rowOff>
    </xdr:from>
    <xdr:to>
      <xdr:col>22</xdr:col>
      <xdr:colOff>254000</xdr:colOff>
      <xdr:row>61</xdr:row>
      <xdr:rowOff>138509</xdr:rowOff>
    </xdr:to>
    <xdr:sp macro="" textlink="">
      <xdr:nvSpPr>
        <xdr:cNvPr id="348" name="円/楕円 347"/>
        <xdr:cNvSpPr/>
      </xdr:nvSpPr>
      <xdr:spPr>
        <a:xfrm>
          <a:off x="152400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148686</xdr:rowOff>
    </xdr:from>
    <xdr:ext cx="762000" cy="259045"/>
    <xdr:sp macro="" textlink="">
      <xdr:nvSpPr>
        <xdr:cNvPr id="349" name="テキスト ボックス 348"/>
        <xdr:cNvSpPr txBox="1"/>
      </xdr:nvSpPr>
      <xdr:spPr>
        <a:xfrm>
          <a:off x="14909800" y="1026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30877</xdr:rowOff>
    </xdr:from>
    <xdr:to>
      <xdr:col>21</xdr:col>
      <xdr:colOff>50800</xdr:colOff>
      <xdr:row>61</xdr:row>
      <xdr:rowOff>132477</xdr:rowOff>
    </xdr:to>
    <xdr:sp macro="" textlink="">
      <xdr:nvSpPr>
        <xdr:cNvPr id="350" name="円/楕円 349"/>
        <xdr:cNvSpPr/>
      </xdr:nvSpPr>
      <xdr:spPr>
        <a:xfrm>
          <a:off x="14351000" y="104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142654</xdr:rowOff>
    </xdr:from>
    <xdr:ext cx="762000" cy="259045"/>
    <xdr:sp macro="" textlink="">
      <xdr:nvSpPr>
        <xdr:cNvPr id="351" name="テキスト ボックス 350"/>
        <xdr:cNvSpPr txBox="1"/>
      </xdr:nvSpPr>
      <xdr:spPr>
        <a:xfrm>
          <a:off x="14020800" y="102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36909</xdr:rowOff>
    </xdr:from>
    <xdr:to>
      <xdr:col>19</xdr:col>
      <xdr:colOff>533400</xdr:colOff>
      <xdr:row>61</xdr:row>
      <xdr:rowOff>138509</xdr:rowOff>
    </xdr:to>
    <xdr:sp macro="" textlink="">
      <xdr:nvSpPr>
        <xdr:cNvPr id="352" name="円/楕円 351"/>
        <xdr:cNvSpPr/>
      </xdr:nvSpPr>
      <xdr:spPr>
        <a:xfrm>
          <a:off x="134620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148686</xdr:rowOff>
    </xdr:from>
    <xdr:ext cx="762000" cy="259045"/>
    <xdr:sp macro="" textlink="">
      <xdr:nvSpPr>
        <xdr:cNvPr id="353" name="テキスト ボックス 352"/>
        <xdr:cNvSpPr txBox="1"/>
      </xdr:nvSpPr>
      <xdr:spPr>
        <a:xfrm>
          <a:off x="13131800" y="1026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旧合併特例事業債の発行など、新規借入を行っているが、借入金額を償還金額以下に抑えることにより、実質公債費比率は、類似団体平均を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ポイント下回り、</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％となっている。ここ数年を見ても比率は低下してきており、今後も、５年、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年という中長期的期間で捉えたときに、新規借入額を償還額以下に抑えることにより、更なる改善に努める。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40</xdr:row>
      <xdr:rowOff>102870</xdr:rowOff>
    </xdr:to>
    <xdr:cxnSp macro="">
      <xdr:nvCxnSpPr>
        <xdr:cNvPr id="387" name="直線コネクタ 386"/>
        <xdr:cNvCxnSpPr/>
      </xdr:nvCxnSpPr>
      <xdr:spPr>
        <a:xfrm flipV="1">
          <a:off x="16179800" y="69206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151130</xdr:rowOff>
    </xdr:to>
    <xdr:cxnSp macro="">
      <xdr:nvCxnSpPr>
        <xdr:cNvPr id="390" name="直線コネクタ 389"/>
        <xdr:cNvCxnSpPr/>
      </xdr:nvCxnSpPr>
      <xdr:spPr>
        <a:xfrm flipV="1">
          <a:off x="15290800" y="696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41</xdr:row>
      <xdr:rowOff>11854</xdr:rowOff>
    </xdr:to>
    <xdr:cxnSp macro="">
      <xdr:nvCxnSpPr>
        <xdr:cNvPr id="393" name="直線コネクタ 392"/>
        <xdr:cNvCxnSpPr/>
      </xdr:nvCxnSpPr>
      <xdr:spPr>
        <a:xfrm flipV="1">
          <a:off x="14401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52070</xdr:rowOff>
    </xdr:to>
    <xdr:cxnSp macro="">
      <xdr:nvCxnSpPr>
        <xdr:cNvPr id="396" name="直線コネクタ 395"/>
        <xdr:cNvCxnSpPr/>
      </xdr:nvCxnSpPr>
      <xdr:spPr>
        <a:xfrm flipV="1">
          <a:off x="13512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406" name="円/楕円 405"/>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407"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8" name="円/楕円 407"/>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9" name="テキスト ボックス 40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410" name="円/楕円 409"/>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411" name="テキスト ボックス 410"/>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12" name="円/楕円 411"/>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413" name="テキスト ボックス 412"/>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14" name="円/楕円 413"/>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15" name="テキスト ボックス 414"/>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将来負担比率については、昨年度</a:t>
          </a:r>
          <a:r>
            <a:rPr lang="ja-JP" altLang="en-US" sz="1100" b="0" i="0" baseline="0">
              <a:solidFill>
                <a:schemeClr val="dk1"/>
              </a:solidFill>
              <a:effectLst/>
              <a:latin typeface="+mn-lt"/>
              <a:ea typeface="+mn-ea"/>
              <a:cs typeface="+mn-cs"/>
            </a:rPr>
            <a:t>と同様に</a:t>
          </a:r>
          <a:r>
            <a:rPr lang="en-US" altLang="ja-JP" sz="1100" b="0" i="0" baseline="0">
              <a:solidFill>
                <a:schemeClr val="dk1"/>
              </a:solidFill>
              <a:effectLst/>
              <a:latin typeface="+mn-lt"/>
              <a:ea typeface="+mn-ea"/>
              <a:cs typeface="+mn-cs"/>
            </a:rPr>
            <a:t>0.0</a:t>
          </a:r>
          <a:r>
            <a:rPr lang="ja-JP" altLang="en-US" sz="1100" b="0" i="0" baseline="0">
              <a:solidFill>
                <a:schemeClr val="dk1"/>
              </a:solidFill>
              <a:effectLst/>
              <a:latin typeface="+mn-lt"/>
              <a:ea typeface="+mn-ea"/>
              <a:cs typeface="+mn-cs"/>
            </a:rPr>
            <a:t>％を下回った。（マイナスになった。）</a:t>
          </a:r>
          <a:r>
            <a:rPr lang="ja-JP" altLang="ja-JP" sz="1100" b="0" i="0" baseline="0">
              <a:solidFill>
                <a:schemeClr val="dk1"/>
              </a:solidFill>
              <a:effectLst/>
              <a:latin typeface="+mn-lt"/>
              <a:ea typeface="+mn-ea"/>
              <a:cs typeface="+mn-cs"/>
            </a:rPr>
            <a:t>その主な要因は、</a:t>
          </a:r>
          <a:r>
            <a:rPr lang="ja-JP" altLang="en-US" sz="1100" b="0" i="0" baseline="0">
              <a:solidFill>
                <a:schemeClr val="dk1"/>
              </a:solidFill>
              <a:effectLst/>
              <a:latin typeface="+mn-lt"/>
              <a:ea typeface="+mn-ea"/>
              <a:cs typeface="+mn-cs"/>
            </a:rPr>
            <a:t>市債残高の減少及び財政調整基金、減債基金などの充当</a:t>
          </a:r>
          <a:r>
            <a:rPr lang="ja-JP" altLang="ja-JP" sz="1100" b="0" i="0" baseline="0">
              <a:solidFill>
                <a:schemeClr val="dk1"/>
              </a:solidFill>
              <a:effectLst/>
              <a:latin typeface="+mn-lt"/>
              <a:ea typeface="+mn-ea"/>
              <a:cs typeface="+mn-cs"/>
            </a:rPr>
            <a:t>可能基金</a:t>
          </a:r>
          <a:r>
            <a:rPr lang="ja-JP" altLang="en-US" sz="1100" b="0" i="0" baseline="0">
              <a:solidFill>
                <a:schemeClr val="dk1"/>
              </a:solidFill>
              <a:effectLst/>
              <a:latin typeface="+mn-lt"/>
              <a:ea typeface="+mn-ea"/>
              <a:cs typeface="+mn-cs"/>
            </a:rPr>
            <a:t>残高</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ほぼ前年並みであることなどが</a:t>
          </a:r>
          <a:r>
            <a:rPr lang="ja-JP" altLang="ja-JP" sz="1100" b="0" i="0" baseline="0">
              <a:solidFill>
                <a:schemeClr val="dk1"/>
              </a:solidFill>
              <a:effectLst/>
              <a:latin typeface="+mn-lt"/>
              <a:ea typeface="+mn-ea"/>
              <a:cs typeface="+mn-cs"/>
            </a:rPr>
            <a:t>挙げられる。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33105</xdr:rowOff>
    </xdr:from>
    <xdr:to>
      <xdr:col>22</xdr:col>
      <xdr:colOff>203200</xdr:colOff>
      <xdr:row>14</xdr:row>
      <xdr:rowOff>82973</xdr:rowOff>
    </xdr:to>
    <xdr:cxnSp macro="">
      <xdr:nvCxnSpPr>
        <xdr:cNvPr id="449" name="直線コネクタ 448"/>
        <xdr:cNvCxnSpPr/>
      </xdr:nvCxnSpPr>
      <xdr:spPr>
        <a:xfrm flipV="1">
          <a:off x="14401800" y="243340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50" name="将来負担の状況平均値テキスト"/>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82973</xdr:rowOff>
    </xdr:from>
    <xdr:to>
      <xdr:col>21</xdr:col>
      <xdr:colOff>0</xdr:colOff>
      <xdr:row>14</xdr:row>
      <xdr:rowOff>112734</xdr:rowOff>
    </xdr:to>
    <xdr:cxnSp macro="">
      <xdr:nvCxnSpPr>
        <xdr:cNvPr id="452" name="直線コネクタ 451"/>
        <xdr:cNvCxnSpPr/>
      </xdr:nvCxnSpPr>
      <xdr:spPr>
        <a:xfrm flipV="1">
          <a:off x="13512800" y="2483273"/>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15706</xdr:rowOff>
    </xdr:from>
    <xdr:to>
      <xdr:col>22</xdr:col>
      <xdr:colOff>254000</xdr:colOff>
      <xdr:row>17</xdr:row>
      <xdr:rowOff>117306</xdr:rowOff>
    </xdr:to>
    <xdr:sp macro="" textlink="">
      <xdr:nvSpPr>
        <xdr:cNvPr id="455" name="フローチャート : 判断 454"/>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102083</xdr:rowOff>
    </xdr:from>
    <xdr:ext cx="762000" cy="259045"/>
    <xdr:sp macro="" textlink="">
      <xdr:nvSpPr>
        <xdr:cNvPr id="456" name="テキスト ボックス 455"/>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158877</xdr:rowOff>
    </xdr:from>
    <xdr:to>
      <xdr:col>21</xdr:col>
      <xdr:colOff>50800</xdr:colOff>
      <xdr:row>18</xdr:row>
      <xdr:rowOff>89027</xdr:rowOff>
    </xdr:to>
    <xdr:sp macro="" textlink="">
      <xdr:nvSpPr>
        <xdr:cNvPr id="457" name="フローチャート : 判断 456"/>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58" name="テキスト ボックス 457"/>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9" name="フローチャート : 判断 458"/>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60" name="テキスト ボックス 459"/>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153755</xdr:rowOff>
    </xdr:from>
    <xdr:to>
      <xdr:col>22</xdr:col>
      <xdr:colOff>254000</xdr:colOff>
      <xdr:row>14</xdr:row>
      <xdr:rowOff>83905</xdr:rowOff>
    </xdr:to>
    <xdr:sp macro="" textlink="">
      <xdr:nvSpPr>
        <xdr:cNvPr id="466" name="円/楕円 465"/>
        <xdr:cNvSpPr/>
      </xdr:nvSpPr>
      <xdr:spPr>
        <a:xfrm>
          <a:off x="15240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94082</xdr:rowOff>
    </xdr:from>
    <xdr:ext cx="762000" cy="259045"/>
    <xdr:sp macro="" textlink="">
      <xdr:nvSpPr>
        <xdr:cNvPr id="467" name="テキスト ボックス 466"/>
        <xdr:cNvSpPr txBox="1"/>
      </xdr:nvSpPr>
      <xdr:spPr>
        <a:xfrm>
          <a:off x="14909800" y="215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32173</xdr:rowOff>
    </xdr:from>
    <xdr:to>
      <xdr:col>21</xdr:col>
      <xdr:colOff>50800</xdr:colOff>
      <xdr:row>14</xdr:row>
      <xdr:rowOff>133773</xdr:rowOff>
    </xdr:to>
    <xdr:sp macro="" textlink="">
      <xdr:nvSpPr>
        <xdr:cNvPr id="468" name="円/楕円 467"/>
        <xdr:cNvSpPr/>
      </xdr:nvSpPr>
      <xdr:spPr>
        <a:xfrm>
          <a:off x="14351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143950</xdr:rowOff>
    </xdr:from>
    <xdr:ext cx="762000" cy="259045"/>
    <xdr:sp macro="" textlink="">
      <xdr:nvSpPr>
        <xdr:cNvPr id="469" name="テキスト ボックス 468"/>
        <xdr:cNvSpPr txBox="1"/>
      </xdr:nvSpPr>
      <xdr:spPr>
        <a:xfrm>
          <a:off x="14020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61934</xdr:rowOff>
    </xdr:from>
    <xdr:to>
      <xdr:col>19</xdr:col>
      <xdr:colOff>533400</xdr:colOff>
      <xdr:row>14</xdr:row>
      <xdr:rowOff>163534</xdr:rowOff>
    </xdr:to>
    <xdr:sp macro="" textlink="">
      <xdr:nvSpPr>
        <xdr:cNvPr id="470" name="円/楕円 469"/>
        <xdr:cNvSpPr/>
      </xdr:nvSpPr>
      <xdr:spPr>
        <a:xfrm>
          <a:off x="134620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2261</xdr:rowOff>
    </xdr:from>
    <xdr:ext cx="762000" cy="259045"/>
    <xdr:sp macro="" textlink="">
      <xdr:nvSpPr>
        <xdr:cNvPr id="471" name="テキスト ボックス 470"/>
        <xdr:cNvSpPr txBox="1"/>
      </xdr:nvSpPr>
      <xdr:spPr>
        <a:xfrm>
          <a:off x="13131800" y="223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46,413
45,791
112.06
19,431,419
18,900,100
428,647
12,221,529
18,792,650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a:t>
          </a:r>
          <a:r>
            <a:rPr lang="en-US" altLang="ja-JP" sz="1100" b="0" i="0" baseline="0">
              <a:solidFill>
                <a:schemeClr val="dk1"/>
              </a:solidFill>
              <a:effectLst/>
              <a:latin typeface="+mn-lt"/>
              <a:ea typeface="+mn-ea"/>
              <a:cs typeface="+mn-cs"/>
            </a:rPr>
            <a:t>19.2</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ポイント下回っているが、人口１人当たりの決算額について、職員数の削減により給料に係る経費は減少しているものの、賃金及び一部事務組合等負担金のうち人件費相当分に係る経費が類似団体と比較して上回っている状況にある。</a:t>
          </a:r>
          <a:endParaRPr lang="ja-JP" altLang="ja-JP" sz="1400">
            <a:effectLst/>
          </a:endParaRPr>
        </a:p>
        <a:p>
          <a:r>
            <a:rPr lang="ja-JP" altLang="ja-JP" sz="1100" b="0" i="0" baseline="0">
              <a:solidFill>
                <a:schemeClr val="dk1"/>
              </a:solidFill>
              <a:effectLst/>
              <a:latin typeface="+mn-lt"/>
              <a:ea typeface="+mn-ea"/>
              <a:cs typeface="+mn-cs"/>
            </a:rPr>
            <a:t>　今後は、職員給だけでなく、人件費全体について抑制していく必要がある。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34</xdr:row>
      <xdr:rowOff>61686</xdr:rowOff>
    </xdr:to>
    <xdr:cxnSp macro="">
      <xdr:nvCxnSpPr>
        <xdr:cNvPr id="67" name="直線コネクタ 66"/>
        <xdr:cNvCxnSpPr/>
      </xdr:nvCxnSpPr>
      <xdr:spPr>
        <a:xfrm flipV="1">
          <a:off x="3987800" y="57277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61686</xdr:rowOff>
    </xdr:from>
    <xdr:to>
      <xdr:col>5</xdr:col>
      <xdr:colOff>549275</xdr:colOff>
      <xdr:row>35</xdr:row>
      <xdr:rowOff>118836</xdr:rowOff>
    </xdr:to>
    <xdr:cxnSp macro="">
      <xdr:nvCxnSpPr>
        <xdr:cNvPr id="70" name="直線コネクタ 69"/>
        <xdr:cNvCxnSpPr/>
      </xdr:nvCxnSpPr>
      <xdr:spPr>
        <a:xfrm flipV="1">
          <a:off x="3098800" y="5890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116114</xdr:rowOff>
    </xdr:from>
    <xdr:to>
      <xdr:col>4</xdr:col>
      <xdr:colOff>346075</xdr:colOff>
      <xdr:row>35</xdr:row>
      <xdr:rowOff>118836</xdr:rowOff>
    </xdr:to>
    <xdr:cxnSp macro="">
      <xdr:nvCxnSpPr>
        <xdr:cNvPr id="73" name="直線コネクタ 72"/>
        <xdr:cNvCxnSpPr/>
      </xdr:nvCxnSpPr>
      <xdr:spPr>
        <a:xfrm>
          <a:off x="2209800" y="59454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116114</xdr:rowOff>
    </xdr:from>
    <xdr:to>
      <xdr:col>3</xdr:col>
      <xdr:colOff>142875</xdr:colOff>
      <xdr:row>36</xdr:row>
      <xdr:rowOff>121557</xdr:rowOff>
    </xdr:to>
    <xdr:cxnSp macro="">
      <xdr:nvCxnSpPr>
        <xdr:cNvPr id="76" name="直線コネクタ 75"/>
        <xdr:cNvCxnSpPr/>
      </xdr:nvCxnSpPr>
      <xdr:spPr>
        <a:xfrm flipV="1">
          <a:off x="1320800" y="59454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8" name="テキスト ボックス 77"/>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116312</xdr:rowOff>
    </xdr:from>
    <xdr:ext cx="762000" cy="259045"/>
    <xdr:sp macro="" textlink="">
      <xdr:nvSpPr>
        <xdr:cNvPr id="80" name="テキスト ボックス 79"/>
        <xdr:cNvSpPr txBox="1"/>
      </xdr:nvSpPr>
      <xdr:spPr>
        <a:xfrm>
          <a:off x="939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19050</xdr:rowOff>
    </xdr:from>
    <xdr:to>
      <xdr:col>7</xdr:col>
      <xdr:colOff>66675</xdr:colOff>
      <xdr:row>33</xdr:row>
      <xdr:rowOff>120650</xdr:rowOff>
    </xdr:to>
    <xdr:sp macro="" textlink="">
      <xdr:nvSpPr>
        <xdr:cNvPr id="86" name="円/楕円 85"/>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35577</xdr:rowOff>
    </xdr:from>
    <xdr:ext cx="762000" cy="259045"/>
    <xdr:sp macro="" textlink="">
      <xdr:nvSpPr>
        <xdr:cNvPr id="87"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10886</xdr:rowOff>
    </xdr:from>
    <xdr:to>
      <xdr:col>5</xdr:col>
      <xdr:colOff>600075</xdr:colOff>
      <xdr:row>34</xdr:row>
      <xdr:rowOff>112486</xdr:rowOff>
    </xdr:to>
    <xdr:sp macro="" textlink="">
      <xdr:nvSpPr>
        <xdr:cNvPr id="88" name="円/楕円 87"/>
        <xdr:cNvSpPr/>
      </xdr:nvSpPr>
      <xdr:spPr>
        <a:xfrm>
          <a:off x="3937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122663</xdr:rowOff>
    </xdr:from>
    <xdr:ext cx="736600" cy="259045"/>
    <xdr:sp macro="" textlink="">
      <xdr:nvSpPr>
        <xdr:cNvPr id="89" name="テキスト ボックス 88"/>
        <xdr:cNvSpPr txBox="1"/>
      </xdr:nvSpPr>
      <xdr:spPr>
        <a:xfrm>
          <a:off x="3606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68036</xdr:rowOff>
    </xdr:from>
    <xdr:to>
      <xdr:col>4</xdr:col>
      <xdr:colOff>396875</xdr:colOff>
      <xdr:row>35</xdr:row>
      <xdr:rowOff>169636</xdr:rowOff>
    </xdr:to>
    <xdr:sp macro="" textlink="">
      <xdr:nvSpPr>
        <xdr:cNvPr id="90" name="円/楕円 89"/>
        <xdr:cNvSpPr/>
      </xdr:nvSpPr>
      <xdr:spPr>
        <a:xfrm>
          <a:off x="3048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91" name="テキスト ボックス 90"/>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65314</xdr:rowOff>
    </xdr:from>
    <xdr:to>
      <xdr:col>3</xdr:col>
      <xdr:colOff>193675</xdr:colOff>
      <xdr:row>34</xdr:row>
      <xdr:rowOff>166914</xdr:rowOff>
    </xdr:to>
    <xdr:sp macro="" textlink="">
      <xdr:nvSpPr>
        <xdr:cNvPr id="92" name="円/楕円 91"/>
        <xdr:cNvSpPr/>
      </xdr:nvSpPr>
      <xdr:spPr>
        <a:xfrm>
          <a:off x="2159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5641</xdr:rowOff>
    </xdr:from>
    <xdr:ext cx="762000" cy="259045"/>
    <xdr:sp macro="" textlink="">
      <xdr:nvSpPr>
        <xdr:cNvPr id="93" name="テキスト ボックス 92"/>
        <xdr:cNvSpPr txBox="1"/>
      </xdr:nvSpPr>
      <xdr:spPr>
        <a:xfrm>
          <a:off x="1828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70757</xdr:rowOff>
    </xdr:from>
    <xdr:to>
      <xdr:col>1</xdr:col>
      <xdr:colOff>676275</xdr:colOff>
      <xdr:row>37</xdr:row>
      <xdr:rowOff>907</xdr:rowOff>
    </xdr:to>
    <xdr:sp macro="" textlink="">
      <xdr:nvSpPr>
        <xdr:cNvPr id="94" name="円/楕円 93"/>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11084</xdr:rowOff>
    </xdr:from>
    <xdr:ext cx="762000" cy="259045"/>
    <xdr:sp macro="" textlink="">
      <xdr:nvSpPr>
        <xdr:cNvPr id="95" name="テキスト ボックス 94"/>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「物件費」については</a:t>
          </a:r>
          <a:r>
            <a:rPr lang="en-US" altLang="ja-JP" sz="1100" b="0" i="0" baseline="0">
              <a:solidFill>
                <a:schemeClr val="dk1"/>
              </a:solidFill>
              <a:effectLst/>
              <a:latin typeface="+mn-lt"/>
              <a:ea typeface="+mn-ea"/>
              <a:cs typeface="+mn-cs"/>
            </a:rPr>
            <a:t>15.3</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物件費の決算数値は上昇傾向にあることから、今後も経費節減に努めていく必要がある。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94343</xdr:rowOff>
    </xdr:to>
    <xdr:cxnSp macro="">
      <xdr:nvCxnSpPr>
        <xdr:cNvPr id="130" name="直線コネクタ 129"/>
        <xdr:cNvCxnSpPr/>
      </xdr:nvCxnSpPr>
      <xdr:spPr>
        <a:xfrm>
          <a:off x="15671800" y="30607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154214</xdr:rowOff>
    </xdr:from>
    <xdr:to>
      <xdr:col>22</xdr:col>
      <xdr:colOff>565150</xdr:colOff>
      <xdr:row>17</xdr:row>
      <xdr:rowOff>146050</xdr:rowOff>
    </xdr:to>
    <xdr:cxnSp macro="">
      <xdr:nvCxnSpPr>
        <xdr:cNvPr id="133" name="直線コネクタ 132"/>
        <xdr:cNvCxnSpPr/>
      </xdr:nvCxnSpPr>
      <xdr:spPr>
        <a:xfrm>
          <a:off x="14782800" y="28974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18</xdr:row>
      <xdr:rowOff>7257</xdr:rowOff>
    </xdr:to>
    <xdr:cxnSp macro="">
      <xdr:nvCxnSpPr>
        <xdr:cNvPr id="136" name="直線コネクタ 135"/>
        <xdr:cNvCxnSpPr/>
      </xdr:nvCxnSpPr>
      <xdr:spPr>
        <a:xfrm flipV="1">
          <a:off x="13893800" y="28974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67129</xdr:rowOff>
    </xdr:from>
    <xdr:to>
      <xdr:col>20</xdr:col>
      <xdr:colOff>158750</xdr:colOff>
      <xdr:row>18</xdr:row>
      <xdr:rowOff>7257</xdr:rowOff>
    </xdr:to>
    <xdr:cxnSp macro="">
      <xdr:nvCxnSpPr>
        <xdr:cNvPr id="139" name="直線コネクタ 138"/>
        <xdr:cNvCxnSpPr/>
      </xdr:nvCxnSpPr>
      <xdr:spPr>
        <a:xfrm>
          <a:off x="13004800" y="2810329"/>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43543</xdr:rowOff>
    </xdr:from>
    <xdr:to>
      <xdr:col>24</xdr:col>
      <xdr:colOff>82550</xdr:colOff>
      <xdr:row>18</xdr:row>
      <xdr:rowOff>145143</xdr:rowOff>
    </xdr:to>
    <xdr:sp macro="" textlink="">
      <xdr:nvSpPr>
        <xdr:cNvPr id="149" name="円/楕円 148"/>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15620</xdr:rowOff>
    </xdr:from>
    <xdr:ext cx="762000" cy="259045"/>
    <xdr:sp macro="" textlink="">
      <xdr:nvSpPr>
        <xdr:cNvPr id="150"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95250</xdr:rowOff>
    </xdr:from>
    <xdr:to>
      <xdr:col>22</xdr:col>
      <xdr:colOff>615950</xdr:colOff>
      <xdr:row>18</xdr:row>
      <xdr:rowOff>25400</xdr:rowOff>
    </xdr:to>
    <xdr:sp macro="" textlink="">
      <xdr:nvSpPr>
        <xdr:cNvPr id="151" name="円/楕円 150"/>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10177</xdr:rowOff>
    </xdr:from>
    <xdr:ext cx="736600" cy="259045"/>
    <xdr:sp macro="" textlink="">
      <xdr:nvSpPr>
        <xdr:cNvPr id="152" name="テキスト ボックス 151"/>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103414</xdr:rowOff>
    </xdr:from>
    <xdr:to>
      <xdr:col>21</xdr:col>
      <xdr:colOff>412750</xdr:colOff>
      <xdr:row>17</xdr:row>
      <xdr:rowOff>33564</xdr:rowOff>
    </xdr:to>
    <xdr:sp macro="" textlink="">
      <xdr:nvSpPr>
        <xdr:cNvPr id="153" name="円/楕円 152"/>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54" name="テキスト ボックス 153"/>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127907</xdr:rowOff>
    </xdr:from>
    <xdr:to>
      <xdr:col>20</xdr:col>
      <xdr:colOff>209550</xdr:colOff>
      <xdr:row>18</xdr:row>
      <xdr:rowOff>58057</xdr:rowOff>
    </xdr:to>
    <xdr:sp macro="" textlink="">
      <xdr:nvSpPr>
        <xdr:cNvPr id="155" name="円/楕円 154"/>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42834</xdr:rowOff>
    </xdr:from>
    <xdr:ext cx="762000" cy="259045"/>
    <xdr:sp macro="" textlink="">
      <xdr:nvSpPr>
        <xdr:cNvPr id="156" name="テキスト ボックス 155"/>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16329</xdr:rowOff>
    </xdr:from>
    <xdr:to>
      <xdr:col>19</xdr:col>
      <xdr:colOff>6350</xdr:colOff>
      <xdr:row>16</xdr:row>
      <xdr:rowOff>117929</xdr:rowOff>
    </xdr:to>
    <xdr:sp macro="" textlink="">
      <xdr:nvSpPr>
        <xdr:cNvPr id="157" name="円/楕円 156"/>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102706</xdr:rowOff>
    </xdr:from>
    <xdr:ext cx="762000" cy="259045"/>
    <xdr:sp macro="" textlink="">
      <xdr:nvSpPr>
        <xdr:cNvPr id="158" name="テキスト ボックス 157"/>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「扶助費」については、</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ポイント下回っているが、決算数値は年々上昇傾向にある。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53522</xdr:rowOff>
    </xdr:to>
    <xdr:cxnSp macro="">
      <xdr:nvCxnSpPr>
        <xdr:cNvPr id="193" name="直線コネクタ 192"/>
        <xdr:cNvCxnSpPr/>
      </xdr:nvCxnSpPr>
      <xdr:spPr>
        <a:xfrm flipV="1">
          <a:off x="3987800" y="93689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53522</xdr:rowOff>
    </xdr:to>
    <xdr:cxnSp macro="">
      <xdr:nvCxnSpPr>
        <xdr:cNvPr id="196" name="直線コネクタ 195"/>
        <xdr:cNvCxnSpPr/>
      </xdr:nvCxnSpPr>
      <xdr:spPr>
        <a:xfrm>
          <a:off x="3098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94343</xdr:rowOff>
    </xdr:to>
    <xdr:cxnSp macro="">
      <xdr:nvCxnSpPr>
        <xdr:cNvPr id="199" name="直線コネクタ 198"/>
        <xdr:cNvCxnSpPr/>
      </xdr:nvCxnSpPr>
      <xdr:spPr>
        <a:xfrm>
          <a:off x="2209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29028</xdr:rowOff>
    </xdr:to>
    <xdr:cxnSp macro="">
      <xdr:nvCxnSpPr>
        <xdr:cNvPr id="202" name="直線コネクタ 201"/>
        <xdr:cNvCxnSpPr/>
      </xdr:nvCxnSpPr>
      <xdr:spPr>
        <a:xfrm>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6" name="テキスト ボックス 205"/>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12" name="円/楕円 211"/>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13"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4" name="円/楕円 213"/>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5" name="テキスト ボックス 21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6" name="円/楕円 215"/>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7" name="テキスト ボックス 216"/>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8" name="円/楕円 217"/>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9" name="テキスト ボックス 218"/>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20" name="円/楕円 219"/>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1" name="テキスト ボックス 220"/>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「その他」については</a:t>
          </a:r>
          <a:r>
            <a:rPr lang="en-US" altLang="ja-JP" sz="1100" b="0" i="0" baseline="0">
              <a:solidFill>
                <a:schemeClr val="dk1"/>
              </a:solidFill>
              <a:effectLst/>
              <a:latin typeface="+mn-lt"/>
              <a:ea typeface="+mn-ea"/>
              <a:cs typeface="+mn-cs"/>
            </a:rPr>
            <a:t>16.7</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ポイント上回っているが、これは維持補修費等の増加が主な要因となっている。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58</xdr:row>
      <xdr:rowOff>27940</xdr:rowOff>
    </xdr:to>
    <xdr:cxnSp macro="">
      <xdr:nvCxnSpPr>
        <xdr:cNvPr id="254" name="直線コネクタ 253"/>
        <xdr:cNvCxnSpPr/>
      </xdr:nvCxnSpPr>
      <xdr:spPr>
        <a:xfrm>
          <a:off x="15671800" y="98653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58</xdr:row>
      <xdr:rowOff>134620</xdr:rowOff>
    </xdr:to>
    <xdr:cxnSp macro="">
      <xdr:nvCxnSpPr>
        <xdr:cNvPr id="257" name="直線コネクタ 256"/>
        <xdr:cNvCxnSpPr/>
      </xdr:nvCxnSpPr>
      <xdr:spPr>
        <a:xfrm flipV="1">
          <a:off x="14782800" y="98653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111760</xdr:rowOff>
    </xdr:from>
    <xdr:to>
      <xdr:col>21</xdr:col>
      <xdr:colOff>361950</xdr:colOff>
      <xdr:row>58</xdr:row>
      <xdr:rowOff>134620</xdr:rowOff>
    </xdr:to>
    <xdr:cxnSp macro="">
      <xdr:nvCxnSpPr>
        <xdr:cNvPr id="260" name="直線コネクタ 259"/>
        <xdr:cNvCxnSpPr/>
      </xdr:nvCxnSpPr>
      <xdr:spPr>
        <a:xfrm>
          <a:off x="13893800" y="1005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111760</xdr:rowOff>
    </xdr:from>
    <xdr:to>
      <xdr:col>20</xdr:col>
      <xdr:colOff>158750</xdr:colOff>
      <xdr:row>58</xdr:row>
      <xdr:rowOff>134620</xdr:rowOff>
    </xdr:to>
    <xdr:cxnSp macro="">
      <xdr:nvCxnSpPr>
        <xdr:cNvPr id="263" name="直線コネクタ 262"/>
        <xdr:cNvCxnSpPr/>
      </xdr:nvCxnSpPr>
      <xdr:spPr>
        <a:xfrm flipV="1">
          <a:off x="13004800" y="1005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5" name="テキスト ボックス 264"/>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7" name="テキスト ボックス 266"/>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3" name="円/楕円 272"/>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4"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5" name="円/楕円 274"/>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6" name="テキスト ボックス 275"/>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7" name="円/楕円 276"/>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8" name="テキスト ボックス 277"/>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79" name="円/楕円 278"/>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80" name="テキスト ボックス 279"/>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81" name="円/楕円 280"/>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82" name="テキスト ボックス 281"/>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「補助費等」については</a:t>
          </a:r>
          <a:r>
            <a:rPr lang="en-US" altLang="ja-JP" sz="1100" b="0" i="0" baseline="0">
              <a:solidFill>
                <a:schemeClr val="dk1"/>
              </a:solidFill>
              <a:effectLst/>
              <a:latin typeface="+mn-lt"/>
              <a:ea typeface="+mn-ea"/>
              <a:cs typeface="+mn-cs"/>
            </a:rPr>
            <a:t>10.2</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ポイント下回っているが、一部事務組合等への負担金等は、年々増加している。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85090</xdr:rowOff>
    </xdr:to>
    <xdr:cxnSp macro="">
      <xdr:nvCxnSpPr>
        <xdr:cNvPr id="315" name="直線コネクタ 314"/>
        <xdr:cNvCxnSpPr/>
      </xdr:nvCxnSpPr>
      <xdr:spPr>
        <a:xfrm flipV="1">
          <a:off x="15671800" y="6047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85090</xdr:rowOff>
    </xdr:from>
    <xdr:to>
      <xdr:col>22</xdr:col>
      <xdr:colOff>565150</xdr:colOff>
      <xdr:row>35</xdr:row>
      <xdr:rowOff>146050</xdr:rowOff>
    </xdr:to>
    <xdr:cxnSp macro="">
      <xdr:nvCxnSpPr>
        <xdr:cNvPr id="318" name="直線コネクタ 317"/>
        <xdr:cNvCxnSpPr/>
      </xdr:nvCxnSpPr>
      <xdr:spPr>
        <a:xfrm flipV="1">
          <a:off x="14782800" y="608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35</xdr:row>
      <xdr:rowOff>146050</xdr:rowOff>
    </xdr:to>
    <xdr:cxnSp macro="">
      <xdr:nvCxnSpPr>
        <xdr:cNvPr id="321" name="直線コネクタ 320"/>
        <xdr:cNvCxnSpPr/>
      </xdr:nvCxnSpPr>
      <xdr:spPr>
        <a:xfrm>
          <a:off x="13893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35</xdr:row>
      <xdr:rowOff>138430</xdr:rowOff>
    </xdr:to>
    <xdr:cxnSp macro="">
      <xdr:nvCxnSpPr>
        <xdr:cNvPr id="324" name="直線コネクタ 323"/>
        <xdr:cNvCxnSpPr/>
      </xdr:nvCxnSpPr>
      <xdr:spPr>
        <a:xfrm flipV="1">
          <a:off x="13004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34" name="円/楕円 333"/>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35"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34290</xdr:rowOff>
    </xdr:from>
    <xdr:to>
      <xdr:col>22</xdr:col>
      <xdr:colOff>615950</xdr:colOff>
      <xdr:row>35</xdr:row>
      <xdr:rowOff>135890</xdr:rowOff>
    </xdr:to>
    <xdr:sp macro="" textlink="">
      <xdr:nvSpPr>
        <xdr:cNvPr id="336" name="円/楕円 335"/>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146067</xdr:rowOff>
    </xdr:from>
    <xdr:ext cx="736600" cy="259045"/>
    <xdr:sp macro="" textlink="">
      <xdr:nvSpPr>
        <xdr:cNvPr id="337" name="テキスト ボックス 336"/>
        <xdr:cNvSpPr txBox="1"/>
      </xdr:nvSpPr>
      <xdr:spPr>
        <a:xfrm>
          <a:off x="15290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8" name="円/楕円 337"/>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9" name="テキスト ボックス 338"/>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40" name="円/楕円 339"/>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158767</xdr:rowOff>
    </xdr:from>
    <xdr:ext cx="762000" cy="259045"/>
    <xdr:sp macro="" textlink="">
      <xdr:nvSpPr>
        <xdr:cNvPr id="341" name="テキスト ボックス 340"/>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42" name="円/楕円 341"/>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2557</xdr:rowOff>
    </xdr:from>
    <xdr:ext cx="762000" cy="259045"/>
    <xdr:sp macro="" textlink="">
      <xdr:nvSpPr>
        <xdr:cNvPr id="343" name="テキスト ボックス 342"/>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「公債費」については</a:t>
          </a:r>
          <a:r>
            <a:rPr lang="en-US" altLang="ja-JP" sz="1100" b="0" i="0" baseline="0">
              <a:solidFill>
                <a:schemeClr val="dk1"/>
              </a:solidFill>
              <a:effectLst/>
              <a:latin typeface="+mn-lt"/>
              <a:ea typeface="+mn-ea"/>
              <a:cs typeface="+mn-cs"/>
            </a:rPr>
            <a:t>18.3</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ポイント下回っており、臨時財政対策債を除いた地方債残高も年々減少している。</a:t>
          </a:r>
          <a:endParaRPr lang="ja-JP" altLang="ja-JP" sz="1400">
            <a:effectLst/>
          </a:endParaRPr>
        </a:p>
        <a:p>
          <a:pPr rtl="0"/>
          <a:r>
            <a:rPr lang="ja-JP" altLang="ja-JP" sz="1100" b="0" i="0" baseline="0">
              <a:solidFill>
                <a:schemeClr val="dk1"/>
              </a:solidFill>
              <a:effectLst/>
              <a:latin typeface="+mn-lt"/>
              <a:ea typeface="+mn-ea"/>
              <a:cs typeface="+mn-cs"/>
            </a:rPr>
            <a:t>　今後も、償還額以上の借入を抑制することを基本的な方針として実行していくよう努める。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49276</xdr:rowOff>
    </xdr:to>
    <xdr:cxnSp macro="">
      <xdr:nvCxnSpPr>
        <xdr:cNvPr id="373" name="直線コネクタ 372"/>
        <xdr:cNvCxnSpPr/>
      </xdr:nvCxnSpPr>
      <xdr:spPr>
        <a:xfrm>
          <a:off x="3987800" y="13413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40132</xdr:rowOff>
    </xdr:to>
    <xdr:cxnSp macro="">
      <xdr:nvCxnSpPr>
        <xdr:cNvPr id="376" name="直線コネクタ 375"/>
        <xdr:cNvCxnSpPr/>
      </xdr:nvCxnSpPr>
      <xdr:spPr>
        <a:xfrm>
          <a:off x="3098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3556</xdr:rowOff>
    </xdr:to>
    <xdr:cxnSp macro="">
      <xdr:nvCxnSpPr>
        <xdr:cNvPr id="379" name="直線コネクタ 378"/>
        <xdr:cNvCxnSpPr/>
      </xdr:nvCxnSpPr>
      <xdr:spPr>
        <a:xfrm>
          <a:off x="2209800" y="13376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53848</xdr:rowOff>
    </xdr:to>
    <xdr:cxnSp macro="">
      <xdr:nvCxnSpPr>
        <xdr:cNvPr id="382" name="直線コネクタ 381"/>
        <xdr:cNvCxnSpPr/>
      </xdr:nvCxnSpPr>
      <xdr:spPr>
        <a:xfrm flipV="1">
          <a:off x="1320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92" name="円/楕円 391"/>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15003</xdr:rowOff>
    </xdr:from>
    <xdr:ext cx="762000" cy="259045"/>
    <xdr:sp macro="" textlink="">
      <xdr:nvSpPr>
        <xdr:cNvPr id="393" name="公債費該当値テキスト"/>
        <xdr:cNvSpPr txBox="1"/>
      </xdr:nvSpPr>
      <xdr:spPr>
        <a:xfrm>
          <a:off x="4914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94" name="円/楕円 393"/>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95" name="テキスト ボックス 394"/>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6" name="円/楕円 39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97" name="テキスト ボックス 396"/>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8" name="円/楕円 397"/>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9" name="テキスト ボックス 398"/>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400" name="円/楕円 399"/>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114825</xdr:rowOff>
    </xdr:from>
    <xdr:ext cx="762000" cy="259045"/>
    <xdr:sp macro="" textlink="">
      <xdr:nvSpPr>
        <xdr:cNvPr id="401" name="テキスト ボックス 400"/>
        <xdr:cNvSpPr txBox="1"/>
      </xdr:nvSpPr>
      <xdr:spPr>
        <a:xfrm>
          <a:off x="939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「公債費以外」については、</a:t>
          </a:r>
          <a:r>
            <a:rPr lang="en-US" altLang="ja-JP" sz="1100" b="0" i="0" baseline="0">
              <a:solidFill>
                <a:schemeClr val="dk1"/>
              </a:solidFill>
              <a:effectLst/>
              <a:latin typeface="+mn-lt"/>
              <a:ea typeface="+mn-ea"/>
              <a:cs typeface="+mn-cs"/>
            </a:rPr>
            <a:t>67.5</a:t>
          </a:r>
          <a:r>
            <a:rPr lang="ja-JP" altLang="ja-JP" sz="1100" b="0" i="0" baseline="0">
              <a:solidFill>
                <a:schemeClr val="dk1"/>
              </a:solidFill>
              <a:effectLst/>
              <a:latin typeface="+mn-lt"/>
              <a:ea typeface="+mn-ea"/>
              <a:cs typeface="+mn-cs"/>
            </a:rPr>
            <a:t>％となり、類似団体平均を</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物件費、補助費等の抑制が減少の主な要因となっている。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21844</xdr:rowOff>
    </xdr:to>
    <xdr:cxnSp macro="">
      <xdr:nvCxnSpPr>
        <xdr:cNvPr id="432" name="直線コネクタ 431"/>
        <xdr:cNvCxnSpPr/>
      </xdr:nvCxnSpPr>
      <xdr:spPr>
        <a:xfrm flipV="1">
          <a:off x="15671800" y="133858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79</xdr:row>
      <xdr:rowOff>5842</xdr:rowOff>
    </xdr:to>
    <xdr:cxnSp macro="">
      <xdr:nvCxnSpPr>
        <xdr:cNvPr id="435" name="直線コネクタ 434"/>
        <xdr:cNvCxnSpPr/>
      </xdr:nvCxnSpPr>
      <xdr:spPr>
        <a:xfrm flipV="1">
          <a:off x="14782800" y="133949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5842</xdr:rowOff>
    </xdr:to>
    <xdr:cxnSp macro="">
      <xdr:nvCxnSpPr>
        <xdr:cNvPr id="438" name="直線コネクタ 437"/>
        <xdr:cNvCxnSpPr/>
      </xdr:nvCxnSpPr>
      <xdr:spPr>
        <a:xfrm>
          <a:off x="13893800" y="135138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79</xdr:row>
      <xdr:rowOff>10413</xdr:rowOff>
    </xdr:to>
    <xdr:cxnSp macro="">
      <xdr:nvCxnSpPr>
        <xdr:cNvPr id="441" name="直線コネクタ 440"/>
        <xdr:cNvCxnSpPr/>
      </xdr:nvCxnSpPr>
      <xdr:spPr>
        <a:xfrm flipV="1">
          <a:off x="13004800" y="135138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1" name="円/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149877</xdr:rowOff>
    </xdr:from>
    <xdr:ext cx="762000" cy="259045"/>
    <xdr:sp macro="" textlink="">
      <xdr:nvSpPr>
        <xdr:cNvPr id="452"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142494</xdr:rowOff>
    </xdr:from>
    <xdr:to>
      <xdr:col>22</xdr:col>
      <xdr:colOff>615950</xdr:colOff>
      <xdr:row>78</xdr:row>
      <xdr:rowOff>72644</xdr:rowOff>
    </xdr:to>
    <xdr:sp macro="" textlink="">
      <xdr:nvSpPr>
        <xdr:cNvPr id="453" name="円/楕円 452"/>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82821</xdr:rowOff>
    </xdr:from>
    <xdr:ext cx="736600" cy="259045"/>
    <xdr:sp macro="" textlink="">
      <xdr:nvSpPr>
        <xdr:cNvPr id="454" name="テキスト ボックス 453"/>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55" name="円/楕円 454"/>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56" name="テキスト ボックス 455"/>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7" name="円/楕円 456"/>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8" name="テキスト ボックス 457"/>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131063</xdr:rowOff>
    </xdr:from>
    <xdr:to>
      <xdr:col>19</xdr:col>
      <xdr:colOff>6350</xdr:colOff>
      <xdr:row>79</xdr:row>
      <xdr:rowOff>61213</xdr:rowOff>
    </xdr:to>
    <xdr:sp macro="" textlink="">
      <xdr:nvSpPr>
        <xdr:cNvPr id="459" name="円/楕円 458"/>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45990</xdr:rowOff>
    </xdr:from>
    <xdr:ext cx="762000" cy="259045"/>
    <xdr:sp macro="" textlink="">
      <xdr:nvSpPr>
        <xdr:cNvPr id="460" name="テキスト ボックス 459"/>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99187</xdr:rowOff>
    </xdr:from>
    <xdr:to>
      <xdr:col>4</xdr:col>
      <xdr:colOff>1117600</xdr:colOff>
      <xdr:row>15</xdr:row>
      <xdr:rowOff>103465</xdr:rowOff>
    </xdr:to>
    <xdr:cxnSp macro="">
      <xdr:nvCxnSpPr>
        <xdr:cNvPr id="52" name="直線コネクタ 51"/>
        <xdr:cNvCxnSpPr/>
      </xdr:nvCxnSpPr>
      <xdr:spPr bwMode="auto">
        <a:xfrm flipV="1">
          <a:off x="5003800" y="2718562"/>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83964</xdr:rowOff>
    </xdr:from>
    <xdr:ext cx="762000" cy="259045"/>
    <xdr:sp macro="" textlink="">
      <xdr:nvSpPr>
        <xdr:cNvPr id="53" name="人口1人当たり決算額の推移平均値テキスト130"/>
        <xdr:cNvSpPr txBox="1"/>
      </xdr:nvSpPr>
      <xdr:spPr>
        <a:xfrm>
          <a:off x="5740400" y="270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50430</xdr:rowOff>
    </xdr:from>
    <xdr:to>
      <xdr:col>4</xdr:col>
      <xdr:colOff>469900</xdr:colOff>
      <xdr:row>15</xdr:row>
      <xdr:rowOff>103465</xdr:rowOff>
    </xdr:to>
    <xdr:cxnSp macro="">
      <xdr:nvCxnSpPr>
        <xdr:cNvPr id="55" name="直線コネクタ 54"/>
        <xdr:cNvCxnSpPr/>
      </xdr:nvCxnSpPr>
      <xdr:spPr bwMode="auto">
        <a:xfrm>
          <a:off x="4305300" y="2669805"/>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50430</xdr:rowOff>
    </xdr:from>
    <xdr:to>
      <xdr:col>3</xdr:col>
      <xdr:colOff>904875</xdr:colOff>
      <xdr:row>15</xdr:row>
      <xdr:rowOff>89422</xdr:rowOff>
    </xdr:to>
    <xdr:cxnSp macro="">
      <xdr:nvCxnSpPr>
        <xdr:cNvPr id="58" name="直線コネクタ 57"/>
        <xdr:cNvCxnSpPr/>
      </xdr:nvCxnSpPr>
      <xdr:spPr bwMode="auto">
        <a:xfrm flipV="1">
          <a:off x="3606800" y="2669805"/>
          <a:ext cx="698500" cy="3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89422</xdr:rowOff>
    </xdr:from>
    <xdr:to>
      <xdr:col>3</xdr:col>
      <xdr:colOff>206375</xdr:colOff>
      <xdr:row>15</xdr:row>
      <xdr:rowOff>103089</xdr:rowOff>
    </xdr:to>
    <xdr:cxnSp macro="">
      <xdr:nvCxnSpPr>
        <xdr:cNvPr id="61" name="直線コネクタ 60"/>
        <xdr:cNvCxnSpPr/>
      </xdr:nvCxnSpPr>
      <xdr:spPr bwMode="auto">
        <a:xfrm flipV="1">
          <a:off x="2908300" y="2708797"/>
          <a:ext cx="698500" cy="13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48387</xdr:rowOff>
    </xdr:from>
    <xdr:to>
      <xdr:col>5</xdr:col>
      <xdr:colOff>34925</xdr:colOff>
      <xdr:row>15</xdr:row>
      <xdr:rowOff>149987</xdr:rowOff>
    </xdr:to>
    <xdr:sp macro="" textlink="">
      <xdr:nvSpPr>
        <xdr:cNvPr id="71" name="円/楕円 70"/>
        <xdr:cNvSpPr/>
      </xdr:nvSpPr>
      <xdr:spPr bwMode="auto">
        <a:xfrm>
          <a:off x="5600700" y="266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64914</xdr:rowOff>
    </xdr:from>
    <xdr:ext cx="762000" cy="259045"/>
    <xdr:sp macro="" textlink="">
      <xdr:nvSpPr>
        <xdr:cNvPr id="72" name="人口1人当たり決算額の推移該当値テキスト130"/>
        <xdr:cNvSpPr txBox="1"/>
      </xdr:nvSpPr>
      <xdr:spPr>
        <a:xfrm>
          <a:off x="5740400" y="251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52665</xdr:rowOff>
    </xdr:from>
    <xdr:to>
      <xdr:col>4</xdr:col>
      <xdr:colOff>520700</xdr:colOff>
      <xdr:row>15</xdr:row>
      <xdr:rowOff>154265</xdr:rowOff>
    </xdr:to>
    <xdr:sp macro="" textlink="">
      <xdr:nvSpPr>
        <xdr:cNvPr id="73" name="円/楕円 72"/>
        <xdr:cNvSpPr/>
      </xdr:nvSpPr>
      <xdr:spPr bwMode="auto">
        <a:xfrm>
          <a:off x="4953000" y="2672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164442</xdr:rowOff>
    </xdr:from>
    <xdr:ext cx="736600" cy="259045"/>
    <xdr:sp macro="" textlink="">
      <xdr:nvSpPr>
        <xdr:cNvPr id="74" name="テキスト ボックス 73"/>
        <xdr:cNvSpPr txBox="1"/>
      </xdr:nvSpPr>
      <xdr:spPr>
        <a:xfrm>
          <a:off x="4622800" y="24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94,358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171080</xdr:rowOff>
    </xdr:from>
    <xdr:to>
      <xdr:col>3</xdr:col>
      <xdr:colOff>955675</xdr:colOff>
      <xdr:row>15</xdr:row>
      <xdr:rowOff>101230</xdr:rowOff>
    </xdr:to>
    <xdr:sp macro="" textlink="">
      <xdr:nvSpPr>
        <xdr:cNvPr id="75" name="円/楕円 74"/>
        <xdr:cNvSpPr/>
      </xdr:nvSpPr>
      <xdr:spPr bwMode="auto">
        <a:xfrm>
          <a:off x="4254500" y="261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111407</xdr:rowOff>
    </xdr:from>
    <xdr:ext cx="762000" cy="259045"/>
    <xdr:sp macro="" textlink="">
      <xdr:nvSpPr>
        <xdr:cNvPr id="76" name="テキスト ボックス 75"/>
        <xdr:cNvSpPr txBox="1"/>
      </xdr:nvSpPr>
      <xdr:spPr>
        <a:xfrm>
          <a:off x="3924300" y="23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97,606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38622</xdr:rowOff>
    </xdr:from>
    <xdr:to>
      <xdr:col>3</xdr:col>
      <xdr:colOff>257175</xdr:colOff>
      <xdr:row>15</xdr:row>
      <xdr:rowOff>140222</xdr:rowOff>
    </xdr:to>
    <xdr:sp macro="" textlink="">
      <xdr:nvSpPr>
        <xdr:cNvPr id="77" name="円/楕円 76"/>
        <xdr:cNvSpPr/>
      </xdr:nvSpPr>
      <xdr:spPr bwMode="auto">
        <a:xfrm>
          <a:off x="3556000" y="2657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124999</xdr:rowOff>
    </xdr:from>
    <xdr:ext cx="762000" cy="259045"/>
    <xdr:sp macro="" textlink="">
      <xdr:nvSpPr>
        <xdr:cNvPr id="78" name="テキスト ボックス 77"/>
        <xdr:cNvSpPr txBox="1"/>
      </xdr:nvSpPr>
      <xdr:spPr>
        <a:xfrm>
          <a:off x="3225800" y="274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52289</xdr:rowOff>
    </xdr:from>
    <xdr:to>
      <xdr:col>2</xdr:col>
      <xdr:colOff>692150</xdr:colOff>
      <xdr:row>15</xdr:row>
      <xdr:rowOff>153889</xdr:rowOff>
    </xdr:to>
    <xdr:sp macro="" textlink="">
      <xdr:nvSpPr>
        <xdr:cNvPr id="79" name="円/楕円 78"/>
        <xdr:cNvSpPr/>
      </xdr:nvSpPr>
      <xdr:spPr bwMode="auto">
        <a:xfrm>
          <a:off x="2857500" y="267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138666</xdr:rowOff>
    </xdr:from>
    <xdr:ext cx="762000" cy="259045"/>
    <xdr:sp macro="" textlink="">
      <xdr:nvSpPr>
        <xdr:cNvPr id="80" name="テキスト ボックス 79"/>
        <xdr:cNvSpPr txBox="1"/>
      </xdr:nvSpPr>
      <xdr:spPr>
        <a:xfrm>
          <a:off x="2527300" y="275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33209</xdr:rowOff>
    </xdr:from>
    <xdr:to>
      <xdr:col>4</xdr:col>
      <xdr:colOff>1117600</xdr:colOff>
      <xdr:row>36</xdr:row>
      <xdr:rowOff>44802</xdr:rowOff>
    </xdr:to>
    <xdr:cxnSp macro="">
      <xdr:nvCxnSpPr>
        <xdr:cNvPr id="116" name="直線コネクタ 115"/>
        <xdr:cNvCxnSpPr/>
      </xdr:nvCxnSpPr>
      <xdr:spPr bwMode="auto">
        <a:xfrm>
          <a:off x="5003800" y="6986459"/>
          <a:ext cx="647700" cy="11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304753</xdr:rowOff>
    </xdr:from>
    <xdr:to>
      <xdr:col>4</xdr:col>
      <xdr:colOff>469900</xdr:colOff>
      <xdr:row>36</xdr:row>
      <xdr:rowOff>33209</xdr:rowOff>
    </xdr:to>
    <xdr:cxnSp macro="">
      <xdr:nvCxnSpPr>
        <xdr:cNvPr id="119" name="直線コネクタ 118"/>
        <xdr:cNvCxnSpPr/>
      </xdr:nvCxnSpPr>
      <xdr:spPr bwMode="auto">
        <a:xfrm>
          <a:off x="4305300" y="6915103"/>
          <a:ext cx="698500" cy="7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286530</xdr:rowOff>
    </xdr:from>
    <xdr:to>
      <xdr:col>3</xdr:col>
      <xdr:colOff>904875</xdr:colOff>
      <xdr:row>35</xdr:row>
      <xdr:rowOff>304753</xdr:rowOff>
    </xdr:to>
    <xdr:cxnSp macro="">
      <xdr:nvCxnSpPr>
        <xdr:cNvPr id="122" name="直線コネクタ 121"/>
        <xdr:cNvCxnSpPr/>
      </xdr:nvCxnSpPr>
      <xdr:spPr bwMode="auto">
        <a:xfrm>
          <a:off x="3606800" y="6896880"/>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267197</xdr:rowOff>
    </xdr:from>
    <xdr:to>
      <xdr:col>3</xdr:col>
      <xdr:colOff>206375</xdr:colOff>
      <xdr:row>35</xdr:row>
      <xdr:rowOff>286530</xdr:rowOff>
    </xdr:to>
    <xdr:cxnSp macro="">
      <xdr:nvCxnSpPr>
        <xdr:cNvPr id="125" name="直線コネクタ 124"/>
        <xdr:cNvCxnSpPr/>
      </xdr:nvCxnSpPr>
      <xdr:spPr bwMode="auto">
        <a:xfrm>
          <a:off x="2908300" y="6877547"/>
          <a:ext cx="698500" cy="19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336902</xdr:rowOff>
    </xdr:from>
    <xdr:to>
      <xdr:col>5</xdr:col>
      <xdr:colOff>34925</xdr:colOff>
      <xdr:row>36</xdr:row>
      <xdr:rowOff>95602</xdr:rowOff>
    </xdr:to>
    <xdr:sp macro="" textlink="">
      <xdr:nvSpPr>
        <xdr:cNvPr id="135" name="円/楕円 134"/>
        <xdr:cNvSpPr/>
      </xdr:nvSpPr>
      <xdr:spPr bwMode="auto">
        <a:xfrm>
          <a:off x="5600700" y="694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308979</xdr:rowOff>
    </xdr:from>
    <xdr:ext cx="762000" cy="259045"/>
    <xdr:sp macro="" textlink="">
      <xdr:nvSpPr>
        <xdr:cNvPr id="136" name="人口1人当たり決算額の推移該当値テキスト445"/>
        <xdr:cNvSpPr txBox="1"/>
      </xdr:nvSpPr>
      <xdr:spPr>
        <a:xfrm>
          <a:off x="5740400" y="69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325309</xdr:rowOff>
    </xdr:from>
    <xdr:to>
      <xdr:col>4</xdr:col>
      <xdr:colOff>520700</xdr:colOff>
      <xdr:row>36</xdr:row>
      <xdr:rowOff>84009</xdr:rowOff>
    </xdr:to>
    <xdr:sp macro="" textlink="">
      <xdr:nvSpPr>
        <xdr:cNvPr id="137" name="円/楕円 136"/>
        <xdr:cNvSpPr/>
      </xdr:nvSpPr>
      <xdr:spPr bwMode="auto">
        <a:xfrm>
          <a:off x="4953000" y="693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68786</xdr:rowOff>
    </xdr:from>
    <xdr:ext cx="736600" cy="259045"/>
    <xdr:sp macro="" textlink="">
      <xdr:nvSpPr>
        <xdr:cNvPr id="138" name="テキスト ボックス 137"/>
        <xdr:cNvSpPr txBox="1"/>
      </xdr:nvSpPr>
      <xdr:spPr>
        <a:xfrm>
          <a:off x="4622800" y="702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253953</xdr:rowOff>
    </xdr:from>
    <xdr:to>
      <xdr:col>3</xdr:col>
      <xdr:colOff>955675</xdr:colOff>
      <xdr:row>36</xdr:row>
      <xdr:rowOff>12653</xdr:rowOff>
    </xdr:to>
    <xdr:sp macro="" textlink="">
      <xdr:nvSpPr>
        <xdr:cNvPr id="139" name="円/楕円 138"/>
        <xdr:cNvSpPr/>
      </xdr:nvSpPr>
      <xdr:spPr bwMode="auto">
        <a:xfrm>
          <a:off x="4254500" y="686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340330</xdr:rowOff>
    </xdr:from>
    <xdr:ext cx="762000" cy="259045"/>
    <xdr:sp macro="" textlink="">
      <xdr:nvSpPr>
        <xdr:cNvPr id="140" name="テキスト ボックス 139"/>
        <xdr:cNvSpPr txBox="1"/>
      </xdr:nvSpPr>
      <xdr:spPr>
        <a:xfrm>
          <a:off x="3924300" y="695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235730</xdr:rowOff>
    </xdr:from>
    <xdr:to>
      <xdr:col>3</xdr:col>
      <xdr:colOff>257175</xdr:colOff>
      <xdr:row>35</xdr:row>
      <xdr:rowOff>337330</xdr:rowOff>
    </xdr:to>
    <xdr:sp macro="" textlink="">
      <xdr:nvSpPr>
        <xdr:cNvPr id="141" name="円/楕円 140"/>
        <xdr:cNvSpPr/>
      </xdr:nvSpPr>
      <xdr:spPr bwMode="auto">
        <a:xfrm>
          <a:off x="3556000" y="68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322107</xdr:rowOff>
    </xdr:from>
    <xdr:ext cx="762000" cy="259045"/>
    <xdr:sp macro="" textlink="">
      <xdr:nvSpPr>
        <xdr:cNvPr id="142" name="テキスト ボックス 141"/>
        <xdr:cNvSpPr txBox="1"/>
      </xdr:nvSpPr>
      <xdr:spPr>
        <a:xfrm>
          <a:off x="3225800" y="69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216397</xdr:rowOff>
    </xdr:from>
    <xdr:to>
      <xdr:col>2</xdr:col>
      <xdr:colOff>692150</xdr:colOff>
      <xdr:row>35</xdr:row>
      <xdr:rowOff>317997</xdr:rowOff>
    </xdr:to>
    <xdr:sp macro="" textlink="">
      <xdr:nvSpPr>
        <xdr:cNvPr id="143" name="円/楕円 142"/>
        <xdr:cNvSpPr/>
      </xdr:nvSpPr>
      <xdr:spPr bwMode="auto">
        <a:xfrm>
          <a:off x="2857500" y="682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302774</xdr:rowOff>
    </xdr:from>
    <xdr:ext cx="762000" cy="259045"/>
    <xdr:sp macro="" textlink="">
      <xdr:nvSpPr>
        <xdr:cNvPr id="144" name="テキスト ボックス 143"/>
        <xdr:cNvSpPr txBox="1"/>
      </xdr:nvSpPr>
      <xdr:spPr>
        <a:xfrm>
          <a:off x="2527300" y="691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歳出においては、人件費をはじめ経常経費の削減、事務事業の整理・統合など抑制を継続している。</a:t>
          </a:r>
          <a:endParaRPr lang="ja-JP" altLang="ja-JP" sz="1400">
            <a:effectLst/>
          </a:endParaRPr>
        </a:p>
        <a:p>
          <a:pPr rtl="0"/>
          <a:r>
            <a:rPr lang="ja-JP" altLang="ja-JP" sz="1100" b="0" i="0" baseline="0">
              <a:solidFill>
                <a:schemeClr val="dk1"/>
              </a:solidFill>
              <a:effectLst/>
              <a:latin typeface="+mn-lt"/>
              <a:ea typeface="+mn-ea"/>
              <a:cs typeface="+mn-cs"/>
            </a:rPr>
            <a:t>　歳入においては、市税等の滞納整理の強化、住民負担の適正化、あらゆる事業において、国・県の補助対象事業となりうるかの検討などの確保に努めている。</a:t>
          </a:r>
          <a:endParaRPr lang="ja-JP" altLang="ja-JP" sz="1400">
            <a:effectLst/>
          </a:endParaRPr>
        </a:p>
        <a:p>
          <a:pPr rtl="0"/>
          <a:r>
            <a:rPr lang="ja-JP" altLang="ja-JP" sz="1100" b="0" i="0" baseline="0">
              <a:solidFill>
                <a:schemeClr val="dk1"/>
              </a:solidFill>
              <a:effectLst/>
              <a:latin typeface="+mn-lt"/>
              <a:ea typeface="+mn-ea"/>
              <a:cs typeface="+mn-cs"/>
            </a:rPr>
            <a:t>　また、基金残高の確保にも努めている。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「連結実質赤字比率」については、平成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年より赤字がないため数値はないが、今後もより健全な運営が必要である。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実質公債費比率は年々改善されており、その要因として、</a:t>
          </a:r>
          <a:endParaRPr lang="ja-JP" altLang="ja-JP" sz="1400">
            <a:effectLst/>
          </a:endParaRPr>
        </a:p>
        <a:p>
          <a:pPr rtl="0"/>
          <a:r>
            <a:rPr lang="ja-JP" altLang="ja-JP" sz="1100" b="0" i="0" baseline="0">
              <a:solidFill>
                <a:schemeClr val="dk1"/>
              </a:solidFill>
              <a:effectLst/>
              <a:latin typeface="+mn-lt"/>
              <a:ea typeface="+mn-ea"/>
              <a:cs typeface="+mn-cs"/>
            </a:rPr>
            <a:t>公営企業</a:t>
          </a:r>
          <a:r>
            <a:rPr lang="ja-JP" altLang="en-US" sz="1100" b="0" i="0" baseline="0">
              <a:solidFill>
                <a:schemeClr val="dk1"/>
              </a:solidFill>
              <a:effectLst/>
              <a:latin typeface="+mn-lt"/>
              <a:ea typeface="+mn-ea"/>
              <a:cs typeface="+mn-cs"/>
            </a:rPr>
            <a:t>債の元利償還金に対する</a:t>
          </a:r>
          <a:r>
            <a:rPr lang="ja-JP" altLang="ja-JP" sz="1100" b="0" i="0" baseline="0">
              <a:solidFill>
                <a:schemeClr val="dk1"/>
              </a:solidFill>
              <a:effectLst/>
              <a:latin typeface="+mn-lt"/>
              <a:ea typeface="+mn-ea"/>
              <a:cs typeface="+mn-cs"/>
            </a:rPr>
            <a:t>繰入金の減や、</a:t>
          </a:r>
          <a:r>
            <a:rPr lang="ja-JP" altLang="en-US" sz="1100" b="0" i="0" baseline="0">
              <a:solidFill>
                <a:schemeClr val="dk1"/>
              </a:solidFill>
              <a:effectLst/>
              <a:latin typeface="+mn-lt"/>
              <a:ea typeface="+mn-ea"/>
              <a:cs typeface="+mn-cs"/>
            </a:rPr>
            <a:t>組合等が起こした地方債の元利償還金に対する負担金等</a:t>
          </a:r>
          <a:r>
            <a:rPr lang="ja-JP" altLang="ja-JP" sz="1100" b="0" i="0" baseline="0">
              <a:solidFill>
                <a:schemeClr val="dk1"/>
              </a:solidFill>
              <a:effectLst/>
              <a:latin typeface="+mn-lt"/>
              <a:ea typeface="+mn-ea"/>
              <a:cs typeface="+mn-cs"/>
            </a:rPr>
            <a:t>の減のほか、臨時財政対策債を除く通常債残高の減があり、分子が減となっている。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将来負担比率は年々改善されており、その主な要因は債務負担行為に基づく支出予定額の減、組合等負担等見込額の減</a:t>
          </a:r>
          <a:r>
            <a:rPr lang="ja-JP" altLang="en-US" sz="1100" b="0" i="0" baseline="0">
              <a:solidFill>
                <a:schemeClr val="dk1"/>
              </a:solidFill>
              <a:effectLst/>
              <a:latin typeface="+mn-lt"/>
              <a:ea typeface="+mn-ea"/>
              <a:cs typeface="+mn-cs"/>
            </a:rPr>
            <a:t>、充当可能基金の増</a:t>
          </a:r>
          <a:r>
            <a:rPr lang="ja-JP" altLang="ja-JP" sz="1100" b="0" i="0" baseline="0">
              <a:solidFill>
                <a:schemeClr val="dk1"/>
              </a:solidFill>
              <a:effectLst/>
              <a:latin typeface="+mn-lt"/>
              <a:ea typeface="+mn-ea"/>
              <a:cs typeface="+mn-cs"/>
            </a:rPr>
            <a:t>などであ</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19431419</v>
      </c>
      <c r="BO4" s="349"/>
      <c r="BP4" s="349"/>
      <c r="BQ4" s="349"/>
      <c r="BR4" s="349"/>
      <c r="BS4" s="349"/>
      <c r="BT4" s="349"/>
      <c r="BU4" s="350"/>
      <c r="BV4" s="348">
        <v>19314408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18900100</v>
      </c>
      <c r="BO5" s="386"/>
      <c r="BP5" s="386"/>
      <c r="BQ5" s="386"/>
      <c r="BR5" s="386"/>
      <c r="BS5" s="386"/>
      <c r="BT5" s="386"/>
      <c r="BU5" s="387"/>
      <c r="BV5" s="385">
        <v>18903331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85.8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531319</v>
      </c>
      <c r="BO6" s="386"/>
      <c r="BP6" s="386"/>
      <c r="BQ6" s="386"/>
      <c r="BR6" s="386"/>
      <c r="BS6" s="386"/>
      <c r="BT6" s="386"/>
      <c r="BU6" s="387"/>
      <c r="BV6" s="385">
        <v>411077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92.3</v>
      </c>
      <c r="CU6" s="423"/>
      <c r="CV6" s="423"/>
      <c r="CW6" s="423"/>
      <c r="CX6" s="423"/>
      <c r="CY6" s="423"/>
      <c r="CZ6" s="423"/>
      <c r="DA6" s="424"/>
      <c r="DB6" s="422">
        <v>92.5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102672</v>
      </c>
      <c r="BO7" s="386"/>
      <c r="BP7" s="386"/>
      <c r="BQ7" s="386"/>
      <c r="BR7" s="386"/>
      <c r="BS7" s="386"/>
      <c r="BT7" s="386"/>
      <c r="BU7" s="387"/>
      <c r="BV7" s="385">
        <v>66334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12221529</v>
      </c>
      <c r="CU7" s="386"/>
      <c r="CV7" s="386"/>
      <c r="CW7" s="386"/>
      <c r="CX7" s="386"/>
      <c r="CY7" s="386"/>
      <c r="CZ7" s="386"/>
      <c r="DA7" s="387"/>
      <c r="DB7" s="385">
        <v>12132104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428647</v>
      </c>
      <c r="BO8" s="386"/>
      <c r="BP8" s="386"/>
      <c r="BQ8" s="386"/>
      <c r="BR8" s="386"/>
      <c r="BS8" s="386"/>
      <c r="BT8" s="386"/>
      <c r="BU8" s="387"/>
      <c r="BV8" s="385">
        <v>344743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0.47</v>
      </c>
      <c r="CU8" s="426"/>
      <c r="CV8" s="426"/>
      <c r="CW8" s="426"/>
      <c r="CX8" s="426"/>
      <c r="CY8" s="426"/>
      <c r="CZ8" s="426"/>
      <c r="DA8" s="427"/>
      <c r="DB8" s="425">
        <v>0.46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45638</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83904</v>
      </c>
      <c r="BO9" s="386"/>
      <c r="BP9" s="386"/>
      <c r="BQ9" s="386"/>
      <c r="BR9" s="386"/>
      <c r="BS9" s="386"/>
      <c r="BT9" s="386"/>
      <c r="BU9" s="387"/>
      <c r="BV9" s="385">
        <v>-109429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v>
      </c>
      <c r="CU9" s="383"/>
      <c r="CV9" s="383"/>
      <c r="CW9" s="383"/>
      <c r="CX9" s="383"/>
      <c r="CY9" s="383"/>
      <c r="CZ9" s="383"/>
      <c r="DA9" s="384"/>
      <c r="DB9" s="382">
        <v>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46788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2580</v>
      </c>
      <c r="BO10" s="386"/>
      <c r="BP10" s="386"/>
      <c r="BQ10" s="386"/>
      <c r="BR10" s="386"/>
      <c r="BS10" s="386"/>
      <c r="BT10" s="386"/>
      <c r="BU10" s="387"/>
      <c r="BV10" s="385">
        <v>7500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46413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45791</v>
      </c>
      <c r="S13" s="467"/>
      <c r="T13" s="467"/>
      <c r="U13" s="467"/>
      <c r="V13" s="468"/>
      <c r="W13" s="401" t="s">
        <v>124</v>
      </c>
      <c r="X13" s="402"/>
      <c r="Y13" s="402"/>
      <c r="Z13" s="402"/>
      <c r="AA13" s="402"/>
      <c r="AB13" s="392"/>
      <c r="AC13" s="436">
        <v>6143</v>
      </c>
      <c r="AD13" s="437"/>
      <c r="AE13" s="437"/>
      <c r="AF13" s="437"/>
      <c r="AG13" s="476"/>
      <c r="AH13" s="436">
        <v>6742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86484</v>
      </c>
      <c r="BO13" s="386"/>
      <c r="BP13" s="386"/>
      <c r="BQ13" s="386"/>
      <c r="BR13" s="386"/>
      <c r="BS13" s="386"/>
      <c r="BT13" s="386"/>
      <c r="BU13" s="387"/>
      <c r="BV13" s="385">
        <v>-101929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46667</v>
      </c>
      <c r="S14" s="467"/>
      <c r="T14" s="467"/>
      <c r="U14" s="467"/>
      <c r="V14" s="468"/>
      <c r="W14" s="375"/>
      <c r="X14" s="376"/>
      <c r="Y14" s="376"/>
      <c r="Z14" s="376"/>
      <c r="AA14" s="376"/>
      <c r="AB14" s="365"/>
      <c r="AC14" s="469">
        <v>24.8</v>
      </c>
      <c r="AD14" s="470"/>
      <c r="AE14" s="470"/>
      <c r="AF14" s="470"/>
      <c r="AG14" s="471"/>
      <c r="AH14" s="469">
        <v>25.3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46024</v>
      </c>
      <c r="S15" s="467"/>
      <c r="T15" s="467"/>
      <c r="U15" s="467"/>
      <c r="V15" s="468"/>
      <c r="W15" s="401" t="s">
        <v>131</v>
      </c>
      <c r="X15" s="402"/>
      <c r="Y15" s="402"/>
      <c r="Z15" s="402"/>
      <c r="AA15" s="402"/>
      <c r="AB15" s="392"/>
      <c r="AC15" s="436">
        <v>5985</v>
      </c>
      <c r="AD15" s="437"/>
      <c r="AE15" s="437"/>
      <c r="AF15" s="437"/>
      <c r="AG15" s="476"/>
      <c r="AH15" s="436">
        <v>6830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4554963</v>
      </c>
      <c r="BO15" s="349"/>
      <c r="BP15" s="349"/>
      <c r="BQ15" s="349"/>
      <c r="BR15" s="349"/>
      <c r="BS15" s="349"/>
      <c r="BT15" s="349"/>
      <c r="BU15" s="350"/>
      <c r="BV15" s="348">
        <v>4455039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24.2</v>
      </c>
      <c r="AD16" s="470"/>
      <c r="AE16" s="470"/>
      <c r="AF16" s="470"/>
      <c r="AG16" s="471"/>
      <c r="AH16" s="469">
        <v>25.6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9449797</v>
      </c>
      <c r="BO16" s="386"/>
      <c r="BP16" s="386"/>
      <c r="BQ16" s="386"/>
      <c r="BR16" s="386"/>
      <c r="BS16" s="386"/>
      <c r="BT16" s="386"/>
      <c r="BU16" s="387"/>
      <c r="BV16" s="385">
        <v>9389333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12607</v>
      </c>
      <c r="AD17" s="437"/>
      <c r="AE17" s="437"/>
      <c r="AF17" s="437"/>
      <c r="AG17" s="476"/>
      <c r="AH17" s="436">
        <v>12957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5848967</v>
      </c>
      <c r="BO17" s="386"/>
      <c r="BP17" s="386"/>
      <c r="BQ17" s="386"/>
      <c r="BR17" s="386"/>
      <c r="BS17" s="386"/>
      <c r="BT17" s="386"/>
      <c r="BU17" s="387"/>
      <c r="BV17" s="385">
        <v>5715584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112.06</v>
      </c>
      <c r="M18" s="498"/>
      <c r="N18" s="498"/>
      <c r="O18" s="498"/>
      <c r="P18" s="498"/>
      <c r="Q18" s="498"/>
      <c r="R18" s="499"/>
      <c r="S18" s="499"/>
      <c r="T18" s="499"/>
      <c r="U18" s="499"/>
      <c r="V18" s="500"/>
      <c r="W18" s="403"/>
      <c r="X18" s="404"/>
      <c r="Y18" s="404"/>
      <c r="Z18" s="404"/>
      <c r="AA18" s="404"/>
      <c r="AB18" s="395"/>
      <c r="AC18" s="501">
        <v>51</v>
      </c>
      <c r="AD18" s="502"/>
      <c r="AE18" s="502"/>
      <c r="AF18" s="502"/>
      <c r="AG18" s="503"/>
      <c r="AH18" s="501">
        <v>48.6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10535680</v>
      </c>
      <c r="BO18" s="386"/>
      <c r="BP18" s="386"/>
      <c r="BQ18" s="386"/>
      <c r="BR18" s="386"/>
      <c r="BS18" s="386"/>
      <c r="BT18" s="386"/>
      <c r="BU18" s="387"/>
      <c r="BV18" s="385">
        <v>10560782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14036674</v>
      </c>
      <c r="BO19" s="386"/>
      <c r="BP19" s="386"/>
      <c r="BQ19" s="386"/>
      <c r="BR19" s="386"/>
      <c r="BS19" s="386"/>
      <c r="BT19" s="386"/>
      <c r="BU19" s="387"/>
      <c r="BV19" s="385">
        <v>13961622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15092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18792650</v>
      </c>
      <c r="BO23" s="386"/>
      <c r="BP23" s="386"/>
      <c r="BQ23" s="386"/>
      <c r="BR23" s="386"/>
      <c r="BS23" s="386"/>
      <c r="BT23" s="386"/>
      <c r="BU23" s="387"/>
      <c r="BV23" s="385">
        <v>18878303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8213</v>
      </c>
      <c r="R24" s="437"/>
      <c r="S24" s="437"/>
      <c r="T24" s="437"/>
      <c r="U24" s="437"/>
      <c r="V24" s="476"/>
      <c r="W24" s="531"/>
      <c r="X24" s="519"/>
      <c r="Y24" s="520"/>
      <c r="Z24" s="435" t="s">
        <v>154</v>
      </c>
      <c r="AA24" s="415"/>
      <c r="AB24" s="415"/>
      <c r="AC24" s="415"/>
      <c r="AD24" s="415"/>
      <c r="AE24" s="415"/>
      <c r="AF24" s="415"/>
      <c r="AG24" s="416"/>
      <c r="AH24" s="436">
        <v>384</v>
      </c>
      <c r="AI24" s="437"/>
      <c r="AJ24" s="437"/>
      <c r="AK24" s="437"/>
      <c r="AL24" s="476"/>
      <c r="AM24" s="436">
        <v>1186176</v>
      </c>
      <c r="AN24" s="437"/>
      <c r="AO24" s="437"/>
      <c r="AP24" s="437"/>
      <c r="AQ24" s="437"/>
      <c r="AR24" s="476"/>
      <c r="AS24" s="436">
        <v>3089</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13093371</v>
      </c>
      <c r="BO24" s="386"/>
      <c r="BP24" s="386"/>
      <c r="BQ24" s="386"/>
      <c r="BR24" s="386"/>
      <c r="BS24" s="386"/>
      <c r="BT24" s="386"/>
      <c r="BU24" s="387"/>
      <c r="BV24" s="385">
        <v>13241389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6696</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2831280</v>
      </c>
      <c r="BO25" s="349"/>
      <c r="BP25" s="349"/>
      <c r="BQ25" s="349"/>
      <c r="BR25" s="349"/>
      <c r="BS25" s="349"/>
      <c r="BT25" s="349"/>
      <c r="BU25" s="350"/>
      <c r="BV25" s="348">
        <v>2141270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5738</v>
      </c>
      <c r="R26" s="437"/>
      <c r="S26" s="437"/>
      <c r="T26" s="437"/>
      <c r="U26" s="437"/>
      <c r="V26" s="476"/>
      <c r="W26" s="531"/>
      <c r="X26" s="519"/>
      <c r="Y26" s="520"/>
      <c r="Z26" s="435" t="s">
        <v>160</v>
      </c>
      <c r="AA26" s="539"/>
      <c r="AB26" s="539"/>
      <c r="AC26" s="539"/>
      <c r="AD26" s="539"/>
      <c r="AE26" s="539"/>
      <c r="AF26" s="539"/>
      <c r="AG26" s="540"/>
      <c r="AH26" s="436">
        <v>15</v>
      </c>
      <c r="AI26" s="437"/>
      <c r="AJ26" s="437"/>
      <c r="AK26" s="437"/>
      <c r="AL26" s="476"/>
      <c r="AM26" s="436">
        <v>48735</v>
      </c>
      <c r="AN26" s="437"/>
      <c r="AO26" s="437"/>
      <c r="AP26" s="437"/>
      <c r="AQ26" s="437"/>
      <c r="AR26" s="476"/>
      <c r="AS26" s="436">
        <v>3249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3842</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v>3287</v>
      </c>
      <c r="AN27" s="437"/>
      <c r="AO27" s="437"/>
      <c r="AP27" s="437"/>
      <c r="AQ27" s="437"/>
      <c r="AR27" s="476"/>
      <c r="AS27" s="436">
        <v>3287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3253</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2075580</v>
      </c>
      <c r="BO28" s="349"/>
      <c r="BP28" s="349"/>
      <c r="BQ28" s="349"/>
      <c r="BR28" s="349"/>
      <c r="BS28" s="349"/>
      <c r="BT28" s="349"/>
      <c r="BU28" s="350"/>
      <c r="BV28" s="348">
        <v>2073000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3024</v>
      </c>
      <c r="R29" s="437"/>
      <c r="S29" s="437"/>
      <c r="T29" s="437"/>
      <c r="U29" s="437"/>
      <c r="V29" s="476"/>
      <c r="W29" s="531"/>
      <c r="X29" s="519"/>
      <c r="Y29" s="520"/>
      <c r="Z29" s="435" t="s">
        <v>170</v>
      </c>
      <c r="AA29" s="415"/>
      <c r="AB29" s="415"/>
      <c r="AC29" s="415"/>
      <c r="AD29" s="415"/>
      <c r="AE29" s="415"/>
      <c r="AF29" s="415"/>
      <c r="AG29" s="416"/>
      <c r="AH29" s="436">
        <v>385</v>
      </c>
      <c r="AI29" s="437"/>
      <c r="AJ29" s="437"/>
      <c r="AK29" s="437"/>
      <c r="AL29" s="476"/>
      <c r="AM29" s="436">
        <v>1189463</v>
      </c>
      <c r="AN29" s="437"/>
      <c r="AO29" s="437"/>
      <c r="AP29" s="437"/>
      <c r="AQ29" s="437"/>
      <c r="AR29" s="476"/>
      <c r="AS29" s="436">
        <v>3090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1109340</v>
      </c>
      <c r="BO29" s="386"/>
      <c r="BP29" s="386"/>
      <c r="BQ29" s="386"/>
      <c r="BR29" s="386"/>
      <c r="BS29" s="386"/>
      <c r="BT29" s="386"/>
      <c r="BU29" s="387"/>
      <c r="BV29" s="385">
        <v>1107000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7550689</v>
      </c>
      <c r="BO30" s="553"/>
      <c r="BP30" s="553"/>
      <c r="BQ30" s="553"/>
      <c r="BR30" s="553"/>
      <c r="BS30" s="553"/>
      <c r="BT30" s="553"/>
      <c r="BU30" s="554"/>
      <c r="BV30" s="552">
        <v>7579152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中野市国民健康保険事業特別会計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IF('各会計、関係団体の財政状況及び健全化判断比率'!B31="","",'各会計、関係団体の財政状況及び健全化判断比率'!B31)</f>
        <v>中野市水道事業会計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中野市下水道事業特別会計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北信広域連合（一般会計）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一般財団法人　中野市産業公社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中野市後期高齢者医療事業特別会計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中野市農業集落排水事業特別会計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（養護老人ホーム高社寮事業特別会計）</v>
      </c>
      <c r="BZ35" s="565"/>
      <c r="CA35" s="565"/>
      <c r="CB35" s="565"/>
      <c r="CC35" s="565"/>
      <c r="CD35" s="565"/>
      <c r="CE35" s="565"/>
      <c r="CF35" s="565"/>
      <c r="CG35" s="565"/>
      <c r="CH35" s="565"/>
      <c r="CI35" s="565"/>
      <c r="CJ35" s="565"/>
      <c r="CK35" s="565"/>
      <c r="CL35" s="565"/>
      <c r="CM35" s="565"/>
      <c r="CN35" s="165"/>
      <c r="CO35" s="564">
        <f t="shared" ref="CO35:CO43" si="3">IF(CQ35="","",CO34+1)</f>
        <v>19</v>
      </c>
      <c r="CP35" s="564"/>
      <c r="CQ35" s="565" t="str">
        <f>IF('各会計、関係団体の財政状況及び健全化判断比率'!BS8="","",'各会計、関係団体の財政状況及び健全化判断比率'!BS8)</f>
        <v>株式会社　北信食肉センター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中野市介護保険事業特別会計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（養護老人ホーム千曲荘事業特別会計）</v>
      </c>
      <c r="BZ36" s="565"/>
      <c r="CA36" s="565"/>
      <c r="CB36" s="565"/>
      <c r="CC36" s="565"/>
      <c r="CD36" s="565"/>
      <c r="CE36" s="565"/>
      <c r="CF36" s="565"/>
      <c r="CG36" s="565"/>
      <c r="CH36" s="565"/>
      <c r="CI36" s="565"/>
      <c r="CJ36" s="565"/>
      <c r="CK36" s="565"/>
      <c r="CL36" s="565"/>
      <c r="CM36" s="565"/>
      <c r="CN36" s="165"/>
      <c r="CO36" s="564">
        <f t="shared" si="3"/>
        <v>20</v>
      </c>
      <c r="CP36" s="564"/>
      <c r="CQ36" s="565" t="str">
        <f>IF('各会計、関係団体の財政状況及び健全化判断比率'!BS9="","",'各会計、関係団体の財政状況及び健全化判断比率'!BS9)</f>
        <v>中野市土地開発公社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（特別養護老人ホーム望岳荘事業特別会計）</v>
      </c>
      <c r="BZ37" s="565"/>
      <c r="CA37" s="565"/>
      <c r="CB37" s="565"/>
      <c r="CC37" s="565"/>
      <c r="CD37" s="565"/>
      <c r="CE37" s="565"/>
      <c r="CF37" s="565"/>
      <c r="CG37" s="565"/>
      <c r="CH37" s="565"/>
      <c r="CI37" s="565"/>
      <c r="CJ37" s="565"/>
      <c r="CK37" s="565"/>
      <c r="CL37" s="565"/>
      <c r="CM37" s="565"/>
      <c r="CN37" s="165"/>
      <c r="CO37" s="564">
        <f t="shared" si="3"/>
        <v>21</v>
      </c>
      <c r="CP37" s="564"/>
      <c r="CQ37" s="565" t="str">
        <f>IF('各会計、関係団体の財政状況及び健全化判断比率'!BS10="","",'各会計、関係団体の財政状況及び健全化判断比率'!BS10)</f>
        <v>株式会社　斑尾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（特別養護老人ホーム高社寮事業特別会計）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（特別養護老人ホーム千曲荘事業特別会計）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（特別養護老人ホームいで湯の里事業特別会計）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（特別養護老人ホーム菜の花苑事業特別会計）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（特別養護老人ホームふるさと苑事業特別会計）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長野県市町村自治振興組合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 zoomScaleSheetLayoutView="100" workbookViewId="0">
      <selection activeCell="L44" sqref="L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0" t="s">
        <v>23</v>
      </c>
      <c r="C41" s="1171"/>
      <c r="D41" s="81"/>
      <c r="E41" s="1176" t="s">
        <v>24</v>
      </c>
      <c r="F41" s="1176"/>
      <c r="G41" s="1176"/>
      <c r="H41" s="1177"/>
      <c r="I41" s="82">
        <v>18316</v>
      </c>
      <c r="J41" s="83">
        <v>18694</v>
      </c>
      <c r="K41" s="83">
        <v>18573</v>
      </c>
      <c r="L41" s="83">
        <v>18878</v>
      </c>
      <c r="M41" s="84">
        <v>18793</v>
      </c>
    </row>
    <row r="42" spans="2:13" ht="27.75" customHeight="1">
      <c r="B42" s="1172"/>
      <c r="C42" s="1173"/>
      <c r="D42" s="85"/>
      <c r="E42" s="1178" t="s">
        <v>25</v>
      </c>
      <c r="F42" s="1178"/>
      <c r="G42" s="1178"/>
      <c r="H42" s="1179"/>
      <c r="I42" s="86">
        <v>282</v>
      </c>
      <c r="J42" s="87">
        <v>207</v>
      </c>
      <c r="K42" s="87">
        <v>160</v>
      </c>
      <c r="L42" s="87">
        <v>97</v>
      </c>
      <c r="M42" s="88">
        <v>16</v>
      </c>
    </row>
    <row r="43" spans="2:13" ht="27.75" customHeight="1">
      <c r="B43" s="1172"/>
      <c r="C43" s="1173"/>
      <c r="D43" s="85"/>
      <c r="E43" s="1178" t="s">
        <v>26</v>
      </c>
      <c r="F43" s="1178"/>
      <c r="G43" s="1178"/>
      <c r="H43" s="1179"/>
      <c r="I43" s="86">
        <v>17346</v>
      </c>
      <c r="J43" s="87">
        <v>19533</v>
      </c>
      <c r="K43" s="87">
        <v>18984</v>
      </c>
      <c r="L43" s="87">
        <v>18553</v>
      </c>
      <c r="M43" s="88">
        <v>18000</v>
      </c>
    </row>
    <row r="44" spans="2:13" ht="27.75" customHeight="1">
      <c r="B44" s="1172"/>
      <c r="C44" s="1173"/>
      <c r="D44" s="85"/>
      <c r="E44" s="1178" t="s">
        <v>27</v>
      </c>
      <c r="F44" s="1178"/>
      <c r="G44" s="1178"/>
      <c r="H44" s="1179"/>
      <c r="I44" s="86">
        <v>1655</v>
      </c>
      <c r="J44" s="87">
        <v>1344</v>
      </c>
      <c r="K44" s="87">
        <v>1009</v>
      </c>
      <c r="L44" s="87">
        <v>768</v>
      </c>
      <c r="M44" s="88">
        <v>718</v>
      </c>
    </row>
    <row r="45" spans="2:13" ht="27.75" customHeight="1">
      <c r="B45" s="1172"/>
      <c r="C45" s="1173"/>
      <c r="D45" s="85"/>
      <c r="E45" s="1178" t="s">
        <v>28</v>
      </c>
      <c r="F45" s="1178"/>
      <c r="G45" s="1178"/>
      <c r="H45" s="1179"/>
      <c r="I45" s="86">
        <v>4325</v>
      </c>
      <c r="J45" s="87">
        <v>4254</v>
      </c>
      <c r="K45" s="87">
        <v>4068</v>
      </c>
      <c r="L45" s="87">
        <v>4005</v>
      </c>
      <c r="M45" s="88">
        <v>3872</v>
      </c>
    </row>
    <row r="46" spans="2:13" ht="27.75" customHeight="1">
      <c r="B46" s="1172"/>
      <c r="C46" s="1173"/>
      <c r="D46" s="85"/>
      <c r="E46" s="1178" t="s">
        <v>29</v>
      </c>
      <c r="F46" s="1178"/>
      <c r="G46" s="1178"/>
      <c r="H46" s="1179"/>
      <c r="I46" s="86" t="s">
        <v>477</v>
      </c>
      <c r="J46" s="87" t="s">
        <v>477</v>
      </c>
      <c r="K46" s="87" t="s">
        <v>477</v>
      </c>
      <c r="L46" s="87" t="s">
        <v>477</v>
      </c>
      <c r="M46" s="88" t="s">
        <v>477</v>
      </c>
    </row>
    <row r="47" spans="2:13" ht="27.75" customHeight="1">
      <c r="B47" s="1172"/>
      <c r="C47" s="1173"/>
      <c r="D47" s="85"/>
      <c r="E47" s="1178" t="s">
        <v>30</v>
      </c>
      <c r="F47" s="1178"/>
      <c r="G47" s="1178"/>
      <c r="H47" s="1179"/>
      <c r="I47" s="86" t="s">
        <v>477</v>
      </c>
      <c r="J47" s="87" t="s">
        <v>477</v>
      </c>
      <c r="K47" s="87" t="s">
        <v>477</v>
      </c>
      <c r="L47" s="87" t="s">
        <v>477</v>
      </c>
      <c r="M47" s="88" t="s">
        <v>477</v>
      </c>
    </row>
    <row r="48" spans="2:13" ht="27.75" customHeight="1">
      <c r="B48" s="1174"/>
      <c r="C48" s="1175"/>
      <c r="D48" s="85"/>
      <c r="E48" s="1178" t="s">
        <v>31</v>
      </c>
      <c r="F48" s="1178"/>
      <c r="G48" s="1178"/>
      <c r="H48" s="1179"/>
      <c r="I48" s="86" t="s">
        <v>477</v>
      </c>
      <c r="J48" s="87" t="s">
        <v>477</v>
      </c>
      <c r="K48" s="87" t="s">
        <v>477</v>
      </c>
      <c r="L48" s="87" t="s">
        <v>477</v>
      </c>
      <c r="M48" s="88" t="s">
        <v>477</v>
      </c>
    </row>
    <row r="49" spans="2:13" ht="27.75" customHeight="1">
      <c r="B49" s="1180" t="s">
        <v>32</v>
      </c>
      <c r="C49" s="1181"/>
      <c r="D49" s="89"/>
      <c r="E49" s="1178" t="s">
        <v>33</v>
      </c>
      <c r="F49" s="1178"/>
      <c r="G49" s="1178"/>
      <c r="H49" s="1179"/>
      <c r="I49" s="86">
        <v>8649</v>
      </c>
      <c r="J49" s="87">
        <v>9291</v>
      </c>
      <c r="K49" s="87">
        <v>9324</v>
      </c>
      <c r="L49" s="87">
        <v>9687</v>
      </c>
      <c r="M49" s="88">
        <v>12237</v>
      </c>
    </row>
    <row r="50" spans="2:13" ht="27.75" customHeight="1">
      <c r="B50" s="1172"/>
      <c r="C50" s="1173"/>
      <c r="D50" s="85"/>
      <c r="E50" s="1178" t="s">
        <v>34</v>
      </c>
      <c r="F50" s="1178"/>
      <c r="G50" s="1178"/>
      <c r="H50" s="1179"/>
      <c r="I50" s="86">
        <v>4611</v>
      </c>
      <c r="J50" s="87">
        <v>6193</v>
      </c>
      <c r="K50" s="87">
        <v>5809</v>
      </c>
      <c r="L50" s="87">
        <v>5651</v>
      </c>
      <c r="M50" s="88">
        <v>5540</v>
      </c>
    </row>
    <row r="51" spans="2:13" ht="27.75" customHeight="1">
      <c r="B51" s="1174"/>
      <c r="C51" s="1175"/>
      <c r="D51" s="85"/>
      <c r="E51" s="1178" t="s">
        <v>35</v>
      </c>
      <c r="F51" s="1178"/>
      <c r="G51" s="1178"/>
      <c r="H51" s="1179"/>
      <c r="I51" s="86">
        <v>26913</v>
      </c>
      <c r="J51" s="87">
        <v>27125</v>
      </c>
      <c r="K51" s="87">
        <v>26874</v>
      </c>
      <c r="L51" s="87">
        <v>27168</v>
      </c>
      <c r="M51" s="88">
        <v>27548</v>
      </c>
    </row>
    <row r="52" spans="2:13" ht="27.75" customHeight="1" thickBot="1">
      <c r="B52" s="1182" t="s">
        <v>36</v>
      </c>
      <c r="C52" s="1183"/>
      <c r="D52" s="90"/>
      <c r="E52" s="1184" t="s">
        <v>37</v>
      </c>
      <c r="F52" s="1184"/>
      <c r="G52" s="1184"/>
      <c r="H52" s="1185"/>
      <c r="I52" s="91">
        <v>1751</v>
      </c>
      <c r="J52" s="92">
        <v>1422</v>
      </c>
      <c r="K52" s="92">
        <v>787</v>
      </c>
      <c r="L52" s="92">
        <v>-205</v>
      </c>
      <c r="M52" s="93">
        <v>-3925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65509</v>
      </c>
      <c r="E3" s="116"/>
      <c r="F3" s="117">
        <v>79008</v>
      </c>
      <c r="G3" s="118"/>
      <c r="H3" s="119"/>
    </row>
    <row r="4" spans="1:8">
      <c r="A4" s="120"/>
      <c r="B4" s="121"/>
      <c r="C4" s="122"/>
      <c r="D4" s="123">
        <v>34922</v>
      </c>
      <c r="E4" s="124"/>
      <c r="F4" s="125">
        <v>46014</v>
      </c>
      <c r="G4" s="126"/>
      <c r="H4" s="127"/>
    </row>
    <row r="5" spans="1:8">
      <c r="A5" s="108" t="s">
        <v>510</v>
      </c>
      <c r="B5" s="113"/>
      <c r="C5" s="114"/>
      <c r="D5" s="115">
        <v>62450</v>
      </c>
      <c r="E5" s="116"/>
      <c r="F5" s="117">
        <v>86381</v>
      </c>
      <c r="G5" s="118"/>
      <c r="H5" s="119"/>
    </row>
    <row r="6" spans="1:8">
      <c r="A6" s="120"/>
      <c r="B6" s="121"/>
      <c r="C6" s="122"/>
      <c r="D6" s="123">
        <v>34773</v>
      </c>
      <c r="E6" s="124"/>
      <c r="F6" s="125">
        <v>41242</v>
      </c>
      <c r="G6" s="126"/>
      <c r="H6" s="127"/>
    </row>
    <row r="7" spans="1:8">
      <c r="A7" s="108" t="s">
        <v>511</v>
      </c>
      <c r="B7" s="113"/>
      <c r="C7" s="114"/>
      <c r="D7" s="115">
        <v>49754</v>
      </c>
      <c r="E7" s="116"/>
      <c r="F7" s="117">
        <v>67088</v>
      </c>
      <c r="G7" s="118"/>
      <c r="H7" s="119"/>
    </row>
    <row r="8" spans="1:8">
      <c r="A8" s="120"/>
      <c r="B8" s="121"/>
      <c r="C8" s="122"/>
      <c r="D8" s="123">
        <v>34555</v>
      </c>
      <c r="E8" s="124"/>
      <c r="F8" s="125">
        <v>37146</v>
      </c>
      <c r="G8" s="126"/>
      <c r="H8" s="127"/>
    </row>
    <row r="9" spans="1:8">
      <c r="A9" s="108" t="s">
        <v>512</v>
      </c>
      <c r="B9" s="113"/>
      <c r="C9" s="114"/>
      <c r="D9" s="115">
        <v>34020</v>
      </c>
      <c r="E9" s="116"/>
      <c r="F9" s="117">
        <v>70489</v>
      </c>
      <c r="G9" s="118"/>
      <c r="H9" s="119"/>
    </row>
    <row r="10" spans="1:8">
      <c r="A10" s="120"/>
      <c r="B10" s="121"/>
      <c r="C10" s="122"/>
      <c r="D10" s="123">
        <v>18656</v>
      </c>
      <c r="E10" s="124"/>
      <c r="F10" s="125">
        <v>37817</v>
      </c>
      <c r="G10" s="126"/>
      <c r="H10" s="127"/>
    </row>
    <row r="11" spans="1:8">
      <c r="A11" s="108" t="s">
        <v>513</v>
      </c>
      <c r="B11" s="113"/>
      <c r="C11" s="114"/>
      <c r="D11" s="115">
        <v>50885</v>
      </c>
      <c r="E11" s="116"/>
      <c r="F11" s="117">
        <v>84389</v>
      </c>
      <c r="G11" s="118"/>
      <c r="H11" s="119"/>
    </row>
    <row r="12" spans="1:8">
      <c r="A12" s="120"/>
      <c r="B12" s="121"/>
      <c r="C12" s="128"/>
      <c r="D12" s="123">
        <v>39363</v>
      </c>
      <c r="E12" s="124"/>
      <c r="F12" s="125">
        <v>44339</v>
      </c>
      <c r="G12" s="126"/>
      <c r="H12" s="127"/>
    </row>
    <row r="13" spans="1:8">
      <c r="A13" s="108"/>
      <c r="B13" s="113"/>
      <c r="C13" s="129"/>
      <c r="D13" s="130">
        <v>52524</v>
      </c>
      <c r="E13" s="131"/>
      <c r="F13" s="132">
        <v>77471</v>
      </c>
      <c r="G13" s="133"/>
      <c r="H13" s="119"/>
    </row>
    <row r="14" spans="1:8">
      <c r="A14" s="120"/>
      <c r="B14" s="121"/>
      <c r="C14" s="122"/>
      <c r="D14" s="123">
        <v>32454</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2.33</v>
      </c>
      <c r="C19" s="134">
        <f>ROUND(VALUE(SUBSTITUTE(実質収支比率等に係る経年分析!G$48,"▲","-")),2)</f>
        <v>2.67</v>
      </c>
      <c r="D19" s="134">
        <f>ROUND(VALUE(SUBSTITUTE(実質収支比率等に係る経年分析!H$48,"▲","-")),2)</f>
        <v>3.7</v>
      </c>
      <c r="E19" s="134">
        <f>ROUND(VALUE(SUBSTITUTE(実質収支比率等に係る経年分析!I$48,"▲","-")),2)</f>
        <v>2.84</v>
      </c>
      <c r="F19" s="134">
        <f>ROUND(VALUE(SUBSTITUTE(実質収支比率等に係る経年分析!J$48,"▲","-")),2)</f>
        <v>3.51</v>
      </c>
    </row>
    <row r="20" spans="1:11">
      <c r="A20" s="134" t="s">
        <v>42</v>
      </c>
      <c r="B20" s="134">
        <f>ROUND(VALUE(SUBSTITUTE(実質収支比率等に係る経年分析!F$47,"▲","-")),2)</f>
        <v>13.96</v>
      </c>
      <c r="C20" s="134">
        <f>ROUND(VALUE(SUBSTITUTE(実質収支比率等に係る経年分析!G$47,"▲","-")),2)</f>
        <v>16.579999999999998</v>
      </c>
      <c r="D20" s="134">
        <f>ROUND(VALUE(SUBSTITUTE(実質収支比率等に係る経年分析!H$47,"▲","-")),2)</f>
        <v>16.82</v>
      </c>
      <c r="E20" s="134">
        <f>ROUND(VALUE(SUBSTITUTE(実質収支比率等に係る経年分析!I$47,"▲","-")),2)</f>
        <v>17.09</v>
      </c>
      <c r="F20" s="134">
        <f>ROUND(VALUE(SUBSTITUTE(実質収支比率等に係る経年分析!J$47,"▲","-")),2)</f>
        <v>16.98</v>
      </c>
    </row>
    <row r="21" spans="1:11">
      <c r="A21" s="134" t="s">
        <v>43</v>
      </c>
      <c r="B21" s="134">
        <f>IF(ISNUMBER(VALUE(SUBSTITUTE(実質収支比率等に係る経年分析!F$49,"▲","-"))),ROUND(VALUE(SUBSTITUTE(実質収支比率等に係る経年分析!F$49,"▲","-")),2),NA())</f>
        <v>1.31</v>
      </c>
      <c r="C21" s="134">
        <f>IF(ISNUMBER(VALUE(SUBSTITUTE(実質収支比率等に係る経年分析!G$49,"▲","-"))),ROUND(VALUE(SUBSTITUTE(実質収支比率等に係る経年分析!G$49,"▲","-")),2),NA())</f>
        <v>3.31</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-0.84</v>
      </c>
      <c r="F21" s="134">
        <f>IF(ISNUMBER(VALUE(SUBSTITUTE(実質収支比率等に係る経年分析!J$49,"▲","-"))),ROUND(VALUE(SUBSTITUTE(実質収支比率等に係る経年分析!J$49,"▲","-")),2),NA())</f>
        <v>0.71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中野市後期高齢者医療事業特別会計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中野市介護保険事業特別会計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中野市農業集落排水事業特別会計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c r="A33" s="135" t="str">
        <f>IF(連結実質赤字比率に係る赤字・黒字の構成分析!C$37="",NA(),連結実質赤字比率に係る赤字・黒字の構成分析!C$37)</f>
        <v>中野市下水道事業特別会計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中野市国民健康保険事業特別会計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3.51</v>
      </c>
    </row>
    <row r="36" spans="1:16">
      <c r="A36" s="135" t="str">
        <f>IF(連結実質赤字比率に係る赤字・黒字の構成分析!C$34="",NA(),連結実質赤字比率に係る赤字・黒字の構成分析!C$34)</f>
        <v>中野市水道事業会計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8.0299999999999994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2730</v>
      </c>
      <c r="E42" s="136"/>
      <c r="F42" s="136"/>
      <c r="G42" s="136">
        <f>'実質公債費比率（分子）の構造'!L$52</f>
        <v>2659</v>
      </c>
      <c r="H42" s="136"/>
      <c r="I42" s="136"/>
      <c r="J42" s="136">
        <f>'実質公債費比率（分子）の構造'!M$52</f>
        <v>2649</v>
      </c>
      <c r="K42" s="136"/>
      <c r="L42" s="136"/>
      <c r="M42" s="136">
        <f>'実質公債費比率（分子）の構造'!N$52</f>
        <v>2720</v>
      </c>
      <c r="N42" s="136"/>
      <c r="O42" s="136"/>
      <c r="P42" s="136">
        <f>'実質公債費比率（分子）の構造'!O$52</f>
        <v>2655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73</v>
      </c>
      <c r="C44" s="136"/>
      <c r="D44" s="136"/>
      <c r="E44" s="136">
        <f>'実質公債費比率（分子）の構造'!L$50</f>
        <v>67</v>
      </c>
      <c r="F44" s="136"/>
      <c r="G44" s="136"/>
      <c r="H44" s="136">
        <f>'実質公債費比率（分子）の構造'!M$50</f>
        <v>58</v>
      </c>
      <c r="I44" s="136"/>
      <c r="J44" s="136"/>
      <c r="K44" s="136">
        <f>'実質公債費比率（分子）の構造'!N$50</f>
        <v>57</v>
      </c>
      <c r="L44" s="136"/>
      <c r="M44" s="136"/>
      <c r="N44" s="136">
        <f>'実質公債費比率（分子）の構造'!O$50</f>
        <v>99</v>
      </c>
      <c r="O44" s="136"/>
      <c r="P44" s="136"/>
    </row>
    <row r="45" spans="1:16">
      <c r="A45" s="136" t="s">
        <v>53</v>
      </c>
      <c r="B45" s="136">
        <f>'実質公債費比率（分子）の構造'!K$49</f>
        <v>328</v>
      </c>
      <c r="C45" s="136"/>
      <c r="D45" s="136"/>
      <c r="E45" s="136">
        <f>'実質公債費比率（分子）の構造'!L$49</f>
        <v>329</v>
      </c>
      <c r="F45" s="136"/>
      <c r="G45" s="136"/>
      <c r="H45" s="136">
        <f>'実質公債費比率（分子）の構造'!M$49</f>
        <v>306</v>
      </c>
      <c r="I45" s="136"/>
      <c r="J45" s="136"/>
      <c r="K45" s="136">
        <f>'実質公債費比率（分子）の構造'!N$49</f>
        <v>214</v>
      </c>
      <c r="L45" s="136"/>
      <c r="M45" s="136"/>
      <c r="N45" s="136">
        <f>'実質公債費比率（分子）の構造'!O$49</f>
        <v>92</v>
      </c>
      <c r="O45" s="136"/>
      <c r="P45" s="136"/>
    </row>
    <row r="46" spans="1:16">
      <c r="A46" s="136" t="s">
        <v>54</v>
      </c>
      <c r="B46" s="136">
        <f>'実質公債費比率（分子）の構造'!K$48</f>
        <v>1094</v>
      </c>
      <c r="C46" s="136"/>
      <c r="D46" s="136"/>
      <c r="E46" s="136">
        <f>'実質公債費比率（分子）の構造'!L$48</f>
        <v>1051</v>
      </c>
      <c r="F46" s="136"/>
      <c r="G46" s="136"/>
      <c r="H46" s="136">
        <f>'実質公債費比率（分子）の構造'!M$48</f>
        <v>1053</v>
      </c>
      <c r="I46" s="136"/>
      <c r="J46" s="136"/>
      <c r="K46" s="136">
        <f>'実質公債費比率（分子）の構造'!N$48</f>
        <v>1100</v>
      </c>
      <c r="L46" s="136"/>
      <c r="M46" s="136"/>
      <c r="N46" s="136">
        <f>'実質公債費比率（分子）の構造'!O$48</f>
        <v>1079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2289</v>
      </c>
      <c r="C49" s="136"/>
      <c r="D49" s="136"/>
      <c r="E49" s="136">
        <f>'実質公債費比率（分子）の構造'!L$45</f>
        <v>2233</v>
      </c>
      <c r="F49" s="136"/>
      <c r="G49" s="136"/>
      <c r="H49" s="136">
        <f>'実質公債費比率（分子）の構造'!M$45</f>
        <v>2222</v>
      </c>
      <c r="I49" s="136"/>
      <c r="J49" s="136"/>
      <c r="K49" s="136">
        <f>'実質公債費比率（分子）の構造'!N$45</f>
        <v>2242</v>
      </c>
      <c r="L49" s="136"/>
      <c r="M49" s="136"/>
      <c r="N49" s="136">
        <f>'実質公債費比率（分子）の構造'!O$45</f>
        <v>2254</v>
      </c>
      <c r="O49" s="136"/>
      <c r="P49" s="136"/>
    </row>
    <row r="50" spans="1:16">
      <c r="A50" s="136" t="s">
        <v>58</v>
      </c>
      <c r="B50" s="136" t="e">
        <f>NA()</f>
        <v>#N/A</v>
      </c>
      <c r="C50" s="136">
        <f>IF(ISNUMBER('実質公債費比率（分子）の構造'!K$53),'実質公債費比率（分子）の構造'!K$53,NA())</f>
        <v>1054</v>
      </c>
      <c r="D50" s="136" t="e">
        <f>NA()</f>
        <v>#N/A</v>
      </c>
      <c r="E50" s="136" t="e">
        <f>NA()</f>
        <v>#N/A</v>
      </c>
      <c r="F50" s="136">
        <f>IF(ISNUMBER('実質公債費比率（分子）の構造'!L$53),'実質公債費比率（分子）の構造'!L$53,NA())</f>
        <v>1021</v>
      </c>
      <c r="G50" s="136" t="e">
        <f>NA()</f>
        <v>#N/A</v>
      </c>
      <c r="H50" s="136" t="e">
        <f>NA()</f>
        <v>#N/A</v>
      </c>
      <c r="I50" s="136">
        <f>IF(ISNUMBER('実質公債費比率（分子）の構造'!M$53),'実質公債費比率（分子）の構造'!M$53,NA())</f>
        <v>990</v>
      </c>
      <c r="J50" s="136" t="e">
        <f>NA()</f>
        <v>#N/A</v>
      </c>
      <c r="K50" s="136" t="e">
        <f>NA()</f>
        <v>#N/A</v>
      </c>
      <c r="L50" s="136">
        <f>IF(ISNUMBER('実質公債費比率（分子）の構造'!N$53),'実質公債費比率（分子）の構造'!N$53,NA())</f>
        <v>893</v>
      </c>
      <c r="M50" s="136" t="e">
        <f>NA()</f>
        <v>#N/A</v>
      </c>
      <c r="N50" s="136" t="e">
        <f>NA()</f>
        <v>#N/A</v>
      </c>
      <c r="O50" s="136">
        <f>IF(ISNUMBER('実質公債費比率（分子）の構造'!O$53),'実質公債費比率（分子）の構造'!O$53,NA())</f>
        <v>869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26913</v>
      </c>
      <c r="E56" s="135"/>
      <c r="F56" s="135"/>
      <c r="G56" s="135">
        <f>'将来負担比率（分子）の構造'!J$51</f>
        <v>27125</v>
      </c>
      <c r="H56" s="135"/>
      <c r="I56" s="135"/>
      <c r="J56" s="135">
        <f>'将来負担比率（分子）の構造'!K$51</f>
        <v>26874</v>
      </c>
      <c r="K56" s="135"/>
      <c r="L56" s="135"/>
      <c r="M56" s="135">
        <f>'将来負担比率（分子）の構造'!L$51</f>
        <v>27168</v>
      </c>
      <c r="N56" s="135"/>
      <c r="O56" s="135"/>
      <c r="P56" s="135">
        <f>'将来負担比率（分子）の構造'!M$51</f>
        <v>27548</v>
      </c>
    </row>
    <row r="57" spans="1:16">
      <c r="A57" s="135" t="s">
        <v>34</v>
      </c>
      <c r="B57" s="135"/>
      <c r="C57" s="135"/>
      <c r="D57" s="135">
        <f>'将来負担比率（分子）の構造'!I$50</f>
        <v>4611</v>
      </c>
      <c r="E57" s="135"/>
      <c r="F57" s="135"/>
      <c r="G57" s="135">
        <f>'将来負担比率（分子）の構造'!J$50</f>
        <v>6193</v>
      </c>
      <c r="H57" s="135"/>
      <c r="I57" s="135"/>
      <c r="J57" s="135">
        <f>'将来負担比率（分子）の構造'!K$50</f>
        <v>5809</v>
      </c>
      <c r="K57" s="135"/>
      <c r="L57" s="135"/>
      <c r="M57" s="135">
        <f>'将来負担比率（分子）の構造'!L$50</f>
        <v>5651</v>
      </c>
      <c r="N57" s="135"/>
      <c r="O57" s="135"/>
      <c r="P57" s="135">
        <f>'将来負担比率（分子）の構造'!M$50</f>
        <v>5540</v>
      </c>
    </row>
    <row r="58" spans="1:16">
      <c r="A58" s="135" t="s">
        <v>33</v>
      </c>
      <c r="B58" s="135"/>
      <c r="C58" s="135"/>
      <c r="D58" s="135">
        <f>'将来負担比率（分子）の構造'!I$49</f>
        <v>8649</v>
      </c>
      <c r="E58" s="135"/>
      <c r="F58" s="135"/>
      <c r="G58" s="135">
        <f>'将来負担比率（分子）の構造'!J$49</f>
        <v>9291</v>
      </c>
      <c r="H58" s="135"/>
      <c r="I58" s="135"/>
      <c r="J58" s="135">
        <f>'将来負担比率（分子）の構造'!K$49</f>
        <v>9324</v>
      </c>
      <c r="K58" s="135"/>
      <c r="L58" s="135"/>
      <c r="M58" s="135">
        <f>'将来負担比率（分子）の構造'!L$49</f>
        <v>9687</v>
      </c>
      <c r="N58" s="135"/>
      <c r="O58" s="135"/>
      <c r="P58" s="135">
        <f>'将来負担比率（分子）の構造'!M$49</f>
        <v>12237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4325</v>
      </c>
      <c r="C62" s="135"/>
      <c r="D62" s="135"/>
      <c r="E62" s="135">
        <f>'将来負担比率（分子）の構造'!J$45</f>
        <v>4254</v>
      </c>
      <c r="F62" s="135"/>
      <c r="G62" s="135"/>
      <c r="H62" s="135">
        <f>'将来負担比率（分子）の構造'!K$45</f>
        <v>4068</v>
      </c>
      <c r="I62" s="135"/>
      <c r="J62" s="135"/>
      <c r="K62" s="135">
        <f>'将来負担比率（分子）の構造'!L$45</f>
        <v>4005</v>
      </c>
      <c r="L62" s="135"/>
      <c r="M62" s="135"/>
      <c r="N62" s="135">
        <f>'将来負担比率（分子）の構造'!M$45</f>
        <v>3872</v>
      </c>
      <c r="O62" s="135"/>
      <c r="P62" s="135"/>
    </row>
    <row r="63" spans="1:16">
      <c r="A63" s="135" t="s">
        <v>27</v>
      </c>
      <c r="B63" s="135">
        <f>'将来負担比率（分子）の構造'!I$44</f>
        <v>1655</v>
      </c>
      <c r="C63" s="135"/>
      <c r="D63" s="135"/>
      <c r="E63" s="135">
        <f>'将来負担比率（分子）の構造'!J$44</f>
        <v>1344</v>
      </c>
      <c r="F63" s="135"/>
      <c r="G63" s="135"/>
      <c r="H63" s="135">
        <f>'将来負担比率（分子）の構造'!K$44</f>
        <v>1009</v>
      </c>
      <c r="I63" s="135"/>
      <c r="J63" s="135"/>
      <c r="K63" s="135">
        <f>'将来負担比率（分子）の構造'!L$44</f>
        <v>768</v>
      </c>
      <c r="L63" s="135"/>
      <c r="M63" s="135"/>
      <c r="N63" s="135">
        <f>'将来負担比率（分子）の構造'!M$44</f>
        <v>718</v>
      </c>
      <c r="O63" s="135"/>
      <c r="P63" s="135"/>
    </row>
    <row r="64" spans="1:16">
      <c r="A64" s="135" t="s">
        <v>26</v>
      </c>
      <c r="B64" s="135">
        <f>'将来負担比率（分子）の構造'!I$43</f>
        <v>17346</v>
      </c>
      <c r="C64" s="135"/>
      <c r="D64" s="135"/>
      <c r="E64" s="135">
        <f>'将来負担比率（分子）の構造'!J$43</f>
        <v>19533</v>
      </c>
      <c r="F64" s="135"/>
      <c r="G64" s="135"/>
      <c r="H64" s="135">
        <f>'将来負担比率（分子）の構造'!K$43</f>
        <v>18984</v>
      </c>
      <c r="I64" s="135"/>
      <c r="J64" s="135"/>
      <c r="K64" s="135">
        <f>'将来負担比率（分子）の構造'!L$43</f>
        <v>18553</v>
      </c>
      <c r="L64" s="135"/>
      <c r="M64" s="135"/>
      <c r="N64" s="135">
        <f>'将来負担比率（分子）の構造'!M$43</f>
        <v>18000</v>
      </c>
      <c r="O64" s="135"/>
      <c r="P64" s="135"/>
    </row>
    <row r="65" spans="1:16">
      <c r="A65" s="135" t="s">
        <v>25</v>
      </c>
      <c r="B65" s="135">
        <f>'将来負担比率（分子）の構造'!I$42</f>
        <v>282</v>
      </c>
      <c r="C65" s="135"/>
      <c r="D65" s="135"/>
      <c r="E65" s="135">
        <f>'将来負担比率（分子）の構造'!J$42</f>
        <v>207</v>
      </c>
      <c r="F65" s="135"/>
      <c r="G65" s="135"/>
      <c r="H65" s="135">
        <f>'将来負担比率（分子）の構造'!K$42</f>
        <v>160</v>
      </c>
      <c r="I65" s="135"/>
      <c r="J65" s="135"/>
      <c r="K65" s="135">
        <f>'将来負担比率（分子）の構造'!L$42</f>
        <v>97</v>
      </c>
      <c r="L65" s="135"/>
      <c r="M65" s="135"/>
      <c r="N65" s="135">
        <f>'将来負担比率（分子）の構造'!M$42</f>
        <v>16</v>
      </c>
      <c r="O65" s="135"/>
      <c r="P65" s="135"/>
    </row>
    <row r="66" spans="1:16">
      <c r="A66" s="135" t="s">
        <v>24</v>
      </c>
      <c r="B66" s="135">
        <f>'将来負担比率（分子）の構造'!I$41</f>
        <v>18316</v>
      </c>
      <c r="C66" s="135"/>
      <c r="D66" s="135"/>
      <c r="E66" s="135">
        <f>'将来負担比率（分子）の構造'!J$41</f>
        <v>18694</v>
      </c>
      <c r="F66" s="135"/>
      <c r="G66" s="135"/>
      <c r="H66" s="135">
        <f>'将来負担比率（分子）の構造'!K$41</f>
        <v>18573</v>
      </c>
      <c r="I66" s="135"/>
      <c r="J66" s="135"/>
      <c r="K66" s="135">
        <f>'将来負担比率（分子）の構造'!L$41</f>
        <v>18878</v>
      </c>
      <c r="L66" s="135"/>
      <c r="M66" s="135"/>
      <c r="N66" s="135">
        <f>'将来負担比率（分子）の構造'!M$41</f>
        <v>18793</v>
      </c>
      <c r="O66" s="135"/>
      <c r="P66" s="135"/>
    </row>
    <row r="67" spans="1:16">
      <c r="A67" s="135" t="s">
        <v>62</v>
      </c>
      <c r="B67" s="135" t="e">
        <f>NA()</f>
        <v>#N/A</v>
      </c>
      <c r="C67" s="135">
        <f>IF(ISNUMBER('将来負担比率（分子）の構造'!I$52), IF('将来負担比率（分子）の構造'!I$52 &lt; 0, 0, '将来負担比率（分子）の構造'!I$52), NA())</f>
        <v>1751</v>
      </c>
      <c r="D67" s="135" t="e">
        <f>NA()</f>
        <v>#N/A</v>
      </c>
      <c r="E67" s="135" t="e">
        <f>NA()</f>
        <v>#N/A</v>
      </c>
      <c r="F67" s="135">
        <f>IF(ISNUMBER('将来負担比率（分子）の構造'!J$52), IF('将来負担比率（分子）の構造'!J$52 &lt; 0, 0, '将来負担比率（分子）の構造'!J$52), NA())</f>
        <v>1422</v>
      </c>
      <c r="G67" s="135" t="e">
        <f>NA()</f>
        <v>#N/A</v>
      </c>
      <c r="H67" s="135" t="e">
        <f>NA()</f>
        <v>#N/A</v>
      </c>
      <c r="I67" s="135">
        <f>IF(ISNUMBER('将来負担比率（分子）の構造'!K$52), IF('将来負担比率（分子）の構造'!K$52 &lt; 0, 0, '将来負担比率（分子）の構造'!K$52), NA())</f>
        <v>787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5506833</v>
      </c>
      <c r="S5" s="581"/>
      <c r="T5" s="581"/>
      <c r="U5" s="581"/>
      <c r="V5" s="581"/>
      <c r="W5" s="581"/>
      <c r="X5" s="581"/>
      <c r="Y5" s="582"/>
      <c r="Z5" s="583">
        <v>28.3</v>
      </c>
      <c r="AA5" s="583"/>
      <c r="AB5" s="583"/>
      <c r="AC5" s="583"/>
      <c r="AD5" s="584">
        <v>5083894</v>
      </c>
      <c r="AE5" s="584"/>
      <c r="AF5" s="584"/>
      <c r="AG5" s="584"/>
      <c r="AH5" s="584"/>
      <c r="AI5" s="584"/>
      <c r="AJ5" s="584"/>
      <c r="AK5" s="584"/>
      <c r="AL5" s="585">
        <v>44.5</v>
      </c>
      <c r="AM5" s="586"/>
      <c r="AN5" s="586"/>
      <c r="AO5" s="587"/>
      <c r="AP5" s="577" t="s">
        <v>208</v>
      </c>
      <c r="AQ5" s="578"/>
      <c r="AR5" s="578"/>
      <c r="AS5" s="578"/>
      <c r="AT5" s="578"/>
      <c r="AU5" s="578"/>
      <c r="AV5" s="578"/>
      <c r="AW5" s="578"/>
      <c r="AX5" s="578"/>
      <c r="AY5" s="578"/>
      <c r="AZ5" s="578"/>
      <c r="BA5" s="578"/>
      <c r="BB5" s="578"/>
      <c r="BC5" s="578"/>
      <c r="BD5" s="578"/>
      <c r="BE5" s="578"/>
      <c r="BF5" s="579"/>
      <c r="BG5" s="591">
        <v>5062809</v>
      </c>
      <c r="BH5" s="592"/>
      <c r="BI5" s="592"/>
      <c r="BJ5" s="592"/>
      <c r="BK5" s="592"/>
      <c r="BL5" s="592"/>
      <c r="BM5" s="592"/>
      <c r="BN5" s="593"/>
      <c r="BO5" s="594">
        <v>91.9</v>
      </c>
      <c r="BP5" s="594"/>
      <c r="BQ5" s="594"/>
      <c r="BR5" s="594"/>
      <c r="BS5" s="595">
        <v>30550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220565</v>
      </c>
      <c r="S6" s="592"/>
      <c r="T6" s="592"/>
      <c r="U6" s="592"/>
      <c r="V6" s="592"/>
      <c r="W6" s="592"/>
      <c r="X6" s="592"/>
      <c r="Y6" s="593"/>
      <c r="Z6" s="594">
        <v>1.1000000000000001</v>
      </c>
      <c r="AA6" s="594"/>
      <c r="AB6" s="594"/>
      <c r="AC6" s="594"/>
      <c r="AD6" s="595">
        <v>220565</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5062809</v>
      </c>
      <c r="BH6" s="592"/>
      <c r="BI6" s="592"/>
      <c r="BJ6" s="592"/>
      <c r="BK6" s="592"/>
      <c r="BL6" s="592"/>
      <c r="BM6" s="592"/>
      <c r="BN6" s="593"/>
      <c r="BO6" s="594">
        <v>91.9</v>
      </c>
      <c r="BP6" s="594"/>
      <c r="BQ6" s="594"/>
      <c r="BR6" s="594"/>
      <c r="BS6" s="595">
        <v>30550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184380</v>
      </c>
      <c r="CS6" s="592"/>
      <c r="CT6" s="592"/>
      <c r="CU6" s="592"/>
      <c r="CV6" s="592"/>
      <c r="CW6" s="592"/>
      <c r="CX6" s="592"/>
      <c r="CY6" s="593"/>
      <c r="CZ6" s="594">
        <v>1</v>
      </c>
      <c r="DA6" s="594"/>
      <c r="DB6" s="594"/>
      <c r="DC6" s="594"/>
      <c r="DD6" s="600" t="s">
        <v>215</v>
      </c>
      <c r="DE6" s="592"/>
      <c r="DF6" s="592"/>
      <c r="DG6" s="592"/>
      <c r="DH6" s="592"/>
      <c r="DI6" s="592"/>
      <c r="DJ6" s="592"/>
      <c r="DK6" s="592"/>
      <c r="DL6" s="592"/>
      <c r="DM6" s="592"/>
      <c r="DN6" s="592"/>
      <c r="DO6" s="592"/>
      <c r="DP6" s="593"/>
      <c r="DQ6" s="600">
        <v>184380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9555</v>
      </c>
      <c r="S7" s="592"/>
      <c r="T7" s="592"/>
      <c r="U7" s="592"/>
      <c r="V7" s="592"/>
      <c r="W7" s="592"/>
      <c r="X7" s="592"/>
      <c r="Y7" s="593"/>
      <c r="Z7" s="594">
        <v>0</v>
      </c>
      <c r="AA7" s="594"/>
      <c r="AB7" s="594"/>
      <c r="AC7" s="594"/>
      <c r="AD7" s="595">
        <v>9555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2134868</v>
      </c>
      <c r="BH7" s="592"/>
      <c r="BI7" s="592"/>
      <c r="BJ7" s="592"/>
      <c r="BK7" s="592"/>
      <c r="BL7" s="592"/>
      <c r="BM7" s="592"/>
      <c r="BN7" s="593"/>
      <c r="BO7" s="594">
        <v>38.799999999999997</v>
      </c>
      <c r="BP7" s="594"/>
      <c r="BQ7" s="594"/>
      <c r="BR7" s="594"/>
      <c r="BS7" s="595">
        <v>30550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1877271</v>
      </c>
      <c r="CS7" s="592"/>
      <c r="CT7" s="592"/>
      <c r="CU7" s="592"/>
      <c r="CV7" s="592"/>
      <c r="CW7" s="592"/>
      <c r="CX7" s="592"/>
      <c r="CY7" s="593"/>
      <c r="CZ7" s="594">
        <v>9.9</v>
      </c>
      <c r="DA7" s="594"/>
      <c r="DB7" s="594"/>
      <c r="DC7" s="594"/>
      <c r="DD7" s="600">
        <v>45015</v>
      </c>
      <c r="DE7" s="592"/>
      <c r="DF7" s="592"/>
      <c r="DG7" s="592"/>
      <c r="DH7" s="592"/>
      <c r="DI7" s="592"/>
      <c r="DJ7" s="592"/>
      <c r="DK7" s="592"/>
      <c r="DL7" s="592"/>
      <c r="DM7" s="592"/>
      <c r="DN7" s="592"/>
      <c r="DO7" s="592"/>
      <c r="DP7" s="593"/>
      <c r="DQ7" s="600">
        <v>1492012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14040</v>
      </c>
      <c r="S8" s="592"/>
      <c r="T8" s="592"/>
      <c r="U8" s="592"/>
      <c r="V8" s="592"/>
      <c r="W8" s="592"/>
      <c r="X8" s="592"/>
      <c r="Y8" s="593"/>
      <c r="Z8" s="594">
        <v>0.1</v>
      </c>
      <c r="AA8" s="594"/>
      <c r="AB8" s="594"/>
      <c r="AC8" s="594"/>
      <c r="AD8" s="595">
        <v>14040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67471</v>
      </c>
      <c r="BH8" s="592"/>
      <c r="BI8" s="592"/>
      <c r="BJ8" s="592"/>
      <c r="BK8" s="592"/>
      <c r="BL8" s="592"/>
      <c r="BM8" s="592"/>
      <c r="BN8" s="593"/>
      <c r="BO8" s="594">
        <v>1.2</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5819736</v>
      </c>
      <c r="CS8" s="592"/>
      <c r="CT8" s="592"/>
      <c r="CU8" s="592"/>
      <c r="CV8" s="592"/>
      <c r="CW8" s="592"/>
      <c r="CX8" s="592"/>
      <c r="CY8" s="593"/>
      <c r="CZ8" s="594">
        <v>30.8</v>
      </c>
      <c r="DA8" s="594"/>
      <c r="DB8" s="594"/>
      <c r="DC8" s="594"/>
      <c r="DD8" s="600">
        <v>47413</v>
      </c>
      <c r="DE8" s="592"/>
      <c r="DF8" s="592"/>
      <c r="DG8" s="592"/>
      <c r="DH8" s="592"/>
      <c r="DI8" s="592"/>
      <c r="DJ8" s="592"/>
      <c r="DK8" s="592"/>
      <c r="DL8" s="592"/>
      <c r="DM8" s="592"/>
      <c r="DN8" s="592"/>
      <c r="DO8" s="592"/>
      <c r="DP8" s="593"/>
      <c r="DQ8" s="600">
        <v>3372510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23697</v>
      </c>
      <c r="S9" s="592"/>
      <c r="T9" s="592"/>
      <c r="U9" s="592"/>
      <c r="V9" s="592"/>
      <c r="W9" s="592"/>
      <c r="X9" s="592"/>
      <c r="Y9" s="593"/>
      <c r="Z9" s="594">
        <v>0.1</v>
      </c>
      <c r="AA9" s="594"/>
      <c r="AB9" s="594"/>
      <c r="AC9" s="594"/>
      <c r="AD9" s="595">
        <v>23697</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1756504</v>
      </c>
      <c r="BH9" s="592"/>
      <c r="BI9" s="592"/>
      <c r="BJ9" s="592"/>
      <c r="BK9" s="592"/>
      <c r="BL9" s="592"/>
      <c r="BM9" s="592"/>
      <c r="BN9" s="593"/>
      <c r="BO9" s="594">
        <v>31.9</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1989236</v>
      </c>
      <c r="CS9" s="592"/>
      <c r="CT9" s="592"/>
      <c r="CU9" s="592"/>
      <c r="CV9" s="592"/>
      <c r="CW9" s="592"/>
      <c r="CX9" s="592"/>
      <c r="CY9" s="593"/>
      <c r="CZ9" s="594">
        <v>10.5</v>
      </c>
      <c r="DA9" s="594"/>
      <c r="DB9" s="594"/>
      <c r="DC9" s="594"/>
      <c r="DD9" s="600">
        <v>791493</v>
      </c>
      <c r="DE9" s="592"/>
      <c r="DF9" s="592"/>
      <c r="DG9" s="592"/>
      <c r="DH9" s="592"/>
      <c r="DI9" s="592"/>
      <c r="DJ9" s="592"/>
      <c r="DK9" s="592"/>
      <c r="DL9" s="592"/>
      <c r="DM9" s="592"/>
      <c r="DN9" s="592"/>
      <c r="DO9" s="592"/>
      <c r="DP9" s="593"/>
      <c r="DQ9" s="600">
        <v>1057461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437759</v>
      </c>
      <c r="S10" s="592"/>
      <c r="T10" s="592"/>
      <c r="U10" s="592"/>
      <c r="V10" s="592"/>
      <c r="W10" s="592"/>
      <c r="X10" s="592"/>
      <c r="Y10" s="593"/>
      <c r="Z10" s="594">
        <v>2.2999999999999998</v>
      </c>
      <c r="AA10" s="594"/>
      <c r="AB10" s="594"/>
      <c r="AC10" s="594"/>
      <c r="AD10" s="595">
        <v>437759</v>
      </c>
      <c r="AE10" s="595"/>
      <c r="AF10" s="595"/>
      <c r="AG10" s="595"/>
      <c r="AH10" s="595"/>
      <c r="AI10" s="595"/>
      <c r="AJ10" s="595"/>
      <c r="AK10" s="595"/>
      <c r="AL10" s="596">
        <v>3.8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128335</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89075</v>
      </c>
      <c r="CS10" s="592"/>
      <c r="CT10" s="592"/>
      <c r="CU10" s="592"/>
      <c r="CV10" s="592"/>
      <c r="CW10" s="592"/>
      <c r="CX10" s="592"/>
      <c r="CY10" s="593"/>
      <c r="CZ10" s="594">
        <v>0.5</v>
      </c>
      <c r="DA10" s="594"/>
      <c r="DB10" s="594"/>
      <c r="DC10" s="594"/>
      <c r="DD10" s="600">
        <v>16754</v>
      </c>
      <c r="DE10" s="592"/>
      <c r="DF10" s="592"/>
      <c r="DG10" s="592"/>
      <c r="DH10" s="592"/>
      <c r="DI10" s="592"/>
      <c r="DJ10" s="592"/>
      <c r="DK10" s="592"/>
      <c r="DL10" s="592"/>
      <c r="DM10" s="592"/>
      <c r="DN10" s="592"/>
      <c r="DO10" s="592"/>
      <c r="DP10" s="593"/>
      <c r="DQ10" s="600">
        <v>60760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8195</v>
      </c>
      <c r="S11" s="592"/>
      <c r="T11" s="592"/>
      <c r="U11" s="592"/>
      <c r="V11" s="592"/>
      <c r="W11" s="592"/>
      <c r="X11" s="592"/>
      <c r="Y11" s="593"/>
      <c r="Z11" s="594">
        <v>0</v>
      </c>
      <c r="AA11" s="594"/>
      <c r="AB11" s="594"/>
      <c r="AC11" s="594"/>
      <c r="AD11" s="595">
        <v>8195</v>
      </c>
      <c r="AE11" s="595"/>
      <c r="AF11" s="595"/>
      <c r="AG11" s="595"/>
      <c r="AH11" s="595"/>
      <c r="AI11" s="595"/>
      <c r="AJ11" s="595"/>
      <c r="AK11" s="595"/>
      <c r="AL11" s="596">
        <v>0.1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182558</v>
      </c>
      <c r="BH11" s="592"/>
      <c r="BI11" s="592"/>
      <c r="BJ11" s="592"/>
      <c r="BK11" s="592"/>
      <c r="BL11" s="592"/>
      <c r="BM11" s="592"/>
      <c r="BN11" s="593"/>
      <c r="BO11" s="594">
        <v>3.3</v>
      </c>
      <c r="BP11" s="594"/>
      <c r="BQ11" s="594"/>
      <c r="BR11" s="594"/>
      <c r="BS11" s="600">
        <v>30550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853277</v>
      </c>
      <c r="CS11" s="592"/>
      <c r="CT11" s="592"/>
      <c r="CU11" s="592"/>
      <c r="CV11" s="592"/>
      <c r="CW11" s="592"/>
      <c r="CX11" s="592"/>
      <c r="CY11" s="593"/>
      <c r="CZ11" s="594">
        <v>4.5</v>
      </c>
      <c r="DA11" s="594"/>
      <c r="DB11" s="594"/>
      <c r="DC11" s="594"/>
      <c r="DD11" s="600">
        <v>23673</v>
      </c>
      <c r="DE11" s="592"/>
      <c r="DF11" s="592"/>
      <c r="DG11" s="592"/>
      <c r="DH11" s="592"/>
      <c r="DI11" s="592"/>
      <c r="DJ11" s="592"/>
      <c r="DK11" s="592"/>
      <c r="DL11" s="592"/>
      <c r="DM11" s="592"/>
      <c r="DN11" s="592"/>
      <c r="DO11" s="592"/>
      <c r="DP11" s="593"/>
      <c r="DQ11" s="600">
        <v>768207</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2453903</v>
      </c>
      <c r="BH12" s="592"/>
      <c r="BI12" s="592"/>
      <c r="BJ12" s="592"/>
      <c r="BK12" s="592"/>
      <c r="BL12" s="592"/>
      <c r="BM12" s="592"/>
      <c r="BN12" s="593"/>
      <c r="BO12" s="594">
        <v>44.6</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606600</v>
      </c>
      <c r="CS12" s="592"/>
      <c r="CT12" s="592"/>
      <c r="CU12" s="592"/>
      <c r="CV12" s="592"/>
      <c r="CW12" s="592"/>
      <c r="CX12" s="592"/>
      <c r="CY12" s="593"/>
      <c r="CZ12" s="594">
        <v>3.2</v>
      </c>
      <c r="DA12" s="594"/>
      <c r="DB12" s="594"/>
      <c r="DC12" s="594"/>
      <c r="DD12" s="600">
        <v>70905</v>
      </c>
      <c r="DE12" s="592"/>
      <c r="DF12" s="592"/>
      <c r="DG12" s="592"/>
      <c r="DH12" s="592"/>
      <c r="DI12" s="592"/>
      <c r="DJ12" s="592"/>
      <c r="DK12" s="592"/>
      <c r="DL12" s="592"/>
      <c r="DM12" s="592"/>
      <c r="DN12" s="592"/>
      <c r="DO12" s="592"/>
      <c r="DP12" s="593"/>
      <c r="DQ12" s="600">
        <v>205729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61810</v>
      </c>
      <c r="S13" s="592"/>
      <c r="T13" s="592"/>
      <c r="U13" s="592"/>
      <c r="V13" s="592"/>
      <c r="W13" s="592"/>
      <c r="X13" s="592"/>
      <c r="Y13" s="593"/>
      <c r="Z13" s="594">
        <v>0.3</v>
      </c>
      <c r="AA13" s="594"/>
      <c r="AB13" s="594"/>
      <c r="AC13" s="594"/>
      <c r="AD13" s="595">
        <v>61810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2446811</v>
      </c>
      <c r="BH13" s="592"/>
      <c r="BI13" s="592"/>
      <c r="BJ13" s="592"/>
      <c r="BK13" s="592"/>
      <c r="BL13" s="592"/>
      <c r="BM13" s="592"/>
      <c r="BN13" s="593"/>
      <c r="BO13" s="594">
        <v>44.4</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2358867</v>
      </c>
      <c r="CS13" s="592"/>
      <c r="CT13" s="592"/>
      <c r="CU13" s="592"/>
      <c r="CV13" s="592"/>
      <c r="CW13" s="592"/>
      <c r="CX13" s="592"/>
      <c r="CY13" s="593"/>
      <c r="CZ13" s="594">
        <v>12.5</v>
      </c>
      <c r="DA13" s="594"/>
      <c r="DB13" s="594"/>
      <c r="DC13" s="594"/>
      <c r="DD13" s="600">
        <v>874541</v>
      </c>
      <c r="DE13" s="592"/>
      <c r="DF13" s="592"/>
      <c r="DG13" s="592"/>
      <c r="DH13" s="592"/>
      <c r="DI13" s="592"/>
      <c r="DJ13" s="592"/>
      <c r="DK13" s="592"/>
      <c r="DL13" s="592"/>
      <c r="DM13" s="592"/>
      <c r="DN13" s="592"/>
      <c r="DO13" s="592"/>
      <c r="DP13" s="593"/>
      <c r="DQ13" s="600">
        <v>1753075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136691</v>
      </c>
      <c r="BH14" s="592"/>
      <c r="BI14" s="592"/>
      <c r="BJ14" s="592"/>
      <c r="BK14" s="592"/>
      <c r="BL14" s="592"/>
      <c r="BM14" s="592"/>
      <c r="BN14" s="593"/>
      <c r="BO14" s="594">
        <v>2.5</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755149</v>
      </c>
      <c r="CS14" s="592"/>
      <c r="CT14" s="592"/>
      <c r="CU14" s="592"/>
      <c r="CV14" s="592"/>
      <c r="CW14" s="592"/>
      <c r="CX14" s="592"/>
      <c r="CY14" s="593"/>
      <c r="CZ14" s="594">
        <v>4</v>
      </c>
      <c r="DA14" s="594"/>
      <c r="DB14" s="594"/>
      <c r="DC14" s="594"/>
      <c r="DD14" s="600">
        <v>73832</v>
      </c>
      <c r="DE14" s="592"/>
      <c r="DF14" s="592"/>
      <c r="DG14" s="592"/>
      <c r="DH14" s="592"/>
      <c r="DI14" s="592"/>
      <c r="DJ14" s="592"/>
      <c r="DK14" s="592"/>
      <c r="DL14" s="592"/>
      <c r="DM14" s="592"/>
      <c r="DN14" s="592"/>
      <c r="DO14" s="592"/>
      <c r="DP14" s="593"/>
      <c r="DQ14" s="600">
        <v>684042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18052</v>
      </c>
      <c r="S15" s="592"/>
      <c r="T15" s="592"/>
      <c r="U15" s="592"/>
      <c r="V15" s="592"/>
      <c r="W15" s="592"/>
      <c r="X15" s="592"/>
      <c r="Y15" s="593"/>
      <c r="Z15" s="594">
        <v>0.1</v>
      </c>
      <c r="AA15" s="594"/>
      <c r="AB15" s="594"/>
      <c r="AC15" s="594"/>
      <c r="AD15" s="595">
        <v>18052</v>
      </c>
      <c r="AE15" s="595"/>
      <c r="AF15" s="595"/>
      <c r="AG15" s="595"/>
      <c r="AH15" s="595"/>
      <c r="AI15" s="595"/>
      <c r="AJ15" s="595"/>
      <c r="AK15" s="595"/>
      <c r="AL15" s="596">
        <v>0.2</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337347</v>
      </c>
      <c r="BH15" s="592"/>
      <c r="BI15" s="592"/>
      <c r="BJ15" s="592"/>
      <c r="BK15" s="592"/>
      <c r="BL15" s="592"/>
      <c r="BM15" s="592"/>
      <c r="BN15" s="593"/>
      <c r="BO15" s="594">
        <v>6.1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2090101</v>
      </c>
      <c r="CS15" s="592"/>
      <c r="CT15" s="592"/>
      <c r="CU15" s="592"/>
      <c r="CV15" s="592"/>
      <c r="CW15" s="592"/>
      <c r="CX15" s="592"/>
      <c r="CY15" s="593"/>
      <c r="CZ15" s="594">
        <v>11.1</v>
      </c>
      <c r="DA15" s="594"/>
      <c r="DB15" s="594"/>
      <c r="DC15" s="594"/>
      <c r="DD15" s="600">
        <v>418118</v>
      </c>
      <c r="DE15" s="592"/>
      <c r="DF15" s="592"/>
      <c r="DG15" s="592"/>
      <c r="DH15" s="592"/>
      <c r="DI15" s="592"/>
      <c r="DJ15" s="592"/>
      <c r="DK15" s="592"/>
      <c r="DL15" s="592"/>
      <c r="DM15" s="592"/>
      <c r="DN15" s="592"/>
      <c r="DO15" s="592"/>
      <c r="DP15" s="593"/>
      <c r="DQ15" s="600">
        <v>1678836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6108296</v>
      </c>
      <c r="S16" s="592"/>
      <c r="T16" s="592"/>
      <c r="U16" s="592"/>
      <c r="V16" s="592"/>
      <c r="W16" s="592"/>
      <c r="X16" s="592"/>
      <c r="Y16" s="593"/>
      <c r="Z16" s="594">
        <v>31.4</v>
      </c>
      <c r="AA16" s="594"/>
      <c r="AB16" s="594"/>
      <c r="AC16" s="594"/>
      <c r="AD16" s="595">
        <v>5502914</v>
      </c>
      <c r="AE16" s="595"/>
      <c r="AF16" s="595"/>
      <c r="AG16" s="595"/>
      <c r="AH16" s="595"/>
      <c r="AI16" s="595"/>
      <c r="AJ16" s="595"/>
      <c r="AK16" s="595"/>
      <c r="AL16" s="596">
        <v>48.2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22155</v>
      </c>
      <c r="CS16" s="592"/>
      <c r="CT16" s="592"/>
      <c r="CU16" s="592"/>
      <c r="CV16" s="592"/>
      <c r="CW16" s="592"/>
      <c r="CX16" s="592"/>
      <c r="CY16" s="593"/>
      <c r="CZ16" s="594">
        <v>0.1</v>
      </c>
      <c r="DA16" s="594"/>
      <c r="DB16" s="594"/>
      <c r="DC16" s="594"/>
      <c r="DD16" s="600" t="s">
        <v>112</v>
      </c>
      <c r="DE16" s="592"/>
      <c r="DF16" s="592"/>
      <c r="DG16" s="592"/>
      <c r="DH16" s="592"/>
      <c r="DI16" s="592"/>
      <c r="DJ16" s="592"/>
      <c r="DK16" s="592"/>
      <c r="DL16" s="592"/>
      <c r="DM16" s="592"/>
      <c r="DN16" s="592"/>
      <c r="DO16" s="592"/>
      <c r="DP16" s="593"/>
      <c r="DQ16" s="600">
        <v>5294</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5502914</v>
      </c>
      <c r="S17" s="592"/>
      <c r="T17" s="592"/>
      <c r="U17" s="592"/>
      <c r="V17" s="592"/>
      <c r="W17" s="592"/>
      <c r="X17" s="592"/>
      <c r="Y17" s="593"/>
      <c r="Z17" s="594">
        <v>28.3</v>
      </c>
      <c r="AA17" s="594"/>
      <c r="AB17" s="594"/>
      <c r="AC17" s="594"/>
      <c r="AD17" s="595">
        <v>5502914</v>
      </c>
      <c r="AE17" s="595"/>
      <c r="AF17" s="595"/>
      <c r="AG17" s="595"/>
      <c r="AH17" s="595"/>
      <c r="AI17" s="595"/>
      <c r="AJ17" s="595"/>
      <c r="AK17" s="595"/>
      <c r="AL17" s="596">
        <v>48.2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2254253</v>
      </c>
      <c r="CS17" s="592"/>
      <c r="CT17" s="592"/>
      <c r="CU17" s="592"/>
      <c r="CV17" s="592"/>
      <c r="CW17" s="592"/>
      <c r="CX17" s="592"/>
      <c r="CY17" s="593"/>
      <c r="CZ17" s="594">
        <v>11.9</v>
      </c>
      <c r="DA17" s="594"/>
      <c r="DB17" s="594"/>
      <c r="DC17" s="594"/>
      <c r="DD17" s="600" t="s">
        <v>112</v>
      </c>
      <c r="DE17" s="592"/>
      <c r="DF17" s="592"/>
      <c r="DG17" s="592"/>
      <c r="DH17" s="592"/>
      <c r="DI17" s="592"/>
      <c r="DJ17" s="592"/>
      <c r="DK17" s="592"/>
      <c r="DL17" s="592"/>
      <c r="DM17" s="592"/>
      <c r="DN17" s="592"/>
      <c r="DO17" s="592"/>
      <c r="DP17" s="593"/>
      <c r="DQ17" s="600">
        <v>2243049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605354</v>
      </c>
      <c r="S18" s="592"/>
      <c r="T18" s="592"/>
      <c r="U18" s="592"/>
      <c r="V18" s="592"/>
      <c r="W18" s="592"/>
      <c r="X18" s="592"/>
      <c r="Y18" s="593"/>
      <c r="Z18" s="594">
        <v>3.1</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28</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444024</v>
      </c>
      <c r="BH19" s="592"/>
      <c r="BI19" s="592"/>
      <c r="BJ19" s="592"/>
      <c r="BK19" s="592"/>
      <c r="BL19" s="592"/>
      <c r="BM19" s="592"/>
      <c r="BN19" s="593"/>
      <c r="BO19" s="594">
        <v>8.1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12408802</v>
      </c>
      <c r="S20" s="592"/>
      <c r="T20" s="592"/>
      <c r="U20" s="592"/>
      <c r="V20" s="592"/>
      <c r="W20" s="592"/>
      <c r="X20" s="592"/>
      <c r="Y20" s="593"/>
      <c r="Z20" s="594">
        <v>63.9</v>
      </c>
      <c r="AA20" s="594"/>
      <c r="AB20" s="594"/>
      <c r="AC20" s="594"/>
      <c r="AD20" s="595">
        <v>11380481</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444024</v>
      </c>
      <c r="BH20" s="592"/>
      <c r="BI20" s="592"/>
      <c r="BJ20" s="592"/>
      <c r="BK20" s="592"/>
      <c r="BL20" s="592"/>
      <c r="BM20" s="592"/>
      <c r="BN20" s="593"/>
      <c r="BO20" s="594">
        <v>8.1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18900100</v>
      </c>
      <c r="CS20" s="592"/>
      <c r="CT20" s="592"/>
      <c r="CU20" s="592"/>
      <c r="CV20" s="592"/>
      <c r="CW20" s="592"/>
      <c r="CX20" s="592"/>
      <c r="CY20" s="593"/>
      <c r="CZ20" s="594">
        <v>100</v>
      </c>
      <c r="DA20" s="594"/>
      <c r="DB20" s="594"/>
      <c r="DC20" s="594"/>
      <c r="DD20" s="600">
        <v>2361744</v>
      </c>
      <c r="DE20" s="592"/>
      <c r="DF20" s="592"/>
      <c r="DG20" s="592"/>
      <c r="DH20" s="592"/>
      <c r="DI20" s="592"/>
      <c r="DJ20" s="592"/>
      <c r="DK20" s="592"/>
      <c r="DL20" s="592"/>
      <c r="DM20" s="592"/>
      <c r="DN20" s="592"/>
      <c r="DO20" s="592"/>
      <c r="DP20" s="593"/>
      <c r="DQ20" s="600">
        <v>13505355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6643</v>
      </c>
      <c r="S21" s="592"/>
      <c r="T21" s="592"/>
      <c r="U21" s="592"/>
      <c r="V21" s="592"/>
      <c r="W21" s="592"/>
      <c r="X21" s="592"/>
      <c r="Y21" s="593"/>
      <c r="Z21" s="594">
        <v>0</v>
      </c>
      <c r="AA21" s="594"/>
      <c r="AB21" s="594"/>
      <c r="AC21" s="594"/>
      <c r="AD21" s="595">
        <v>6643</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21085</v>
      </c>
      <c r="BH21" s="592"/>
      <c r="BI21" s="592"/>
      <c r="BJ21" s="592"/>
      <c r="BK21" s="592"/>
      <c r="BL21" s="592"/>
      <c r="BM21" s="592"/>
      <c r="BN21" s="593"/>
      <c r="BO21" s="594">
        <v>0.4</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87448</v>
      </c>
      <c r="S22" s="592"/>
      <c r="T22" s="592"/>
      <c r="U22" s="592"/>
      <c r="V22" s="592"/>
      <c r="W22" s="592"/>
      <c r="X22" s="592"/>
      <c r="Y22" s="593"/>
      <c r="Z22" s="594">
        <v>0.5</v>
      </c>
      <c r="AA22" s="594"/>
      <c r="AB22" s="594"/>
      <c r="AC22" s="594"/>
      <c r="AD22" s="595">
        <v>444</v>
      </c>
      <c r="AE22" s="595"/>
      <c r="AF22" s="595"/>
      <c r="AG22" s="595"/>
      <c r="AH22" s="595"/>
      <c r="AI22" s="595"/>
      <c r="AJ22" s="595"/>
      <c r="AK22" s="595"/>
      <c r="AL22" s="596">
        <v>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398135</v>
      </c>
      <c r="S23" s="592"/>
      <c r="T23" s="592"/>
      <c r="U23" s="592"/>
      <c r="V23" s="592"/>
      <c r="W23" s="592"/>
      <c r="X23" s="592"/>
      <c r="Y23" s="593"/>
      <c r="Z23" s="594">
        <v>2</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422939</v>
      </c>
      <c r="BH23" s="592"/>
      <c r="BI23" s="592"/>
      <c r="BJ23" s="592"/>
      <c r="BK23" s="592"/>
      <c r="BL23" s="592"/>
      <c r="BM23" s="592"/>
      <c r="BN23" s="593"/>
      <c r="BO23" s="594">
        <v>7.7</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88605</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7802127</v>
      </c>
      <c r="CS24" s="581"/>
      <c r="CT24" s="581"/>
      <c r="CU24" s="581"/>
      <c r="CV24" s="581"/>
      <c r="CW24" s="581"/>
      <c r="CX24" s="581"/>
      <c r="CY24" s="582"/>
      <c r="CZ24" s="620">
        <v>41.3</v>
      </c>
      <c r="DA24" s="621"/>
      <c r="DB24" s="621"/>
      <c r="DC24" s="622"/>
      <c r="DD24" s="619">
        <v>5682994</v>
      </c>
      <c r="DE24" s="581"/>
      <c r="DF24" s="581"/>
      <c r="DG24" s="581"/>
      <c r="DH24" s="581"/>
      <c r="DI24" s="581"/>
      <c r="DJ24" s="581"/>
      <c r="DK24" s="582"/>
      <c r="DL24" s="619">
        <v>5357821</v>
      </c>
      <c r="DM24" s="581"/>
      <c r="DN24" s="581"/>
      <c r="DO24" s="581"/>
      <c r="DP24" s="581"/>
      <c r="DQ24" s="581"/>
      <c r="DR24" s="581"/>
      <c r="DS24" s="581"/>
      <c r="DT24" s="581"/>
      <c r="DU24" s="581"/>
      <c r="DV24" s="582"/>
      <c r="DW24" s="585">
        <v>43.6</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1819242</v>
      </c>
      <c r="S25" s="592"/>
      <c r="T25" s="592"/>
      <c r="U25" s="592"/>
      <c r="V25" s="592"/>
      <c r="W25" s="592"/>
      <c r="X25" s="592"/>
      <c r="Y25" s="593"/>
      <c r="Z25" s="594">
        <v>9.4</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3114262</v>
      </c>
      <c r="CS25" s="623"/>
      <c r="CT25" s="623"/>
      <c r="CU25" s="623"/>
      <c r="CV25" s="623"/>
      <c r="CW25" s="623"/>
      <c r="CX25" s="623"/>
      <c r="CY25" s="624"/>
      <c r="CZ25" s="625">
        <v>16.5</v>
      </c>
      <c r="DA25" s="626"/>
      <c r="DB25" s="626"/>
      <c r="DC25" s="627"/>
      <c r="DD25" s="600">
        <v>2669823</v>
      </c>
      <c r="DE25" s="623"/>
      <c r="DF25" s="623"/>
      <c r="DG25" s="623"/>
      <c r="DH25" s="623"/>
      <c r="DI25" s="623"/>
      <c r="DJ25" s="623"/>
      <c r="DK25" s="624"/>
      <c r="DL25" s="600">
        <v>2364270</v>
      </c>
      <c r="DM25" s="623"/>
      <c r="DN25" s="623"/>
      <c r="DO25" s="623"/>
      <c r="DP25" s="623"/>
      <c r="DQ25" s="623"/>
      <c r="DR25" s="623"/>
      <c r="DS25" s="623"/>
      <c r="DT25" s="623"/>
      <c r="DU25" s="623"/>
      <c r="DV25" s="624"/>
      <c r="DW25" s="596">
        <v>19.2</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1975583</v>
      </c>
      <c r="CS26" s="592"/>
      <c r="CT26" s="592"/>
      <c r="CU26" s="592"/>
      <c r="CV26" s="592"/>
      <c r="CW26" s="592"/>
      <c r="CX26" s="592"/>
      <c r="CY26" s="593"/>
      <c r="CZ26" s="625">
        <v>10.5</v>
      </c>
      <c r="DA26" s="626"/>
      <c r="DB26" s="626"/>
      <c r="DC26" s="627"/>
      <c r="DD26" s="600">
        <v>1685677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974886</v>
      </c>
      <c r="S27" s="592"/>
      <c r="T27" s="592"/>
      <c r="U27" s="592"/>
      <c r="V27" s="592"/>
      <c r="W27" s="592"/>
      <c r="X27" s="592"/>
      <c r="Y27" s="593"/>
      <c r="Z27" s="594">
        <v>5</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5506833</v>
      </c>
      <c r="BH27" s="592"/>
      <c r="BI27" s="592"/>
      <c r="BJ27" s="592"/>
      <c r="BK27" s="592"/>
      <c r="BL27" s="592"/>
      <c r="BM27" s="592"/>
      <c r="BN27" s="593"/>
      <c r="BO27" s="594">
        <v>100</v>
      </c>
      <c r="BP27" s="594"/>
      <c r="BQ27" s="594"/>
      <c r="BR27" s="594"/>
      <c r="BS27" s="600">
        <v>30550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2433612</v>
      </c>
      <c r="CS27" s="623"/>
      <c r="CT27" s="623"/>
      <c r="CU27" s="623"/>
      <c r="CV27" s="623"/>
      <c r="CW27" s="623"/>
      <c r="CX27" s="623"/>
      <c r="CY27" s="624"/>
      <c r="CZ27" s="625">
        <v>12.9</v>
      </c>
      <c r="DA27" s="626"/>
      <c r="DB27" s="626"/>
      <c r="DC27" s="627"/>
      <c r="DD27" s="600">
        <v>770122</v>
      </c>
      <c r="DE27" s="623"/>
      <c r="DF27" s="623"/>
      <c r="DG27" s="623"/>
      <c r="DH27" s="623"/>
      <c r="DI27" s="623"/>
      <c r="DJ27" s="623"/>
      <c r="DK27" s="624"/>
      <c r="DL27" s="600">
        <v>750502</v>
      </c>
      <c r="DM27" s="623"/>
      <c r="DN27" s="623"/>
      <c r="DO27" s="623"/>
      <c r="DP27" s="623"/>
      <c r="DQ27" s="623"/>
      <c r="DR27" s="623"/>
      <c r="DS27" s="623"/>
      <c r="DT27" s="623"/>
      <c r="DU27" s="623"/>
      <c r="DV27" s="624"/>
      <c r="DW27" s="596">
        <v>6.1</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185381</v>
      </c>
      <c r="S28" s="592"/>
      <c r="T28" s="592"/>
      <c r="U28" s="592"/>
      <c r="V28" s="592"/>
      <c r="W28" s="592"/>
      <c r="X28" s="592"/>
      <c r="Y28" s="593"/>
      <c r="Z28" s="594">
        <v>1</v>
      </c>
      <c r="AA28" s="594"/>
      <c r="AB28" s="594"/>
      <c r="AC28" s="594"/>
      <c r="AD28" s="595">
        <v>4003</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2254253</v>
      </c>
      <c r="CS28" s="592"/>
      <c r="CT28" s="592"/>
      <c r="CU28" s="592"/>
      <c r="CV28" s="592"/>
      <c r="CW28" s="592"/>
      <c r="CX28" s="592"/>
      <c r="CY28" s="593"/>
      <c r="CZ28" s="625">
        <v>11.9</v>
      </c>
      <c r="DA28" s="626"/>
      <c r="DB28" s="626"/>
      <c r="DC28" s="627"/>
      <c r="DD28" s="600">
        <v>2243049</v>
      </c>
      <c r="DE28" s="592"/>
      <c r="DF28" s="592"/>
      <c r="DG28" s="592"/>
      <c r="DH28" s="592"/>
      <c r="DI28" s="592"/>
      <c r="DJ28" s="592"/>
      <c r="DK28" s="593"/>
      <c r="DL28" s="600">
        <v>2243049</v>
      </c>
      <c r="DM28" s="592"/>
      <c r="DN28" s="592"/>
      <c r="DO28" s="592"/>
      <c r="DP28" s="592"/>
      <c r="DQ28" s="592"/>
      <c r="DR28" s="592"/>
      <c r="DS28" s="592"/>
      <c r="DT28" s="592"/>
      <c r="DU28" s="592"/>
      <c r="DV28" s="593"/>
      <c r="DW28" s="596">
        <v>18.3</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7579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2253635</v>
      </c>
      <c r="CS29" s="623"/>
      <c r="CT29" s="623"/>
      <c r="CU29" s="623"/>
      <c r="CV29" s="623"/>
      <c r="CW29" s="623"/>
      <c r="CX29" s="623"/>
      <c r="CY29" s="624"/>
      <c r="CZ29" s="625">
        <v>11.9</v>
      </c>
      <c r="DA29" s="626"/>
      <c r="DB29" s="626"/>
      <c r="DC29" s="627"/>
      <c r="DD29" s="600">
        <v>2242431</v>
      </c>
      <c r="DE29" s="623"/>
      <c r="DF29" s="623"/>
      <c r="DG29" s="623"/>
      <c r="DH29" s="623"/>
      <c r="DI29" s="623"/>
      <c r="DJ29" s="623"/>
      <c r="DK29" s="624"/>
      <c r="DL29" s="600">
        <v>2242431</v>
      </c>
      <c r="DM29" s="623"/>
      <c r="DN29" s="623"/>
      <c r="DO29" s="623"/>
      <c r="DP29" s="623"/>
      <c r="DQ29" s="623"/>
      <c r="DR29" s="623"/>
      <c r="DS29" s="623"/>
      <c r="DT29" s="623"/>
      <c r="DU29" s="623"/>
      <c r="DV29" s="624"/>
      <c r="DW29" s="596">
        <v>18.3</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249391</v>
      </c>
      <c r="S30" s="592"/>
      <c r="T30" s="592"/>
      <c r="U30" s="592"/>
      <c r="V30" s="592"/>
      <c r="W30" s="592"/>
      <c r="X30" s="592"/>
      <c r="Y30" s="593"/>
      <c r="Z30" s="594">
        <v>1.3</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98.4</v>
      </c>
      <c r="BH30" s="650"/>
      <c r="BI30" s="650"/>
      <c r="BJ30" s="650"/>
      <c r="BK30" s="650"/>
      <c r="BL30" s="650"/>
      <c r="BM30" s="586">
        <v>91.1</v>
      </c>
      <c r="BN30" s="650"/>
      <c r="BO30" s="650"/>
      <c r="BP30" s="650"/>
      <c r="BQ30" s="651"/>
      <c r="BR30" s="649">
        <v>98.2</v>
      </c>
      <c r="BS30" s="650"/>
      <c r="BT30" s="650"/>
      <c r="BU30" s="650"/>
      <c r="BV30" s="650"/>
      <c r="BW30" s="650"/>
      <c r="BX30" s="586">
        <v>90.2</v>
      </c>
      <c r="BY30" s="650"/>
      <c r="BZ30" s="650"/>
      <c r="CA30" s="650"/>
      <c r="CB30" s="651"/>
      <c r="CD30" s="654"/>
      <c r="CE30" s="655"/>
      <c r="CF30" s="605" t="s">
        <v>292</v>
      </c>
      <c r="CG30" s="606"/>
      <c r="CH30" s="606"/>
      <c r="CI30" s="606"/>
      <c r="CJ30" s="606"/>
      <c r="CK30" s="606"/>
      <c r="CL30" s="606"/>
      <c r="CM30" s="606"/>
      <c r="CN30" s="606"/>
      <c r="CO30" s="606"/>
      <c r="CP30" s="606"/>
      <c r="CQ30" s="607"/>
      <c r="CR30" s="591">
        <v>2022601</v>
      </c>
      <c r="CS30" s="592"/>
      <c r="CT30" s="592"/>
      <c r="CU30" s="592"/>
      <c r="CV30" s="592"/>
      <c r="CW30" s="592"/>
      <c r="CX30" s="592"/>
      <c r="CY30" s="593"/>
      <c r="CZ30" s="625">
        <v>10.7</v>
      </c>
      <c r="DA30" s="626"/>
      <c r="DB30" s="626"/>
      <c r="DC30" s="627"/>
      <c r="DD30" s="600">
        <v>2012097</v>
      </c>
      <c r="DE30" s="592"/>
      <c r="DF30" s="592"/>
      <c r="DG30" s="592"/>
      <c r="DH30" s="592"/>
      <c r="DI30" s="592"/>
      <c r="DJ30" s="592"/>
      <c r="DK30" s="593"/>
      <c r="DL30" s="600">
        <v>2012097</v>
      </c>
      <c r="DM30" s="592"/>
      <c r="DN30" s="592"/>
      <c r="DO30" s="592"/>
      <c r="DP30" s="592"/>
      <c r="DQ30" s="592"/>
      <c r="DR30" s="592"/>
      <c r="DS30" s="592"/>
      <c r="DT30" s="592"/>
      <c r="DU30" s="592"/>
      <c r="DV30" s="593"/>
      <c r="DW30" s="596">
        <v>16.399999999999999</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411079</v>
      </c>
      <c r="S31" s="592"/>
      <c r="T31" s="592"/>
      <c r="U31" s="592"/>
      <c r="V31" s="592"/>
      <c r="W31" s="592"/>
      <c r="X31" s="592"/>
      <c r="Y31" s="593"/>
      <c r="Z31" s="594">
        <v>2.1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23"/>
      <c r="BI31" s="623"/>
      <c r="BJ31" s="623"/>
      <c r="BK31" s="623"/>
      <c r="BL31" s="623"/>
      <c r="BM31" s="597">
        <v>94.5</v>
      </c>
      <c r="BN31" s="647"/>
      <c r="BO31" s="647"/>
      <c r="BP31" s="647"/>
      <c r="BQ31" s="648"/>
      <c r="BR31" s="646">
        <v>98.5</v>
      </c>
      <c r="BS31" s="623"/>
      <c r="BT31" s="623"/>
      <c r="BU31" s="623"/>
      <c r="BV31" s="623"/>
      <c r="BW31" s="623"/>
      <c r="BX31" s="597">
        <v>93.8</v>
      </c>
      <c r="BY31" s="647"/>
      <c r="BZ31" s="647"/>
      <c r="CA31" s="647"/>
      <c r="CB31" s="648"/>
      <c r="CD31" s="654"/>
      <c r="CE31" s="655"/>
      <c r="CF31" s="605" t="s">
        <v>296</v>
      </c>
      <c r="CG31" s="606"/>
      <c r="CH31" s="606"/>
      <c r="CI31" s="606"/>
      <c r="CJ31" s="606"/>
      <c r="CK31" s="606"/>
      <c r="CL31" s="606"/>
      <c r="CM31" s="606"/>
      <c r="CN31" s="606"/>
      <c r="CO31" s="606"/>
      <c r="CP31" s="606"/>
      <c r="CQ31" s="607"/>
      <c r="CR31" s="591">
        <v>231034</v>
      </c>
      <c r="CS31" s="623"/>
      <c r="CT31" s="623"/>
      <c r="CU31" s="623"/>
      <c r="CV31" s="623"/>
      <c r="CW31" s="623"/>
      <c r="CX31" s="623"/>
      <c r="CY31" s="624"/>
      <c r="CZ31" s="625">
        <v>1.2</v>
      </c>
      <c r="DA31" s="626"/>
      <c r="DB31" s="626"/>
      <c r="DC31" s="627"/>
      <c r="DD31" s="600">
        <v>230334</v>
      </c>
      <c r="DE31" s="623"/>
      <c r="DF31" s="623"/>
      <c r="DG31" s="623"/>
      <c r="DH31" s="623"/>
      <c r="DI31" s="623"/>
      <c r="DJ31" s="623"/>
      <c r="DK31" s="624"/>
      <c r="DL31" s="600">
        <v>230334</v>
      </c>
      <c r="DM31" s="623"/>
      <c r="DN31" s="623"/>
      <c r="DO31" s="623"/>
      <c r="DP31" s="623"/>
      <c r="DQ31" s="623"/>
      <c r="DR31" s="623"/>
      <c r="DS31" s="623"/>
      <c r="DT31" s="623"/>
      <c r="DU31" s="623"/>
      <c r="DV31" s="624"/>
      <c r="DW31" s="596">
        <v>1.9</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857280</v>
      </c>
      <c r="S32" s="592"/>
      <c r="T32" s="592"/>
      <c r="U32" s="592"/>
      <c r="V32" s="592"/>
      <c r="W32" s="592"/>
      <c r="X32" s="592"/>
      <c r="Y32" s="593"/>
      <c r="Z32" s="594">
        <v>4.4000000000000004</v>
      </c>
      <c r="AA32" s="594"/>
      <c r="AB32" s="594"/>
      <c r="AC32" s="594"/>
      <c r="AD32" s="595">
        <v>25199</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98.1</v>
      </c>
      <c r="BH32" s="659"/>
      <c r="BI32" s="659"/>
      <c r="BJ32" s="659"/>
      <c r="BK32" s="659"/>
      <c r="BL32" s="659"/>
      <c r="BM32" s="660">
        <v>88</v>
      </c>
      <c r="BN32" s="659"/>
      <c r="BO32" s="659"/>
      <c r="BP32" s="659"/>
      <c r="BQ32" s="661"/>
      <c r="BR32" s="658">
        <v>97.8</v>
      </c>
      <c r="BS32" s="659"/>
      <c r="BT32" s="659"/>
      <c r="BU32" s="659"/>
      <c r="BV32" s="659"/>
      <c r="BW32" s="659"/>
      <c r="BX32" s="660">
        <v>86.9</v>
      </c>
      <c r="BY32" s="659"/>
      <c r="BZ32" s="659"/>
      <c r="CA32" s="659"/>
      <c r="CB32" s="661"/>
      <c r="CD32" s="656"/>
      <c r="CE32" s="657"/>
      <c r="CF32" s="605" t="s">
        <v>299</v>
      </c>
      <c r="CG32" s="606"/>
      <c r="CH32" s="606"/>
      <c r="CI32" s="606"/>
      <c r="CJ32" s="606"/>
      <c r="CK32" s="606"/>
      <c r="CL32" s="606"/>
      <c r="CM32" s="606"/>
      <c r="CN32" s="606"/>
      <c r="CO32" s="606"/>
      <c r="CP32" s="606"/>
      <c r="CQ32" s="607"/>
      <c r="CR32" s="591">
        <v>618</v>
      </c>
      <c r="CS32" s="592"/>
      <c r="CT32" s="592"/>
      <c r="CU32" s="592"/>
      <c r="CV32" s="592"/>
      <c r="CW32" s="592"/>
      <c r="CX32" s="592"/>
      <c r="CY32" s="593"/>
      <c r="CZ32" s="625">
        <v>0</v>
      </c>
      <c r="DA32" s="626"/>
      <c r="DB32" s="626"/>
      <c r="DC32" s="627"/>
      <c r="DD32" s="600">
        <v>618</v>
      </c>
      <c r="DE32" s="592"/>
      <c r="DF32" s="592"/>
      <c r="DG32" s="592"/>
      <c r="DH32" s="592"/>
      <c r="DI32" s="592"/>
      <c r="DJ32" s="592"/>
      <c r="DK32" s="593"/>
      <c r="DL32" s="600">
        <v>618</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1936948</v>
      </c>
      <c r="S33" s="592"/>
      <c r="T33" s="592"/>
      <c r="U33" s="592"/>
      <c r="V33" s="592"/>
      <c r="W33" s="592"/>
      <c r="X33" s="592"/>
      <c r="Y33" s="593"/>
      <c r="Z33" s="594">
        <v>10</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8714074</v>
      </c>
      <c r="CS33" s="623"/>
      <c r="CT33" s="623"/>
      <c r="CU33" s="623"/>
      <c r="CV33" s="623"/>
      <c r="CW33" s="623"/>
      <c r="CX33" s="623"/>
      <c r="CY33" s="624"/>
      <c r="CZ33" s="625">
        <v>46.1</v>
      </c>
      <c r="DA33" s="626"/>
      <c r="DB33" s="626"/>
      <c r="DC33" s="627"/>
      <c r="DD33" s="600">
        <v>6993036</v>
      </c>
      <c r="DE33" s="623"/>
      <c r="DF33" s="623"/>
      <c r="DG33" s="623"/>
      <c r="DH33" s="623"/>
      <c r="DI33" s="623"/>
      <c r="DJ33" s="623"/>
      <c r="DK33" s="624"/>
      <c r="DL33" s="600">
        <v>5177859</v>
      </c>
      <c r="DM33" s="623"/>
      <c r="DN33" s="623"/>
      <c r="DO33" s="623"/>
      <c r="DP33" s="623"/>
      <c r="DQ33" s="623"/>
      <c r="DR33" s="623"/>
      <c r="DS33" s="623"/>
      <c r="DT33" s="623"/>
      <c r="DU33" s="623"/>
      <c r="DV33" s="624"/>
      <c r="DW33" s="596">
        <v>42.1</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2982690</v>
      </c>
      <c r="CS34" s="592"/>
      <c r="CT34" s="592"/>
      <c r="CU34" s="592"/>
      <c r="CV34" s="592"/>
      <c r="CW34" s="592"/>
      <c r="CX34" s="592"/>
      <c r="CY34" s="593"/>
      <c r="CZ34" s="625">
        <v>15.8</v>
      </c>
      <c r="DA34" s="626"/>
      <c r="DB34" s="626"/>
      <c r="DC34" s="627"/>
      <c r="DD34" s="600">
        <v>2197943</v>
      </c>
      <c r="DE34" s="592"/>
      <c r="DF34" s="592"/>
      <c r="DG34" s="592"/>
      <c r="DH34" s="592"/>
      <c r="DI34" s="592"/>
      <c r="DJ34" s="592"/>
      <c r="DK34" s="593"/>
      <c r="DL34" s="600">
        <v>1877144</v>
      </c>
      <c r="DM34" s="592"/>
      <c r="DN34" s="592"/>
      <c r="DO34" s="592"/>
      <c r="DP34" s="592"/>
      <c r="DQ34" s="592"/>
      <c r="DR34" s="592"/>
      <c r="DS34" s="592"/>
      <c r="DT34" s="592"/>
      <c r="DU34" s="592"/>
      <c r="DV34" s="593"/>
      <c r="DW34" s="596">
        <v>15.3</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869648</v>
      </c>
      <c r="S35" s="592"/>
      <c r="T35" s="592"/>
      <c r="U35" s="592"/>
      <c r="V35" s="592"/>
      <c r="W35" s="592"/>
      <c r="X35" s="592"/>
      <c r="Y35" s="593"/>
      <c r="Z35" s="594">
        <v>4.5</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2613555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115701</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460891</v>
      </c>
      <c r="CS35" s="623"/>
      <c r="CT35" s="623"/>
      <c r="CU35" s="623"/>
      <c r="CV35" s="623"/>
      <c r="CW35" s="623"/>
      <c r="CX35" s="623"/>
      <c r="CY35" s="624"/>
      <c r="CZ35" s="625">
        <v>2.4</v>
      </c>
      <c r="DA35" s="626"/>
      <c r="DB35" s="626"/>
      <c r="DC35" s="627"/>
      <c r="DD35" s="600">
        <v>410600</v>
      </c>
      <c r="DE35" s="623"/>
      <c r="DF35" s="623"/>
      <c r="DG35" s="623"/>
      <c r="DH35" s="623"/>
      <c r="DI35" s="623"/>
      <c r="DJ35" s="623"/>
      <c r="DK35" s="624"/>
      <c r="DL35" s="600">
        <v>153583</v>
      </c>
      <c r="DM35" s="623"/>
      <c r="DN35" s="623"/>
      <c r="DO35" s="623"/>
      <c r="DP35" s="623"/>
      <c r="DQ35" s="623"/>
      <c r="DR35" s="623"/>
      <c r="DS35" s="623"/>
      <c r="DT35" s="623"/>
      <c r="DU35" s="623"/>
      <c r="DV35" s="624"/>
      <c r="DW35" s="596">
        <v>1.3</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19431419</v>
      </c>
      <c r="S36" s="664"/>
      <c r="T36" s="664"/>
      <c r="U36" s="664"/>
      <c r="V36" s="664"/>
      <c r="W36" s="664"/>
      <c r="X36" s="664"/>
      <c r="Y36" s="665"/>
      <c r="Z36" s="666">
        <v>100</v>
      </c>
      <c r="AA36" s="666"/>
      <c r="AB36" s="666"/>
      <c r="AC36" s="666"/>
      <c r="AD36" s="667">
        <v>11416770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1144369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73010</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2136406</v>
      </c>
      <c r="CS36" s="592"/>
      <c r="CT36" s="592"/>
      <c r="CU36" s="592"/>
      <c r="CV36" s="592"/>
      <c r="CW36" s="592"/>
      <c r="CX36" s="592"/>
      <c r="CY36" s="593"/>
      <c r="CZ36" s="625">
        <v>11.3</v>
      </c>
      <c r="DA36" s="626"/>
      <c r="DB36" s="626"/>
      <c r="DC36" s="627"/>
      <c r="DD36" s="600">
        <v>1804292</v>
      </c>
      <c r="DE36" s="592"/>
      <c r="DF36" s="592"/>
      <c r="DG36" s="592"/>
      <c r="DH36" s="592"/>
      <c r="DI36" s="592"/>
      <c r="DJ36" s="592"/>
      <c r="DK36" s="593"/>
      <c r="DL36" s="600">
        <v>1248163</v>
      </c>
      <c r="DM36" s="592"/>
      <c r="DN36" s="592"/>
      <c r="DO36" s="592"/>
      <c r="DP36" s="592"/>
      <c r="DQ36" s="592"/>
      <c r="DR36" s="592"/>
      <c r="DS36" s="592"/>
      <c r="DT36" s="592"/>
      <c r="DU36" s="592"/>
      <c r="DV36" s="593"/>
      <c r="DW36" s="596">
        <v>10.199999999999999</v>
      </c>
      <c r="DX36" s="617"/>
      <c r="DY36" s="617"/>
      <c r="DZ36" s="617"/>
      <c r="EA36" s="617"/>
      <c r="EB36" s="617"/>
      <c r="EC36" s="618"/>
    </row>
    <row r="37" spans="2:133" ht="11.25" customHeight="1">
      <c r="AQ37" s="670" t="s">
        <v>314</v>
      </c>
      <c r="AR37" s="671"/>
      <c r="AS37" s="671"/>
      <c r="AT37" s="671"/>
      <c r="AU37" s="671"/>
      <c r="AV37" s="671"/>
      <c r="AW37" s="671"/>
      <c r="AX37" s="671"/>
      <c r="AY37" s="672"/>
      <c r="AZ37" s="591">
        <v>55916</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7206</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1174856</v>
      </c>
      <c r="CS37" s="623"/>
      <c r="CT37" s="623"/>
      <c r="CU37" s="623"/>
      <c r="CV37" s="623"/>
      <c r="CW37" s="623"/>
      <c r="CX37" s="623"/>
      <c r="CY37" s="624"/>
      <c r="CZ37" s="625">
        <v>6.2</v>
      </c>
      <c r="DA37" s="626"/>
      <c r="DB37" s="626"/>
      <c r="DC37" s="627"/>
      <c r="DD37" s="600">
        <v>1107811</v>
      </c>
      <c r="DE37" s="623"/>
      <c r="DF37" s="623"/>
      <c r="DG37" s="623"/>
      <c r="DH37" s="623"/>
      <c r="DI37" s="623"/>
      <c r="DJ37" s="623"/>
      <c r="DK37" s="624"/>
      <c r="DL37" s="600">
        <v>897841</v>
      </c>
      <c r="DM37" s="623"/>
      <c r="DN37" s="623"/>
      <c r="DO37" s="623"/>
      <c r="DP37" s="623"/>
      <c r="DQ37" s="623"/>
      <c r="DR37" s="623"/>
      <c r="DS37" s="623"/>
      <c r="DT37" s="623"/>
      <c r="DU37" s="623"/>
      <c r="DV37" s="624"/>
      <c r="DW37" s="596">
        <v>7.3</v>
      </c>
      <c r="DX37" s="617"/>
      <c r="DY37" s="617"/>
      <c r="DZ37" s="617"/>
      <c r="EA37" s="617"/>
      <c r="EB37" s="617"/>
      <c r="EC37" s="618"/>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13588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2557639</v>
      </c>
      <c r="CS38" s="592"/>
      <c r="CT38" s="592"/>
      <c r="CU38" s="592"/>
      <c r="CV38" s="592"/>
      <c r="CW38" s="592"/>
      <c r="CX38" s="592"/>
      <c r="CY38" s="593"/>
      <c r="CZ38" s="625">
        <v>13.5</v>
      </c>
      <c r="DA38" s="626"/>
      <c r="DB38" s="626"/>
      <c r="DC38" s="627"/>
      <c r="DD38" s="600">
        <v>2394582</v>
      </c>
      <c r="DE38" s="592"/>
      <c r="DF38" s="592"/>
      <c r="DG38" s="592"/>
      <c r="DH38" s="592"/>
      <c r="DI38" s="592"/>
      <c r="DJ38" s="592"/>
      <c r="DK38" s="593"/>
      <c r="DL38" s="600">
        <v>1898969</v>
      </c>
      <c r="DM38" s="592"/>
      <c r="DN38" s="592"/>
      <c r="DO38" s="592"/>
      <c r="DP38" s="592"/>
      <c r="DQ38" s="592"/>
      <c r="DR38" s="592"/>
      <c r="DS38" s="592"/>
      <c r="DT38" s="592"/>
      <c r="DU38" s="592"/>
      <c r="DV38" s="593"/>
      <c r="DW38" s="596">
        <v>15.5</v>
      </c>
      <c r="DX38" s="617"/>
      <c r="DY38" s="617"/>
      <c r="DZ38" s="617"/>
      <c r="EA38" s="617"/>
      <c r="EB38" s="617"/>
      <c r="EC38" s="618"/>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89</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225848</v>
      </c>
      <c r="CS39" s="623"/>
      <c r="CT39" s="623"/>
      <c r="CU39" s="623"/>
      <c r="CV39" s="623"/>
      <c r="CW39" s="623"/>
      <c r="CX39" s="623"/>
      <c r="CY39" s="624"/>
      <c r="CZ39" s="625">
        <v>1.2</v>
      </c>
      <c r="DA39" s="626"/>
      <c r="DB39" s="626"/>
      <c r="DC39" s="627"/>
      <c r="DD39" s="600">
        <v>176019</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398314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350600</v>
      </c>
      <c r="CS40" s="592"/>
      <c r="CT40" s="592"/>
      <c r="CU40" s="592"/>
      <c r="CV40" s="592"/>
      <c r="CW40" s="592"/>
      <c r="CX40" s="592"/>
      <c r="CY40" s="593"/>
      <c r="CZ40" s="625">
        <v>1.9</v>
      </c>
      <c r="DA40" s="626"/>
      <c r="DB40" s="626"/>
      <c r="DC40" s="627"/>
      <c r="DD40" s="600">
        <v>9600</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1014956</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2383899</v>
      </c>
      <c r="CS42" s="592"/>
      <c r="CT42" s="592"/>
      <c r="CU42" s="592"/>
      <c r="CV42" s="592"/>
      <c r="CW42" s="592"/>
      <c r="CX42" s="592"/>
      <c r="CY42" s="593"/>
      <c r="CZ42" s="625">
        <v>12.6</v>
      </c>
      <c r="DA42" s="674"/>
      <c r="DB42" s="674"/>
      <c r="DC42" s="675"/>
      <c r="DD42" s="600">
        <v>829325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67487</v>
      </c>
      <c r="CS43" s="623"/>
      <c r="CT43" s="623"/>
      <c r="CU43" s="623"/>
      <c r="CV43" s="623"/>
      <c r="CW43" s="623"/>
      <c r="CX43" s="623"/>
      <c r="CY43" s="624"/>
      <c r="CZ43" s="625">
        <v>0.4</v>
      </c>
      <c r="DA43" s="626"/>
      <c r="DB43" s="626"/>
      <c r="DC43" s="627"/>
      <c r="DD43" s="600">
        <v>67487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2361744</v>
      </c>
      <c r="CS44" s="592"/>
      <c r="CT44" s="592"/>
      <c r="CU44" s="592"/>
      <c r="CV44" s="592"/>
      <c r="CW44" s="592"/>
      <c r="CX44" s="592"/>
      <c r="CY44" s="593"/>
      <c r="CZ44" s="625">
        <v>12.5</v>
      </c>
      <c r="DA44" s="674"/>
      <c r="DB44" s="674"/>
      <c r="DC44" s="675"/>
      <c r="DD44" s="600">
        <v>824031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532502</v>
      </c>
      <c r="CS45" s="623"/>
      <c r="CT45" s="623"/>
      <c r="CU45" s="623"/>
      <c r="CV45" s="623"/>
      <c r="CW45" s="623"/>
      <c r="CX45" s="623"/>
      <c r="CY45" s="624"/>
      <c r="CZ45" s="625">
        <v>2.8</v>
      </c>
      <c r="DA45" s="626"/>
      <c r="DB45" s="626"/>
      <c r="DC45" s="627"/>
      <c r="DD45" s="600">
        <v>27428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1826951</v>
      </c>
      <c r="CS46" s="592"/>
      <c r="CT46" s="592"/>
      <c r="CU46" s="592"/>
      <c r="CV46" s="592"/>
      <c r="CW46" s="592"/>
      <c r="CX46" s="592"/>
      <c r="CY46" s="593"/>
      <c r="CZ46" s="625">
        <v>9.6999999999999993</v>
      </c>
      <c r="DA46" s="674"/>
      <c r="DB46" s="674"/>
      <c r="DC46" s="675"/>
      <c r="DD46" s="600">
        <v>794361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22155</v>
      </c>
      <c r="CS47" s="623"/>
      <c r="CT47" s="623"/>
      <c r="CU47" s="623"/>
      <c r="CV47" s="623"/>
      <c r="CW47" s="623"/>
      <c r="CX47" s="623"/>
      <c r="CY47" s="624"/>
      <c r="CZ47" s="625">
        <v>0.1</v>
      </c>
      <c r="DA47" s="626"/>
      <c r="DB47" s="626"/>
      <c r="DC47" s="627"/>
      <c r="DD47" s="600">
        <v>5294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18900100</v>
      </c>
      <c r="CS49" s="659"/>
      <c r="CT49" s="659"/>
      <c r="CU49" s="659"/>
      <c r="CV49" s="659"/>
      <c r="CW49" s="659"/>
      <c r="CX49" s="659"/>
      <c r="CY49" s="686"/>
      <c r="CZ49" s="687">
        <v>100</v>
      </c>
      <c r="DA49" s="688"/>
      <c r="DB49" s="688"/>
      <c r="DC49" s="689"/>
      <c r="DD49" s="690">
        <v>13505355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8" zoomScale="70" zoomScaleNormal="25" zoomScaleSheetLayoutView="70" workbookViewId="0">
      <selection activeCell="AU87" sqref="AU87:AY8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19431</v>
      </c>
      <c r="R7" s="721"/>
      <c r="S7" s="721"/>
      <c r="T7" s="721"/>
      <c r="U7" s="721"/>
      <c r="V7" s="721">
        <v>18900</v>
      </c>
      <c r="W7" s="721"/>
      <c r="X7" s="721"/>
      <c r="Y7" s="721"/>
      <c r="Z7" s="721"/>
      <c r="AA7" s="721">
        <v>531</v>
      </c>
      <c r="AB7" s="721"/>
      <c r="AC7" s="721"/>
      <c r="AD7" s="721"/>
      <c r="AE7" s="722"/>
      <c r="AF7" s="723">
        <v>429</v>
      </c>
      <c r="AG7" s="724"/>
      <c r="AH7" s="724"/>
      <c r="AI7" s="724"/>
      <c r="AJ7" s="725"/>
      <c r="AK7" s="760">
        <v>249</v>
      </c>
      <c r="AL7" s="761"/>
      <c r="AM7" s="761"/>
      <c r="AN7" s="761"/>
      <c r="AO7" s="761"/>
      <c r="AP7" s="761">
        <v>18793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-11</v>
      </c>
      <c r="CI7" s="758"/>
      <c r="CJ7" s="758"/>
      <c r="CK7" s="758"/>
      <c r="CL7" s="759"/>
      <c r="CM7" s="757">
        <v>154</v>
      </c>
      <c r="CN7" s="758"/>
      <c r="CO7" s="758"/>
      <c r="CP7" s="758"/>
      <c r="CQ7" s="759"/>
      <c r="CR7" s="757">
        <v>20</v>
      </c>
      <c r="CS7" s="758"/>
      <c r="CT7" s="758"/>
      <c r="CU7" s="758"/>
      <c r="CV7" s="759"/>
      <c r="CW7" s="757">
        <v>35</v>
      </c>
      <c r="CX7" s="758"/>
      <c r="CY7" s="758"/>
      <c r="CZ7" s="758"/>
      <c r="DA7" s="759"/>
      <c r="DB7" s="757" t="s">
        <v>531</v>
      </c>
      <c r="DC7" s="758"/>
      <c r="DD7" s="758"/>
      <c r="DE7" s="758"/>
      <c r="DF7" s="759"/>
      <c r="DG7" s="757" t="s">
        <v>531</v>
      </c>
      <c r="DH7" s="758"/>
      <c r="DI7" s="758"/>
      <c r="DJ7" s="758"/>
      <c r="DK7" s="759"/>
      <c r="DL7" s="757" t="s">
        <v>531</v>
      </c>
      <c r="DM7" s="758"/>
      <c r="DN7" s="758"/>
      <c r="DO7" s="758"/>
      <c r="DP7" s="759"/>
      <c r="DQ7" s="757" t="s">
        <v>531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536</v>
      </c>
      <c r="BT8" s="755"/>
      <c r="BU8" s="755"/>
      <c r="BV8" s="755"/>
      <c r="BW8" s="755"/>
      <c r="BX8" s="755"/>
      <c r="BY8" s="755"/>
      <c r="BZ8" s="755"/>
      <c r="CA8" s="755"/>
      <c r="CB8" s="755"/>
      <c r="CC8" s="755"/>
      <c r="CD8" s="755"/>
      <c r="CE8" s="755"/>
      <c r="CF8" s="755"/>
      <c r="CG8" s="756"/>
      <c r="CH8" s="767">
        <v>4</v>
      </c>
      <c r="CI8" s="768"/>
      <c r="CJ8" s="768"/>
      <c r="CK8" s="768"/>
      <c r="CL8" s="769"/>
      <c r="CM8" s="767">
        <v>62</v>
      </c>
      <c r="CN8" s="768"/>
      <c r="CO8" s="768"/>
      <c r="CP8" s="768"/>
      <c r="CQ8" s="769"/>
      <c r="CR8" s="767">
        <v>26</v>
      </c>
      <c r="CS8" s="768"/>
      <c r="CT8" s="768"/>
      <c r="CU8" s="768"/>
      <c r="CV8" s="769"/>
      <c r="CW8" s="767">
        <v>1</v>
      </c>
      <c r="CX8" s="768"/>
      <c r="CY8" s="768"/>
      <c r="CZ8" s="768"/>
      <c r="DA8" s="769"/>
      <c r="DB8" s="767" t="s">
        <v>531</v>
      </c>
      <c r="DC8" s="768"/>
      <c r="DD8" s="768"/>
      <c r="DE8" s="768"/>
      <c r="DF8" s="769"/>
      <c r="DG8" s="767" t="s">
        <v>531</v>
      </c>
      <c r="DH8" s="768"/>
      <c r="DI8" s="768"/>
      <c r="DJ8" s="768"/>
      <c r="DK8" s="769"/>
      <c r="DL8" s="767" t="s">
        <v>531</v>
      </c>
      <c r="DM8" s="768"/>
      <c r="DN8" s="768"/>
      <c r="DO8" s="768"/>
      <c r="DP8" s="769"/>
      <c r="DQ8" s="767" t="s">
        <v>531</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539</v>
      </c>
      <c r="BS9" s="754" t="s">
        <v>537</v>
      </c>
      <c r="BT9" s="755"/>
      <c r="BU9" s="755"/>
      <c r="BV9" s="755"/>
      <c r="BW9" s="755"/>
      <c r="BX9" s="755"/>
      <c r="BY9" s="755"/>
      <c r="BZ9" s="755"/>
      <c r="CA9" s="755"/>
      <c r="CB9" s="755"/>
      <c r="CC9" s="755"/>
      <c r="CD9" s="755"/>
      <c r="CE9" s="755"/>
      <c r="CF9" s="755"/>
      <c r="CG9" s="756"/>
      <c r="CH9" s="767">
        <v>6</v>
      </c>
      <c r="CI9" s="768"/>
      <c r="CJ9" s="768"/>
      <c r="CK9" s="768"/>
      <c r="CL9" s="769"/>
      <c r="CM9" s="767">
        <v>378</v>
      </c>
      <c r="CN9" s="768"/>
      <c r="CO9" s="768"/>
      <c r="CP9" s="768"/>
      <c r="CQ9" s="769"/>
      <c r="CR9" s="767">
        <v>5</v>
      </c>
      <c r="CS9" s="768"/>
      <c r="CT9" s="768"/>
      <c r="CU9" s="768"/>
      <c r="CV9" s="769"/>
      <c r="CW9" s="767" t="s">
        <v>531</v>
      </c>
      <c r="CX9" s="768"/>
      <c r="CY9" s="768"/>
      <c r="CZ9" s="768"/>
      <c r="DA9" s="769"/>
      <c r="DB9" s="767" t="s">
        <v>531</v>
      </c>
      <c r="DC9" s="768"/>
      <c r="DD9" s="768"/>
      <c r="DE9" s="768"/>
      <c r="DF9" s="769"/>
      <c r="DG9" s="767" t="s">
        <v>531</v>
      </c>
      <c r="DH9" s="768"/>
      <c r="DI9" s="768"/>
      <c r="DJ9" s="768"/>
      <c r="DK9" s="769"/>
      <c r="DL9" s="767" t="s">
        <v>531</v>
      </c>
      <c r="DM9" s="768"/>
      <c r="DN9" s="768"/>
      <c r="DO9" s="768"/>
      <c r="DP9" s="769"/>
      <c r="DQ9" s="767" t="s">
        <v>531</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538</v>
      </c>
      <c r="BT10" s="755"/>
      <c r="BU10" s="755"/>
      <c r="BV10" s="755"/>
      <c r="BW10" s="755"/>
      <c r="BX10" s="755"/>
      <c r="BY10" s="755"/>
      <c r="BZ10" s="755"/>
      <c r="CA10" s="755"/>
      <c r="CB10" s="755"/>
      <c r="CC10" s="755"/>
      <c r="CD10" s="755"/>
      <c r="CE10" s="755"/>
      <c r="CF10" s="755"/>
      <c r="CG10" s="756"/>
      <c r="CH10" s="767">
        <v>-3</v>
      </c>
      <c r="CI10" s="768"/>
      <c r="CJ10" s="768"/>
      <c r="CK10" s="768"/>
      <c r="CL10" s="769"/>
      <c r="CM10" s="767">
        <v>55</v>
      </c>
      <c r="CN10" s="768"/>
      <c r="CO10" s="768"/>
      <c r="CP10" s="768"/>
      <c r="CQ10" s="769"/>
      <c r="CR10" s="767">
        <v>14</v>
      </c>
      <c r="CS10" s="768"/>
      <c r="CT10" s="768"/>
      <c r="CU10" s="768"/>
      <c r="CV10" s="769"/>
      <c r="CW10" s="767" t="s">
        <v>533</v>
      </c>
      <c r="CX10" s="768"/>
      <c r="CY10" s="768"/>
      <c r="CZ10" s="768"/>
      <c r="DA10" s="769"/>
      <c r="DB10" s="767" t="s">
        <v>531</v>
      </c>
      <c r="DC10" s="768"/>
      <c r="DD10" s="768"/>
      <c r="DE10" s="768"/>
      <c r="DF10" s="769"/>
      <c r="DG10" s="767" t="s">
        <v>531</v>
      </c>
      <c r="DH10" s="768"/>
      <c r="DI10" s="768"/>
      <c r="DJ10" s="768"/>
      <c r="DK10" s="769"/>
      <c r="DL10" s="767" t="s">
        <v>531</v>
      </c>
      <c r="DM10" s="768"/>
      <c r="DN10" s="768"/>
      <c r="DO10" s="768"/>
      <c r="DP10" s="769"/>
      <c r="DQ10" s="767" t="s">
        <v>531</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19431</v>
      </c>
      <c r="R23" s="780"/>
      <c r="S23" s="780"/>
      <c r="T23" s="780"/>
      <c r="U23" s="780"/>
      <c r="V23" s="780">
        <v>18900</v>
      </c>
      <c r="W23" s="780"/>
      <c r="X23" s="780"/>
      <c r="Y23" s="780"/>
      <c r="Z23" s="780"/>
      <c r="AA23" s="780">
        <v>531</v>
      </c>
      <c r="AB23" s="780"/>
      <c r="AC23" s="780"/>
      <c r="AD23" s="780"/>
      <c r="AE23" s="781"/>
      <c r="AF23" s="782">
        <v>429</v>
      </c>
      <c r="AG23" s="780"/>
      <c r="AH23" s="780"/>
      <c r="AI23" s="780"/>
      <c r="AJ23" s="783"/>
      <c r="AK23" s="784"/>
      <c r="AL23" s="785"/>
      <c r="AM23" s="785"/>
      <c r="AN23" s="785"/>
      <c r="AO23" s="785"/>
      <c r="AP23" s="780">
        <v>18793</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5296</v>
      </c>
      <c r="R28" s="809"/>
      <c r="S28" s="809"/>
      <c r="T28" s="809"/>
      <c r="U28" s="809"/>
      <c r="V28" s="809">
        <v>5180</v>
      </c>
      <c r="W28" s="809"/>
      <c r="X28" s="809"/>
      <c r="Y28" s="809"/>
      <c r="Z28" s="809"/>
      <c r="AA28" s="809">
        <v>116</v>
      </c>
      <c r="AB28" s="809"/>
      <c r="AC28" s="809"/>
      <c r="AD28" s="809"/>
      <c r="AE28" s="810"/>
      <c r="AF28" s="811">
        <v>116</v>
      </c>
      <c r="AG28" s="809"/>
      <c r="AH28" s="809"/>
      <c r="AI28" s="809"/>
      <c r="AJ28" s="812"/>
      <c r="AK28" s="813">
        <v>398</v>
      </c>
      <c r="AL28" s="804"/>
      <c r="AM28" s="804"/>
      <c r="AN28" s="804"/>
      <c r="AO28" s="804"/>
      <c r="AP28" s="804" t="s">
        <v>531</v>
      </c>
      <c r="AQ28" s="804"/>
      <c r="AR28" s="804"/>
      <c r="AS28" s="804"/>
      <c r="AT28" s="804"/>
      <c r="AU28" s="804" t="s">
        <v>532</v>
      </c>
      <c r="AV28" s="804"/>
      <c r="AW28" s="804"/>
      <c r="AX28" s="804"/>
      <c r="AY28" s="804"/>
      <c r="AZ28" s="805" t="s">
        <v>531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398</v>
      </c>
      <c r="R29" s="745"/>
      <c r="S29" s="745"/>
      <c r="T29" s="745"/>
      <c r="U29" s="745"/>
      <c r="V29" s="745">
        <v>393</v>
      </c>
      <c r="W29" s="745"/>
      <c r="X29" s="745"/>
      <c r="Y29" s="745"/>
      <c r="Z29" s="745"/>
      <c r="AA29" s="745">
        <v>5</v>
      </c>
      <c r="AB29" s="745"/>
      <c r="AC29" s="745"/>
      <c r="AD29" s="745"/>
      <c r="AE29" s="746"/>
      <c r="AF29" s="747">
        <v>5</v>
      </c>
      <c r="AG29" s="748"/>
      <c r="AH29" s="748"/>
      <c r="AI29" s="748"/>
      <c r="AJ29" s="749"/>
      <c r="AK29" s="816">
        <v>110</v>
      </c>
      <c r="AL29" s="817"/>
      <c r="AM29" s="817"/>
      <c r="AN29" s="817"/>
      <c r="AO29" s="817"/>
      <c r="AP29" s="818" t="s">
        <v>531</v>
      </c>
      <c r="AQ29" s="819"/>
      <c r="AR29" s="819"/>
      <c r="AS29" s="819"/>
      <c r="AT29" s="816"/>
      <c r="AU29" s="818" t="s">
        <v>533</v>
      </c>
      <c r="AV29" s="819"/>
      <c r="AW29" s="819"/>
      <c r="AX29" s="819"/>
      <c r="AY29" s="816"/>
      <c r="AZ29" s="820" t="s">
        <v>534</v>
      </c>
      <c r="BA29" s="821"/>
      <c r="BB29" s="821"/>
      <c r="BC29" s="821"/>
      <c r="BD29" s="822"/>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3851</v>
      </c>
      <c r="R30" s="745"/>
      <c r="S30" s="745"/>
      <c r="T30" s="745"/>
      <c r="U30" s="745"/>
      <c r="V30" s="745">
        <v>3819</v>
      </c>
      <c r="W30" s="745"/>
      <c r="X30" s="745"/>
      <c r="Y30" s="745"/>
      <c r="Z30" s="745"/>
      <c r="AA30" s="745">
        <v>32</v>
      </c>
      <c r="AB30" s="745"/>
      <c r="AC30" s="745"/>
      <c r="AD30" s="745"/>
      <c r="AE30" s="746"/>
      <c r="AF30" s="747">
        <v>32</v>
      </c>
      <c r="AG30" s="748"/>
      <c r="AH30" s="748"/>
      <c r="AI30" s="748"/>
      <c r="AJ30" s="749"/>
      <c r="AK30" s="816">
        <v>550</v>
      </c>
      <c r="AL30" s="817"/>
      <c r="AM30" s="817"/>
      <c r="AN30" s="817"/>
      <c r="AO30" s="817"/>
      <c r="AP30" s="817" t="s">
        <v>531</v>
      </c>
      <c r="AQ30" s="817"/>
      <c r="AR30" s="817"/>
      <c r="AS30" s="817"/>
      <c r="AT30" s="817"/>
      <c r="AU30" s="817" t="s">
        <v>531</v>
      </c>
      <c r="AV30" s="817"/>
      <c r="AW30" s="817"/>
      <c r="AX30" s="817"/>
      <c r="AY30" s="817"/>
      <c r="AZ30" s="823" t="s">
        <v>531</v>
      </c>
      <c r="BA30" s="823"/>
      <c r="BB30" s="823"/>
      <c r="BC30" s="823"/>
      <c r="BD30" s="823"/>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862</v>
      </c>
      <c r="R31" s="745"/>
      <c r="S31" s="745"/>
      <c r="T31" s="745"/>
      <c r="U31" s="745"/>
      <c r="V31" s="745">
        <v>747</v>
      </c>
      <c r="W31" s="745"/>
      <c r="X31" s="745"/>
      <c r="Y31" s="745"/>
      <c r="Z31" s="745"/>
      <c r="AA31" s="745">
        <v>115</v>
      </c>
      <c r="AB31" s="745"/>
      <c r="AC31" s="745"/>
      <c r="AD31" s="745"/>
      <c r="AE31" s="746"/>
      <c r="AF31" s="747">
        <v>1031</v>
      </c>
      <c r="AG31" s="748"/>
      <c r="AH31" s="748"/>
      <c r="AI31" s="748"/>
      <c r="AJ31" s="749"/>
      <c r="AK31" s="816">
        <v>70</v>
      </c>
      <c r="AL31" s="817"/>
      <c r="AM31" s="817"/>
      <c r="AN31" s="817"/>
      <c r="AO31" s="817"/>
      <c r="AP31" s="817">
        <v>4065</v>
      </c>
      <c r="AQ31" s="817"/>
      <c r="AR31" s="817"/>
      <c r="AS31" s="817"/>
      <c r="AT31" s="817"/>
      <c r="AU31" s="817">
        <v>390</v>
      </c>
      <c r="AV31" s="817"/>
      <c r="AW31" s="817"/>
      <c r="AX31" s="817"/>
      <c r="AY31" s="817"/>
      <c r="AZ31" s="823" t="s">
        <v>531</v>
      </c>
      <c r="BA31" s="823"/>
      <c r="BB31" s="823"/>
      <c r="BC31" s="823"/>
      <c r="BD31" s="823"/>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2007</v>
      </c>
      <c r="R32" s="745"/>
      <c r="S32" s="745"/>
      <c r="T32" s="745"/>
      <c r="U32" s="745"/>
      <c r="V32" s="745">
        <v>1951</v>
      </c>
      <c r="W32" s="745"/>
      <c r="X32" s="745"/>
      <c r="Y32" s="745"/>
      <c r="Z32" s="745"/>
      <c r="AA32" s="745">
        <v>56</v>
      </c>
      <c r="AB32" s="745"/>
      <c r="AC32" s="745"/>
      <c r="AD32" s="745"/>
      <c r="AE32" s="746"/>
      <c r="AF32" s="747">
        <v>56</v>
      </c>
      <c r="AG32" s="748"/>
      <c r="AH32" s="748"/>
      <c r="AI32" s="748"/>
      <c r="AJ32" s="749"/>
      <c r="AK32" s="816">
        <v>775</v>
      </c>
      <c r="AL32" s="817"/>
      <c r="AM32" s="817"/>
      <c r="AN32" s="817"/>
      <c r="AO32" s="817"/>
      <c r="AP32" s="817">
        <v>14332</v>
      </c>
      <c r="AQ32" s="817"/>
      <c r="AR32" s="817"/>
      <c r="AS32" s="817"/>
      <c r="AT32" s="817"/>
      <c r="AU32" s="817">
        <v>10591</v>
      </c>
      <c r="AV32" s="817"/>
      <c r="AW32" s="817"/>
      <c r="AX32" s="817"/>
      <c r="AY32" s="817"/>
      <c r="AZ32" s="823" t="s">
        <v>531</v>
      </c>
      <c r="BA32" s="823"/>
      <c r="BB32" s="823"/>
      <c r="BC32" s="823"/>
      <c r="BD32" s="823"/>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733</v>
      </c>
      <c r="R33" s="745"/>
      <c r="S33" s="745"/>
      <c r="T33" s="745"/>
      <c r="U33" s="745"/>
      <c r="V33" s="745">
        <v>701</v>
      </c>
      <c r="W33" s="745"/>
      <c r="X33" s="745"/>
      <c r="Y33" s="745"/>
      <c r="Z33" s="745"/>
      <c r="AA33" s="745">
        <v>32</v>
      </c>
      <c r="AB33" s="745"/>
      <c r="AC33" s="745"/>
      <c r="AD33" s="745"/>
      <c r="AE33" s="746"/>
      <c r="AF33" s="747">
        <v>32</v>
      </c>
      <c r="AG33" s="748"/>
      <c r="AH33" s="748"/>
      <c r="AI33" s="748"/>
      <c r="AJ33" s="749"/>
      <c r="AK33" s="816">
        <v>381</v>
      </c>
      <c r="AL33" s="817"/>
      <c r="AM33" s="817"/>
      <c r="AN33" s="817"/>
      <c r="AO33" s="817"/>
      <c r="AP33" s="817">
        <v>7090</v>
      </c>
      <c r="AQ33" s="817"/>
      <c r="AR33" s="817"/>
      <c r="AS33" s="817"/>
      <c r="AT33" s="817"/>
      <c r="AU33" s="817">
        <v>7019</v>
      </c>
      <c r="AV33" s="817"/>
      <c r="AW33" s="817"/>
      <c r="AX33" s="817"/>
      <c r="AY33" s="817"/>
      <c r="AZ33" s="823" t="s">
        <v>531</v>
      </c>
      <c r="BA33" s="823"/>
      <c r="BB33" s="823"/>
      <c r="BC33" s="823"/>
      <c r="BD33" s="823"/>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23"/>
      <c r="BA34" s="823"/>
      <c r="BB34" s="823"/>
      <c r="BC34" s="823"/>
      <c r="BD34" s="823"/>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23"/>
      <c r="BA35" s="823"/>
      <c r="BB35" s="823"/>
      <c r="BC35" s="823"/>
      <c r="BD35" s="823"/>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23"/>
      <c r="BA36" s="823"/>
      <c r="BB36" s="823"/>
      <c r="BC36" s="823"/>
      <c r="BD36" s="823"/>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23"/>
      <c r="BA37" s="823"/>
      <c r="BB37" s="823"/>
      <c r="BC37" s="823"/>
      <c r="BD37" s="823"/>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23"/>
      <c r="BA38" s="823"/>
      <c r="BB38" s="823"/>
      <c r="BC38" s="823"/>
      <c r="BD38" s="823"/>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23"/>
      <c r="BA39" s="823"/>
      <c r="BB39" s="823"/>
      <c r="BC39" s="823"/>
      <c r="BD39" s="823"/>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23"/>
      <c r="BA40" s="823"/>
      <c r="BB40" s="823"/>
      <c r="BC40" s="823"/>
      <c r="BD40" s="823"/>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23"/>
      <c r="BA41" s="823"/>
      <c r="BB41" s="823"/>
      <c r="BC41" s="823"/>
      <c r="BD41" s="823"/>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23"/>
      <c r="BA42" s="823"/>
      <c r="BB42" s="823"/>
      <c r="BC42" s="823"/>
      <c r="BD42" s="823"/>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23"/>
      <c r="BA43" s="823"/>
      <c r="BB43" s="823"/>
      <c r="BC43" s="823"/>
      <c r="BD43" s="823"/>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23"/>
      <c r="BA44" s="823"/>
      <c r="BB44" s="823"/>
      <c r="BC44" s="823"/>
      <c r="BD44" s="823"/>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23"/>
      <c r="BA45" s="823"/>
      <c r="BB45" s="823"/>
      <c r="BC45" s="823"/>
      <c r="BD45" s="823"/>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23"/>
      <c r="BA46" s="823"/>
      <c r="BB46" s="823"/>
      <c r="BC46" s="823"/>
      <c r="BD46" s="823"/>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23"/>
      <c r="BA47" s="823"/>
      <c r="BB47" s="823"/>
      <c r="BC47" s="823"/>
      <c r="BD47" s="823"/>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23"/>
      <c r="BA48" s="823"/>
      <c r="BB48" s="823"/>
      <c r="BC48" s="823"/>
      <c r="BD48" s="823"/>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23"/>
      <c r="BA49" s="823"/>
      <c r="BB49" s="823"/>
      <c r="BC49" s="823"/>
      <c r="BD49" s="823"/>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4"/>
      <c r="R50" s="825"/>
      <c r="S50" s="825"/>
      <c r="T50" s="825"/>
      <c r="U50" s="825"/>
      <c r="V50" s="825"/>
      <c r="W50" s="825"/>
      <c r="X50" s="825"/>
      <c r="Y50" s="825"/>
      <c r="Z50" s="825"/>
      <c r="AA50" s="825"/>
      <c r="AB50" s="825"/>
      <c r="AC50" s="825"/>
      <c r="AD50" s="825"/>
      <c r="AE50" s="826"/>
      <c r="AF50" s="747"/>
      <c r="AG50" s="748"/>
      <c r="AH50" s="748"/>
      <c r="AI50" s="748"/>
      <c r="AJ50" s="749"/>
      <c r="AK50" s="827"/>
      <c r="AL50" s="825"/>
      <c r="AM50" s="825"/>
      <c r="AN50" s="825"/>
      <c r="AO50" s="825"/>
      <c r="AP50" s="825"/>
      <c r="AQ50" s="825"/>
      <c r="AR50" s="825"/>
      <c r="AS50" s="825"/>
      <c r="AT50" s="825"/>
      <c r="AU50" s="825"/>
      <c r="AV50" s="825"/>
      <c r="AW50" s="825"/>
      <c r="AX50" s="825"/>
      <c r="AY50" s="825"/>
      <c r="AZ50" s="828"/>
      <c r="BA50" s="828"/>
      <c r="BB50" s="828"/>
      <c r="BC50" s="828"/>
      <c r="BD50" s="828"/>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4"/>
      <c r="R51" s="825"/>
      <c r="S51" s="825"/>
      <c r="T51" s="825"/>
      <c r="U51" s="825"/>
      <c r="V51" s="825"/>
      <c r="W51" s="825"/>
      <c r="X51" s="825"/>
      <c r="Y51" s="825"/>
      <c r="Z51" s="825"/>
      <c r="AA51" s="825"/>
      <c r="AB51" s="825"/>
      <c r="AC51" s="825"/>
      <c r="AD51" s="825"/>
      <c r="AE51" s="826"/>
      <c r="AF51" s="747"/>
      <c r="AG51" s="748"/>
      <c r="AH51" s="748"/>
      <c r="AI51" s="748"/>
      <c r="AJ51" s="749"/>
      <c r="AK51" s="827"/>
      <c r="AL51" s="825"/>
      <c r="AM51" s="825"/>
      <c r="AN51" s="825"/>
      <c r="AO51" s="825"/>
      <c r="AP51" s="825"/>
      <c r="AQ51" s="825"/>
      <c r="AR51" s="825"/>
      <c r="AS51" s="825"/>
      <c r="AT51" s="825"/>
      <c r="AU51" s="825"/>
      <c r="AV51" s="825"/>
      <c r="AW51" s="825"/>
      <c r="AX51" s="825"/>
      <c r="AY51" s="825"/>
      <c r="AZ51" s="828"/>
      <c r="BA51" s="828"/>
      <c r="BB51" s="828"/>
      <c r="BC51" s="828"/>
      <c r="BD51" s="828"/>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4"/>
      <c r="R52" s="825"/>
      <c r="S52" s="825"/>
      <c r="T52" s="825"/>
      <c r="U52" s="825"/>
      <c r="V52" s="825"/>
      <c r="W52" s="825"/>
      <c r="X52" s="825"/>
      <c r="Y52" s="825"/>
      <c r="Z52" s="825"/>
      <c r="AA52" s="825"/>
      <c r="AB52" s="825"/>
      <c r="AC52" s="825"/>
      <c r="AD52" s="825"/>
      <c r="AE52" s="826"/>
      <c r="AF52" s="747"/>
      <c r="AG52" s="748"/>
      <c r="AH52" s="748"/>
      <c r="AI52" s="748"/>
      <c r="AJ52" s="749"/>
      <c r="AK52" s="827"/>
      <c r="AL52" s="825"/>
      <c r="AM52" s="825"/>
      <c r="AN52" s="825"/>
      <c r="AO52" s="825"/>
      <c r="AP52" s="825"/>
      <c r="AQ52" s="825"/>
      <c r="AR52" s="825"/>
      <c r="AS52" s="825"/>
      <c r="AT52" s="825"/>
      <c r="AU52" s="825"/>
      <c r="AV52" s="825"/>
      <c r="AW52" s="825"/>
      <c r="AX52" s="825"/>
      <c r="AY52" s="825"/>
      <c r="AZ52" s="828"/>
      <c r="BA52" s="828"/>
      <c r="BB52" s="828"/>
      <c r="BC52" s="828"/>
      <c r="BD52" s="828"/>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4"/>
      <c r="R53" s="825"/>
      <c r="S53" s="825"/>
      <c r="T53" s="825"/>
      <c r="U53" s="825"/>
      <c r="V53" s="825"/>
      <c r="W53" s="825"/>
      <c r="X53" s="825"/>
      <c r="Y53" s="825"/>
      <c r="Z53" s="825"/>
      <c r="AA53" s="825"/>
      <c r="AB53" s="825"/>
      <c r="AC53" s="825"/>
      <c r="AD53" s="825"/>
      <c r="AE53" s="826"/>
      <c r="AF53" s="747"/>
      <c r="AG53" s="748"/>
      <c r="AH53" s="748"/>
      <c r="AI53" s="748"/>
      <c r="AJ53" s="749"/>
      <c r="AK53" s="827"/>
      <c r="AL53" s="825"/>
      <c r="AM53" s="825"/>
      <c r="AN53" s="825"/>
      <c r="AO53" s="825"/>
      <c r="AP53" s="825"/>
      <c r="AQ53" s="825"/>
      <c r="AR53" s="825"/>
      <c r="AS53" s="825"/>
      <c r="AT53" s="825"/>
      <c r="AU53" s="825"/>
      <c r="AV53" s="825"/>
      <c r="AW53" s="825"/>
      <c r="AX53" s="825"/>
      <c r="AY53" s="825"/>
      <c r="AZ53" s="828"/>
      <c r="BA53" s="828"/>
      <c r="BB53" s="828"/>
      <c r="BC53" s="828"/>
      <c r="BD53" s="828"/>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4"/>
      <c r="R54" s="825"/>
      <c r="S54" s="825"/>
      <c r="T54" s="825"/>
      <c r="U54" s="825"/>
      <c r="V54" s="825"/>
      <c r="W54" s="825"/>
      <c r="X54" s="825"/>
      <c r="Y54" s="825"/>
      <c r="Z54" s="825"/>
      <c r="AA54" s="825"/>
      <c r="AB54" s="825"/>
      <c r="AC54" s="825"/>
      <c r="AD54" s="825"/>
      <c r="AE54" s="826"/>
      <c r="AF54" s="747"/>
      <c r="AG54" s="748"/>
      <c r="AH54" s="748"/>
      <c r="AI54" s="748"/>
      <c r="AJ54" s="749"/>
      <c r="AK54" s="827"/>
      <c r="AL54" s="825"/>
      <c r="AM54" s="825"/>
      <c r="AN54" s="825"/>
      <c r="AO54" s="825"/>
      <c r="AP54" s="825"/>
      <c r="AQ54" s="825"/>
      <c r="AR54" s="825"/>
      <c r="AS54" s="825"/>
      <c r="AT54" s="825"/>
      <c r="AU54" s="825"/>
      <c r="AV54" s="825"/>
      <c r="AW54" s="825"/>
      <c r="AX54" s="825"/>
      <c r="AY54" s="825"/>
      <c r="AZ54" s="828"/>
      <c r="BA54" s="828"/>
      <c r="BB54" s="828"/>
      <c r="BC54" s="828"/>
      <c r="BD54" s="828"/>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4"/>
      <c r="R55" s="825"/>
      <c r="S55" s="825"/>
      <c r="T55" s="825"/>
      <c r="U55" s="825"/>
      <c r="V55" s="825"/>
      <c r="W55" s="825"/>
      <c r="X55" s="825"/>
      <c r="Y55" s="825"/>
      <c r="Z55" s="825"/>
      <c r="AA55" s="825"/>
      <c r="AB55" s="825"/>
      <c r="AC55" s="825"/>
      <c r="AD55" s="825"/>
      <c r="AE55" s="826"/>
      <c r="AF55" s="747"/>
      <c r="AG55" s="748"/>
      <c r="AH55" s="748"/>
      <c r="AI55" s="748"/>
      <c r="AJ55" s="749"/>
      <c r="AK55" s="827"/>
      <c r="AL55" s="825"/>
      <c r="AM55" s="825"/>
      <c r="AN55" s="825"/>
      <c r="AO55" s="825"/>
      <c r="AP55" s="825"/>
      <c r="AQ55" s="825"/>
      <c r="AR55" s="825"/>
      <c r="AS55" s="825"/>
      <c r="AT55" s="825"/>
      <c r="AU55" s="825"/>
      <c r="AV55" s="825"/>
      <c r="AW55" s="825"/>
      <c r="AX55" s="825"/>
      <c r="AY55" s="825"/>
      <c r="AZ55" s="828"/>
      <c r="BA55" s="828"/>
      <c r="BB55" s="828"/>
      <c r="BC55" s="828"/>
      <c r="BD55" s="828"/>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4"/>
      <c r="R56" s="825"/>
      <c r="S56" s="825"/>
      <c r="T56" s="825"/>
      <c r="U56" s="825"/>
      <c r="V56" s="825"/>
      <c r="W56" s="825"/>
      <c r="X56" s="825"/>
      <c r="Y56" s="825"/>
      <c r="Z56" s="825"/>
      <c r="AA56" s="825"/>
      <c r="AB56" s="825"/>
      <c r="AC56" s="825"/>
      <c r="AD56" s="825"/>
      <c r="AE56" s="826"/>
      <c r="AF56" s="747"/>
      <c r="AG56" s="748"/>
      <c r="AH56" s="748"/>
      <c r="AI56" s="748"/>
      <c r="AJ56" s="749"/>
      <c r="AK56" s="827"/>
      <c r="AL56" s="825"/>
      <c r="AM56" s="825"/>
      <c r="AN56" s="825"/>
      <c r="AO56" s="825"/>
      <c r="AP56" s="825"/>
      <c r="AQ56" s="825"/>
      <c r="AR56" s="825"/>
      <c r="AS56" s="825"/>
      <c r="AT56" s="825"/>
      <c r="AU56" s="825"/>
      <c r="AV56" s="825"/>
      <c r="AW56" s="825"/>
      <c r="AX56" s="825"/>
      <c r="AY56" s="825"/>
      <c r="AZ56" s="828"/>
      <c r="BA56" s="828"/>
      <c r="BB56" s="828"/>
      <c r="BC56" s="828"/>
      <c r="BD56" s="828"/>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4"/>
      <c r="R57" s="825"/>
      <c r="S57" s="825"/>
      <c r="T57" s="825"/>
      <c r="U57" s="825"/>
      <c r="V57" s="825"/>
      <c r="W57" s="825"/>
      <c r="X57" s="825"/>
      <c r="Y57" s="825"/>
      <c r="Z57" s="825"/>
      <c r="AA57" s="825"/>
      <c r="AB57" s="825"/>
      <c r="AC57" s="825"/>
      <c r="AD57" s="825"/>
      <c r="AE57" s="826"/>
      <c r="AF57" s="747"/>
      <c r="AG57" s="748"/>
      <c r="AH57" s="748"/>
      <c r="AI57" s="748"/>
      <c r="AJ57" s="749"/>
      <c r="AK57" s="827"/>
      <c r="AL57" s="825"/>
      <c r="AM57" s="825"/>
      <c r="AN57" s="825"/>
      <c r="AO57" s="825"/>
      <c r="AP57" s="825"/>
      <c r="AQ57" s="825"/>
      <c r="AR57" s="825"/>
      <c r="AS57" s="825"/>
      <c r="AT57" s="825"/>
      <c r="AU57" s="825"/>
      <c r="AV57" s="825"/>
      <c r="AW57" s="825"/>
      <c r="AX57" s="825"/>
      <c r="AY57" s="825"/>
      <c r="AZ57" s="828"/>
      <c r="BA57" s="828"/>
      <c r="BB57" s="828"/>
      <c r="BC57" s="828"/>
      <c r="BD57" s="828"/>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4"/>
      <c r="R58" s="825"/>
      <c r="S58" s="825"/>
      <c r="T58" s="825"/>
      <c r="U58" s="825"/>
      <c r="V58" s="825"/>
      <c r="W58" s="825"/>
      <c r="X58" s="825"/>
      <c r="Y58" s="825"/>
      <c r="Z58" s="825"/>
      <c r="AA58" s="825"/>
      <c r="AB58" s="825"/>
      <c r="AC58" s="825"/>
      <c r="AD58" s="825"/>
      <c r="AE58" s="826"/>
      <c r="AF58" s="747"/>
      <c r="AG58" s="748"/>
      <c r="AH58" s="748"/>
      <c r="AI58" s="748"/>
      <c r="AJ58" s="749"/>
      <c r="AK58" s="827"/>
      <c r="AL58" s="825"/>
      <c r="AM58" s="825"/>
      <c r="AN58" s="825"/>
      <c r="AO58" s="825"/>
      <c r="AP58" s="825"/>
      <c r="AQ58" s="825"/>
      <c r="AR58" s="825"/>
      <c r="AS58" s="825"/>
      <c r="AT58" s="825"/>
      <c r="AU58" s="825"/>
      <c r="AV58" s="825"/>
      <c r="AW58" s="825"/>
      <c r="AX58" s="825"/>
      <c r="AY58" s="825"/>
      <c r="AZ58" s="828"/>
      <c r="BA58" s="828"/>
      <c r="BB58" s="828"/>
      <c r="BC58" s="828"/>
      <c r="BD58" s="828"/>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4"/>
      <c r="R59" s="825"/>
      <c r="S59" s="825"/>
      <c r="T59" s="825"/>
      <c r="U59" s="825"/>
      <c r="V59" s="825"/>
      <c r="W59" s="825"/>
      <c r="X59" s="825"/>
      <c r="Y59" s="825"/>
      <c r="Z59" s="825"/>
      <c r="AA59" s="825"/>
      <c r="AB59" s="825"/>
      <c r="AC59" s="825"/>
      <c r="AD59" s="825"/>
      <c r="AE59" s="826"/>
      <c r="AF59" s="747"/>
      <c r="AG59" s="748"/>
      <c r="AH59" s="748"/>
      <c r="AI59" s="748"/>
      <c r="AJ59" s="749"/>
      <c r="AK59" s="827"/>
      <c r="AL59" s="825"/>
      <c r="AM59" s="825"/>
      <c r="AN59" s="825"/>
      <c r="AO59" s="825"/>
      <c r="AP59" s="825"/>
      <c r="AQ59" s="825"/>
      <c r="AR59" s="825"/>
      <c r="AS59" s="825"/>
      <c r="AT59" s="825"/>
      <c r="AU59" s="825"/>
      <c r="AV59" s="825"/>
      <c r="AW59" s="825"/>
      <c r="AX59" s="825"/>
      <c r="AY59" s="825"/>
      <c r="AZ59" s="828"/>
      <c r="BA59" s="828"/>
      <c r="BB59" s="828"/>
      <c r="BC59" s="828"/>
      <c r="BD59" s="828"/>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4"/>
      <c r="R60" s="825"/>
      <c r="S60" s="825"/>
      <c r="T60" s="825"/>
      <c r="U60" s="825"/>
      <c r="V60" s="825"/>
      <c r="W60" s="825"/>
      <c r="X60" s="825"/>
      <c r="Y60" s="825"/>
      <c r="Z60" s="825"/>
      <c r="AA60" s="825"/>
      <c r="AB60" s="825"/>
      <c r="AC60" s="825"/>
      <c r="AD60" s="825"/>
      <c r="AE60" s="826"/>
      <c r="AF60" s="747"/>
      <c r="AG60" s="748"/>
      <c r="AH60" s="748"/>
      <c r="AI60" s="748"/>
      <c r="AJ60" s="749"/>
      <c r="AK60" s="827"/>
      <c r="AL60" s="825"/>
      <c r="AM60" s="825"/>
      <c r="AN60" s="825"/>
      <c r="AO60" s="825"/>
      <c r="AP60" s="825"/>
      <c r="AQ60" s="825"/>
      <c r="AR60" s="825"/>
      <c r="AS60" s="825"/>
      <c r="AT60" s="825"/>
      <c r="AU60" s="825"/>
      <c r="AV60" s="825"/>
      <c r="AW60" s="825"/>
      <c r="AX60" s="825"/>
      <c r="AY60" s="825"/>
      <c r="AZ60" s="828"/>
      <c r="BA60" s="828"/>
      <c r="BB60" s="828"/>
      <c r="BC60" s="828"/>
      <c r="BD60" s="828"/>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4"/>
      <c r="R61" s="825"/>
      <c r="S61" s="825"/>
      <c r="T61" s="825"/>
      <c r="U61" s="825"/>
      <c r="V61" s="825"/>
      <c r="W61" s="825"/>
      <c r="X61" s="825"/>
      <c r="Y61" s="825"/>
      <c r="Z61" s="825"/>
      <c r="AA61" s="825"/>
      <c r="AB61" s="825"/>
      <c r="AC61" s="825"/>
      <c r="AD61" s="825"/>
      <c r="AE61" s="826"/>
      <c r="AF61" s="747"/>
      <c r="AG61" s="748"/>
      <c r="AH61" s="748"/>
      <c r="AI61" s="748"/>
      <c r="AJ61" s="749"/>
      <c r="AK61" s="827"/>
      <c r="AL61" s="825"/>
      <c r="AM61" s="825"/>
      <c r="AN61" s="825"/>
      <c r="AO61" s="825"/>
      <c r="AP61" s="825"/>
      <c r="AQ61" s="825"/>
      <c r="AR61" s="825"/>
      <c r="AS61" s="825"/>
      <c r="AT61" s="825"/>
      <c r="AU61" s="825"/>
      <c r="AV61" s="825"/>
      <c r="AW61" s="825"/>
      <c r="AX61" s="825"/>
      <c r="AY61" s="825"/>
      <c r="AZ61" s="828"/>
      <c r="BA61" s="828"/>
      <c r="BB61" s="828"/>
      <c r="BC61" s="828"/>
      <c r="BD61" s="828"/>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4"/>
      <c r="R62" s="825"/>
      <c r="S62" s="825"/>
      <c r="T62" s="825"/>
      <c r="U62" s="825"/>
      <c r="V62" s="825"/>
      <c r="W62" s="825"/>
      <c r="X62" s="825"/>
      <c r="Y62" s="825"/>
      <c r="Z62" s="825"/>
      <c r="AA62" s="825"/>
      <c r="AB62" s="825"/>
      <c r="AC62" s="825"/>
      <c r="AD62" s="825"/>
      <c r="AE62" s="826"/>
      <c r="AF62" s="747"/>
      <c r="AG62" s="748"/>
      <c r="AH62" s="748"/>
      <c r="AI62" s="748"/>
      <c r="AJ62" s="749"/>
      <c r="AK62" s="827"/>
      <c r="AL62" s="825"/>
      <c r="AM62" s="825"/>
      <c r="AN62" s="825"/>
      <c r="AO62" s="825"/>
      <c r="AP62" s="825"/>
      <c r="AQ62" s="825"/>
      <c r="AR62" s="825"/>
      <c r="AS62" s="825"/>
      <c r="AT62" s="825"/>
      <c r="AU62" s="825"/>
      <c r="AV62" s="825"/>
      <c r="AW62" s="825"/>
      <c r="AX62" s="825"/>
      <c r="AY62" s="825"/>
      <c r="AZ62" s="828"/>
      <c r="BA62" s="828"/>
      <c r="BB62" s="828"/>
      <c r="BC62" s="828"/>
      <c r="BD62" s="828"/>
      <c r="BE62" s="814"/>
      <c r="BF62" s="814"/>
      <c r="BG62" s="814"/>
      <c r="BH62" s="814"/>
      <c r="BI62" s="815"/>
      <c r="BJ62" s="836"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9"/>
      <c r="R63" s="830"/>
      <c r="S63" s="830"/>
      <c r="T63" s="830"/>
      <c r="U63" s="830"/>
      <c r="V63" s="830"/>
      <c r="W63" s="830"/>
      <c r="X63" s="830"/>
      <c r="Y63" s="830"/>
      <c r="Z63" s="830"/>
      <c r="AA63" s="830"/>
      <c r="AB63" s="830"/>
      <c r="AC63" s="830"/>
      <c r="AD63" s="830"/>
      <c r="AE63" s="831"/>
      <c r="AF63" s="832">
        <v>1271</v>
      </c>
      <c r="AG63" s="833"/>
      <c r="AH63" s="833"/>
      <c r="AI63" s="833"/>
      <c r="AJ63" s="834"/>
      <c r="AK63" s="835"/>
      <c r="AL63" s="830"/>
      <c r="AM63" s="830"/>
      <c r="AN63" s="830"/>
      <c r="AO63" s="830"/>
      <c r="AP63" s="833">
        <v>25487</v>
      </c>
      <c r="AQ63" s="833"/>
      <c r="AR63" s="833"/>
      <c r="AS63" s="833"/>
      <c r="AT63" s="833"/>
      <c r="AU63" s="833">
        <v>18000</v>
      </c>
      <c r="AV63" s="833"/>
      <c r="AW63" s="833"/>
      <c r="AX63" s="833"/>
      <c r="AY63" s="833"/>
      <c r="AZ63" s="837"/>
      <c r="BA63" s="837"/>
      <c r="BB63" s="837"/>
      <c r="BC63" s="837"/>
      <c r="BD63" s="837"/>
      <c r="BE63" s="838"/>
      <c r="BF63" s="838"/>
      <c r="BG63" s="838"/>
      <c r="BH63" s="838"/>
      <c r="BI63" s="839"/>
      <c r="BJ63" s="840" t="s">
        <v>112</v>
      </c>
      <c r="BK63" s="841"/>
      <c r="BL63" s="841"/>
      <c r="BM63" s="841"/>
      <c r="BN63" s="842"/>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43" t="s">
        <v>374</v>
      </c>
      <c r="AG66" s="799"/>
      <c r="AH66" s="799"/>
      <c r="AI66" s="799"/>
      <c r="AJ66" s="844"/>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5"/>
      <c r="AG67" s="802"/>
      <c r="AH67" s="802"/>
      <c r="AI67" s="802"/>
      <c r="AJ67" s="846"/>
      <c r="AK67" s="847"/>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557</v>
      </c>
      <c r="C68" s="861"/>
      <c r="D68" s="861"/>
      <c r="E68" s="861"/>
      <c r="F68" s="861"/>
      <c r="G68" s="861"/>
      <c r="H68" s="861"/>
      <c r="I68" s="861"/>
      <c r="J68" s="861"/>
      <c r="K68" s="861"/>
      <c r="L68" s="861"/>
      <c r="M68" s="861"/>
      <c r="N68" s="861"/>
      <c r="O68" s="861"/>
      <c r="P68" s="862"/>
      <c r="Q68" s="863">
        <v>221</v>
      </c>
      <c r="R68" s="857"/>
      <c r="S68" s="857"/>
      <c r="T68" s="857"/>
      <c r="U68" s="857"/>
      <c r="V68" s="857">
        <v>219</v>
      </c>
      <c r="W68" s="857"/>
      <c r="X68" s="857"/>
      <c r="Y68" s="857"/>
      <c r="Z68" s="857"/>
      <c r="AA68" s="857">
        <v>2</v>
      </c>
      <c r="AB68" s="857"/>
      <c r="AC68" s="857"/>
      <c r="AD68" s="857"/>
      <c r="AE68" s="857"/>
      <c r="AF68" s="857">
        <v>4</v>
      </c>
      <c r="AG68" s="857"/>
      <c r="AH68" s="857"/>
      <c r="AI68" s="857"/>
      <c r="AJ68" s="857"/>
      <c r="AK68" s="857">
        <v>14</v>
      </c>
      <c r="AL68" s="857"/>
      <c r="AM68" s="857"/>
      <c r="AN68" s="857"/>
      <c r="AO68" s="857"/>
      <c r="AP68" s="857" t="s">
        <v>477</v>
      </c>
      <c r="AQ68" s="857"/>
      <c r="AR68" s="857"/>
      <c r="AS68" s="857"/>
      <c r="AT68" s="857"/>
      <c r="AU68" s="857" t="s">
        <v>477</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541</v>
      </c>
      <c r="C69" s="865"/>
      <c r="D69" s="865"/>
      <c r="E69" s="865"/>
      <c r="F69" s="865"/>
      <c r="G69" s="865"/>
      <c r="H69" s="865"/>
      <c r="I69" s="865"/>
      <c r="J69" s="865"/>
      <c r="K69" s="865"/>
      <c r="L69" s="865"/>
      <c r="M69" s="865"/>
      <c r="N69" s="865"/>
      <c r="O69" s="865"/>
      <c r="P69" s="866"/>
      <c r="Q69" s="867">
        <v>120</v>
      </c>
      <c r="R69" s="817"/>
      <c r="S69" s="817"/>
      <c r="T69" s="817"/>
      <c r="U69" s="817"/>
      <c r="V69" s="817">
        <v>107</v>
      </c>
      <c r="W69" s="817"/>
      <c r="X69" s="817"/>
      <c r="Y69" s="817"/>
      <c r="Z69" s="817"/>
      <c r="AA69" s="817">
        <v>13</v>
      </c>
      <c r="AB69" s="817"/>
      <c r="AC69" s="817"/>
      <c r="AD69" s="817"/>
      <c r="AE69" s="817"/>
      <c r="AF69" s="817">
        <v>13</v>
      </c>
      <c r="AG69" s="817"/>
      <c r="AH69" s="817"/>
      <c r="AI69" s="817"/>
      <c r="AJ69" s="817"/>
      <c r="AK69" s="817">
        <v>7</v>
      </c>
      <c r="AL69" s="817"/>
      <c r="AM69" s="817"/>
      <c r="AN69" s="817"/>
      <c r="AO69" s="817"/>
      <c r="AP69" s="817" t="s">
        <v>477</v>
      </c>
      <c r="AQ69" s="817"/>
      <c r="AR69" s="817"/>
      <c r="AS69" s="817"/>
      <c r="AT69" s="817"/>
      <c r="AU69" s="817" t="s">
        <v>477</v>
      </c>
      <c r="AV69" s="817"/>
      <c r="AW69" s="817"/>
      <c r="AX69" s="817"/>
      <c r="AY69" s="817"/>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542</v>
      </c>
      <c r="C70" s="865"/>
      <c r="D70" s="865"/>
      <c r="E70" s="865"/>
      <c r="F70" s="865"/>
      <c r="G70" s="865"/>
      <c r="H70" s="865"/>
      <c r="I70" s="865"/>
      <c r="J70" s="865"/>
      <c r="K70" s="865"/>
      <c r="L70" s="865"/>
      <c r="M70" s="865"/>
      <c r="N70" s="865"/>
      <c r="O70" s="865"/>
      <c r="P70" s="866"/>
      <c r="Q70" s="867">
        <v>136</v>
      </c>
      <c r="R70" s="817"/>
      <c r="S70" s="817"/>
      <c r="T70" s="817"/>
      <c r="U70" s="817"/>
      <c r="V70" s="817">
        <v>132</v>
      </c>
      <c r="W70" s="817"/>
      <c r="X70" s="817"/>
      <c r="Y70" s="817"/>
      <c r="Z70" s="817"/>
      <c r="AA70" s="817">
        <v>4</v>
      </c>
      <c r="AB70" s="817"/>
      <c r="AC70" s="817"/>
      <c r="AD70" s="817"/>
      <c r="AE70" s="817"/>
      <c r="AF70" s="817">
        <v>3</v>
      </c>
      <c r="AG70" s="817"/>
      <c r="AH70" s="817"/>
      <c r="AI70" s="817"/>
      <c r="AJ70" s="817"/>
      <c r="AK70" s="817" t="s">
        <v>477</v>
      </c>
      <c r="AL70" s="817"/>
      <c r="AM70" s="817"/>
      <c r="AN70" s="817"/>
      <c r="AO70" s="817"/>
      <c r="AP70" s="817" t="s">
        <v>477</v>
      </c>
      <c r="AQ70" s="817"/>
      <c r="AR70" s="817"/>
      <c r="AS70" s="817"/>
      <c r="AT70" s="817"/>
      <c r="AU70" s="817" t="s">
        <v>477</v>
      </c>
      <c r="AV70" s="817"/>
      <c r="AW70" s="817"/>
      <c r="AX70" s="817"/>
      <c r="AY70" s="817"/>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543</v>
      </c>
      <c r="C71" s="865"/>
      <c r="D71" s="865"/>
      <c r="E71" s="865"/>
      <c r="F71" s="865"/>
      <c r="G71" s="865"/>
      <c r="H71" s="865"/>
      <c r="I71" s="865"/>
      <c r="J71" s="865"/>
      <c r="K71" s="865"/>
      <c r="L71" s="865"/>
      <c r="M71" s="865"/>
      <c r="N71" s="865"/>
      <c r="O71" s="865"/>
      <c r="P71" s="866"/>
      <c r="Q71" s="867">
        <v>408</v>
      </c>
      <c r="R71" s="817"/>
      <c r="S71" s="817"/>
      <c r="T71" s="817"/>
      <c r="U71" s="817"/>
      <c r="V71" s="817">
        <v>401</v>
      </c>
      <c r="W71" s="817"/>
      <c r="X71" s="817"/>
      <c r="Y71" s="817"/>
      <c r="Z71" s="817"/>
      <c r="AA71" s="817">
        <v>7</v>
      </c>
      <c r="AB71" s="817"/>
      <c r="AC71" s="817"/>
      <c r="AD71" s="817"/>
      <c r="AE71" s="817"/>
      <c r="AF71" s="817">
        <v>6</v>
      </c>
      <c r="AG71" s="817"/>
      <c r="AH71" s="817"/>
      <c r="AI71" s="817"/>
      <c r="AJ71" s="817"/>
      <c r="AK71" s="817" t="s">
        <v>477</v>
      </c>
      <c r="AL71" s="817"/>
      <c r="AM71" s="817"/>
      <c r="AN71" s="817"/>
      <c r="AO71" s="817"/>
      <c r="AP71" s="817" t="s">
        <v>477</v>
      </c>
      <c r="AQ71" s="817"/>
      <c r="AR71" s="817"/>
      <c r="AS71" s="817"/>
      <c r="AT71" s="817"/>
      <c r="AU71" s="817" t="s">
        <v>477</v>
      </c>
      <c r="AV71" s="817"/>
      <c r="AW71" s="817"/>
      <c r="AX71" s="817"/>
      <c r="AY71" s="817"/>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544</v>
      </c>
      <c r="C72" s="865"/>
      <c r="D72" s="865"/>
      <c r="E72" s="865"/>
      <c r="F72" s="865"/>
      <c r="G72" s="865"/>
      <c r="H72" s="865"/>
      <c r="I72" s="865"/>
      <c r="J72" s="865"/>
      <c r="K72" s="865"/>
      <c r="L72" s="865"/>
      <c r="M72" s="865"/>
      <c r="N72" s="865"/>
      <c r="O72" s="865"/>
      <c r="P72" s="866"/>
      <c r="Q72" s="867">
        <v>327</v>
      </c>
      <c r="R72" s="817"/>
      <c r="S72" s="817"/>
      <c r="T72" s="817"/>
      <c r="U72" s="817"/>
      <c r="V72" s="817">
        <v>309</v>
      </c>
      <c r="W72" s="817"/>
      <c r="X72" s="817"/>
      <c r="Y72" s="817"/>
      <c r="Z72" s="817"/>
      <c r="AA72" s="817">
        <v>18</v>
      </c>
      <c r="AB72" s="817"/>
      <c r="AC72" s="817"/>
      <c r="AD72" s="817"/>
      <c r="AE72" s="817"/>
      <c r="AF72" s="817">
        <v>18</v>
      </c>
      <c r="AG72" s="817"/>
      <c r="AH72" s="817"/>
      <c r="AI72" s="817"/>
      <c r="AJ72" s="817"/>
      <c r="AK72" s="817" t="s">
        <v>477</v>
      </c>
      <c r="AL72" s="817"/>
      <c r="AM72" s="817"/>
      <c r="AN72" s="817"/>
      <c r="AO72" s="817"/>
      <c r="AP72" s="817" t="s">
        <v>477</v>
      </c>
      <c r="AQ72" s="817"/>
      <c r="AR72" s="817"/>
      <c r="AS72" s="817"/>
      <c r="AT72" s="817"/>
      <c r="AU72" s="817" t="s">
        <v>477</v>
      </c>
      <c r="AV72" s="817"/>
      <c r="AW72" s="817"/>
      <c r="AX72" s="817"/>
      <c r="AY72" s="817"/>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545</v>
      </c>
      <c r="C73" s="865"/>
      <c r="D73" s="865"/>
      <c r="E73" s="865"/>
      <c r="F73" s="865"/>
      <c r="G73" s="865"/>
      <c r="H73" s="865"/>
      <c r="I73" s="865"/>
      <c r="J73" s="865"/>
      <c r="K73" s="865"/>
      <c r="L73" s="865"/>
      <c r="M73" s="865"/>
      <c r="N73" s="865"/>
      <c r="O73" s="865"/>
      <c r="P73" s="866"/>
      <c r="Q73" s="867">
        <v>292</v>
      </c>
      <c r="R73" s="817"/>
      <c r="S73" s="817"/>
      <c r="T73" s="817"/>
      <c r="U73" s="817"/>
      <c r="V73" s="817">
        <v>271</v>
      </c>
      <c r="W73" s="817"/>
      <c r="X73" s="817"/>
      <c r="Y73" s="817"/>
      <c r="Z73" s="817"/>
      <c r="AA73" s="817">
        <v>21</v>
      </c>
      <c r="AB73" s="817"/>
      <c r="AC73" s="817"/>
      <c r="AD73" s="817"/>
      <c r="AE73" s="817"/>
      <c r="AF73" s="817">
        <v>21</v>
      </c>
      <c r="AG73" s="817"/>
      <c r="AH73" s="817"/>
      <c r="AI73" s="817"/>
      <c r="AJ73" s="817"/>
      <c r="AK73" s="817" t="s">
        <v>477</v>
      </c>
      <c r="AL73" s="817"/>
      <c r="AM73" s="817"/>
      <c r="AN73" s="817"/>
      <c r="AO73" s="817"/>
      <c r="AP73" s="817" t="s">
        <v>477</v>
      </c>
      <c r="AQ73" s="817"/>
      <c r="AR73" s="817"/>
      <c r="AS73" s="817"/>
      <c r="AT73" s="817"/>
      <c r="AU73" s="817" t="s">
        <v>477</v>
      </c>
      <c r="AV73" s="817"/>
      <c r="AW73" s="817"/>
      <c r="AX73" s="817"/>
      <c r="AY73" s="817"/>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546</v>
      </c>
      <c r="C74" s="865"/>
      <c r="D74" s="865"/>
      <c r="E74" s="865"/>
      <c r="F74" s="865"/>
      <c r="G74" s="865"/>
      <c r="H74" s="865"/>
      <c r="I74" s="865"/>
      <c r="J74" s="865"/>
      <c r="K74" s="865"/>
      <c r="L74" s="865"/>
      <c r="M74" s="865"/>
      <c r="N74" s="865"/>
      <c r="O74" s="865"/>
      <c r="P74" s="866"/>
      <c r="Q74" s="867">
        <v>350</v>
      </c>
      <c r="R74" s="817"/>
      <c r="S74" s="817"/>
      <c r="T74" s="817"/>
      <c r="U74" s="817"/>
      <c r="V74" s="817">
        <v>340</v>
      </c>
      <c r="W74" s="817"/>
      <c r="X74" s="817"/>
      <c r="Y74" s="817"/>
      <c r="Z74" s="817"/>
      <c r="AA74" s="817">
        <v>10</v>
      </c>
      <c r="AB74" s="817"/>
      <c r="AC74" s="817"/>
      <c r="AD74" s="817"/>
      <c r="AE74" s="817"/>
      <c r="AF74" s="817">
        <v>10</v>
      </c>
      <c r="AG74" s="817"/>
      <c r="AH74" s="817"/>
      <c r="AI74" s="817"/>
      <c r="AJ74" s="817"/>
      <c r="AK74" s="817">
        <v>10</v>
      </c>
      <c r="AL74" s="817"/>
      <c r="AM74" s="817"/>
      <c r="AN74" s="817"/>
      <c r="AO74" s="817"/>
      <c r="AP74" s="817" t="s">
        <v>477</v>
      </c>
      <c r="AQ74" s="817"/>
      <c r="AR74" s="817"/>
      <c r="AS74" s="817"/>
      <c r="AT74" s="817"/>
      <c r="AU74" s="817" t="s">
        <v>477</v>
      </c>
      <c r="AV74" s="817"/>
      <c r="AW74" s="817"/>
      <c r="AX74" s="817"/>
      <c r="AY74" s="817"/>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547</v>
      </c>
      <c r="C75" s="865"/>
      <c r="D75" s="865"/>
      <c r="E75" s="865"/>
      <c r="F75" s="865"/>
      <c r="G75" s="865"/>
      <c r="H75" s="865"/>
      <c r="I75" s="865"/>
      <c r="J75" s="865"/>
      <c r="K75" s="865"/>
      <c r="L75" s="865"/>
      <c r="M75" s="865"/>
      <c r="N75" s="865"/>
      <c r="O75" s="865"/>
      <c r="P75" s="866"/>
      <c r="Q75" s="870">
        <v>357</v>
      </c>
      <c r="R75" s="819"/>
      <c r="S75" s="819"/>
      <c r="T75" s="819"/>
      <c r="U75" s="816"/>
      <c r="V75" s="818">
        <v>348</v>
      </c>
      <c r="W75" s="819"/>
      <c r="X75" s="819"/>
      <c r="Y75" s="819"/>
      <c r="Z75" s="816"/>
      <c r="AA75" s="818">
        <v>9</v>
      </c>
      <c r="AB75" s="819"/>
      <c r="AC75" s="819"/>
      <c r="AD75" s="819"/>
      <c r="AE75" s="816"/>
      <c r="AF75" s="818">
        <v>9</v>
      </c>
      <c r="AG75" s="819"/>
      <c r="AH75" s="819"/>
      <c r="AI75" s="819"/>
      <c r="AJ75" s="816"/>
      <c r="AK75" s="818">
        <v>56</v>
      </c>
      <c r="AL75" s="819"/>
      <c r="AM75" s="819"/>
      <c r="AN75" s="819"/>
      <c r="AO75" s="816"/>
      <c r="AP75" s="818">
        <v>191</v>
      </c>
      <c r="AQ75" s="819"/>
      <c r="AR75" s="819"/>
      <c r="AS75" s="819"/>
      <c r="AT75" s="816"/>
      <c r="AU75" s="818">
        <v>108</v>
      </c>
      <c r="AV75" s="819"/>
      <c r="AW75" s="819"/>
      <c r="AX75" s="819"/>
      <c r="AY75" s="816"/>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t="s">
        <v>548</v>
      </c>
      <c r="C76" s="865"/>
      <c r="D76" s="865"/>
      <c r="E76" s="865"/>
      <c r="F76" s="865"/>
      <c r="G76" s="865"/>
      <c r="H76" s="865"/>
      <c r="I76" s="865"/>
      <c r="J76" s="865"/>
      <c r="K76" s="865"/>
      <c r="L76" s="865"/>
      <c r="M76" s="865"/>
      <c r="N76" s="865"/>
      <c r="O76" s="865"/>
      <c r="P76" s="866"/>
      <c r="Q76" s="870">
        <v>344</v>
      </c>
      <c r="R76" s="819"/>
      <c r="S76" s="819"/>
      <c r="T76" s="819"/>
      <c r="U76" s="816"/>
      <c r="V76" s="818">
        <v>338</v>
      </c>
      <c r="W76" s="819"/>
      <c r="X76" s="819"/>
      <c r="Y76" s="819"/>
      <c r="Z76" s="816"/>
      <c r="AA76" s="818">
        <v>6</v>
      </c>
      <c r="AB76" s="819"/>
      <c r="AC76" s="819"/>
      <c r="AD76" s="819"/>
      <c r="AE76" s="816"/>
      <c r="AF76" s="818">
        <v>6</v>
      </c>
      <c r="AG76" s="819"/>
      <c r="AH76" s="819"/>
      <c r="AI76" s="819"/>
      <c r="AJ76" s="816"/>
      <c r="AK76" s="818">
        <v>41</v>
      </c>
      <c r="AL76" s="819"/>
      <c r="AM76" s="819"/>
      <c r="AN76" s="819"/>
      <c r="AO76" s="816"/>
      <c r="AP76" s="818">
        <v>323</v>
      </c>
      <c r="AQ76" s="819"/>
      <c r="AR76" s="819"/>
      <c r="AS76" s="819"/>
      <c r="AT76" s="816"/>
      <c r="AU76" s="818">
        <v>132</v>
      </c>
      <c r="AV76" s="819"/>
      <c r="AW76" s="819"/>
      <c r="AX76" s="819"/>
      <c r="AY76" s="816"/>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t="s">
        <v>549</v>
      </c>
      <c r="C77" s="865"/>
      <c r="D77" s="865"/>
      <c r="E77" s="865"/>
      <c r="F77" s="865"/>
      <c r="G77" s="865"/>
      <c r="H77" s="865"/>
      <c r="I77" s="865"/>
      <c r="J77" s="865"/>
      <c r="K77" s="865"/>
      <c r="L77" s="865"/>
      <c r="M77" s="865"/>
      <c r="N77" s="865"/>
      <c r="O77" s="865"/>
      <c r="P77" s="866"/>
      <c r="Q77" s="870">
        <v>195</v>
      </c>
      <c r="R77" s="819"/>
      <c r="S77" s="819"/>
      <c r="T77" s="819"/>
      <c r="U77" s="816"/>
      <c r="V77" s="818">
        <v>192</v>
      </c>
      <c r="W77" s="819"/>
      <c r="X77" s="819"/>
      <c r="Y77" s="819"/>
      <c r="Z77" s="816"/>
      <c r="AA77" s="818">
        <v>3</v>
      </c>
      <c r="AB77" s="819"/>
      <c r="AC77" s="819"/>
      <c r="AD77" s="819"/>
      <c r="AE77" s="816"/>
      <c r="AF77" s="818">
        <v>3</v>
      </c>
      <c r="AG77" s="819"/>
      <c r="AH77" s="819"/>
      <c r="AI77" s="819"/>
      <c r="AJ77" s="816"/>
      <c r="AK77" s="818" t="s">
        <v>477</v>
      </c>
      <c r="AL77" s="819"/>
      <c r="AM77" s="819"/>
      <c r="AN77" s="819"/>
      <c r="AO77" s="816"/>
      <c r="AP77" s="818" t="s">
        <v>477</v>
      </c>
      <c r="AQ77" s="819"/>
      <c r="AR77" s="819"/>
      <c r="AS77" s="819"/>
      <c r="AT77" s="816"/>
      <c r="AU77" s="818" t="s">
        <v>477</v>
      </c>
      <c r="AV77" s="819"/>
      <c r="AW77" s="819"/>
      <c r="AX77" s="819"/>
      <c r="AY77" s="816"/>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t="s">
        <v>550</v>
      </c>
      <c r="C78" s="865"/>
      <c r="D78" s="865"/>
      <c r="E78" s="865"/>
      <c r="F78" s="865"/>
      <c r="G78" s="865"/>
      <c r="H78" s="865"/>
      <c r="I78" s="865"/>
      <c r="J78" s="865"/>
      <c r="K78" s="865"/>
      <c r="L78" s="865"/>
      <c r="M78" s="865"/>
      <c r="N78" s="865"/>
      <c r="O78" s="865"/>
      <c r="P78" s="866"/>
      <c r="Q78" s="867"/>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t="s">
        <v>540</v>
      </c>
      <c r="C79" s="865"/>
      <c r="D79" s="865"/>
      <c r="E79" s="865"/>
      <c r="F79" s="865"/>
      <c r="G79" s="865"/>
      <c r="H79" s="865"/>
      <c r="I79" s="865"/>
      <c r="J79" s="865"/>
      <c r="K79" s="865"/>
      <c r="L79" s="865"/>
      <c r="M79" s="865"/>
      <c r="N79" s="865"/>
      <c r="O79" s="865"/>
      <c r="P79" s="866"/>
      <c r="Q79" s="867">
        <v>388</v>
      </c>
      <c r="R79" s="817"/>
      <c r="S79" s="817"/>
      <c r="T79" s="817"/>
      <c r="U79" s="817"/>
      <c r="V79" s="817">
        <v>283</v>
      </c>
      <c r="W79" s="817"/>
      <c r="X79" s="817"/>
      <c r="Y79" s="817"/>
      <c r="Z79" s="817"/>
      <c r="AA79" s="817">
        <v>104</v>
      </c>
      <c r="AB79" s="817"/>
      <c r="AC79" s="817"/>
      <c r="AD79" s="817"/>
      <c r="AE79" s="817"/>
      <c r="AF79" s="817">
        <v>104</v>
      </c>
      <c r="AG79" s="817"/>
      <c r="AH79" s="817"/>
      <c r="AI79" s="817"/>
      <c r="AJ79" s="817"/>
      <c r="AK79" s="817">
        <v>153</v>
      </c>
      <c r="AL79" s="817"/>
      <c r="AM79" s="817"/>
      <c r="AN79" s="817"/>
      <c r="AO79" s="817"/>
      <c r="AP79" s="817" t="s">
        <v>477</v>
      </c>
      <c r="AQ79" s="817"/>
      <c r="AR79" s="817"/>
      <c r="AS79" s="817"/>
      <c r="AT79" s="817"/>
      <c r="AU79" s="817" t="s">
        <v>477</v>
      </c>
      <c r="AV79" s="817"/>
      <c r="AW79" s="817"/>
      <c r="AX79" s="817"/>
      <c r="AY79" s="817"/>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t="s">
        <v>551</v>
      </c>
      <c r="C80" s="865"/>
      <c r="D80" s="865"/>
      <c r="E80" s="865"/>
      <c r="F80" s="865"/>
      <c r="G80" s="865"/>
      <c r="H80" s="865"/>
      <c r="I80" s="865"/>
      <c r="J80" s="865"/>
      <c r="K80" s="865"/>
      <c r="L80" s="865"/>
      <c r="M80" s="865"/>
      <c r="N80" s="865"/>
      <c r="O80" s="865"/>
      <c r="P80" s="866"/>
      <c r="Q80" s="867">
        <v>256025</v>
      </c>
      <c r="R80" s="817"/>
      <c r="S80" s="817"/>
      <c r="T80" s="817"/>
      <c r="U80" s="817"/>
      <c r="V80" s="817">
        <v>245776</v>
      </c>
      <c r="W80" s="817"/>
      <c r="X80" s="817"/>
      <c r="Y80" s="817"/>
      <c r="Z80" s="817"/>
      <c r="AA80" s="817">
        <v>10249</v>
      </c>
      <c r="AB80" s="817"/>
      <c r="AC80" s="817"/>
      <c r="AD80" s="817"/>
      <c r="AE80" s="817"/>
      <c r="AF80" s="817">
        <v>10249</v>
      </c>
      <c r="AG80" s="817"/>
      <c r="AH80" s="817"/>
      <c r="AI80" s="817"/>
      <c r="AJ80" s="817"/>
      <c r="AK80" s="817">
        <v>1593</v>
      </c>
      <c r="AL80" s="817"/>
      <c r="AM80" s="817"/>
      <c r="AN80" s="817"/>
      <c r="AO80" s="817"/>
      <c r="AP80" s="817" t="s">
        <v>477</v>
      </c>
      <c r="AQ80" s="817"/>
      <c r="AR80" s="817"/>
      <c r="AS80" s="817"/>
      <c r="AT80" s="817"/>
      <c r="AU80" s="817" t="s">
        <v>477</v>
      </c>
      <c r="AV80" s="817"/>
      <c r="AW80" s="817"/>
      <c r="AX80" s="817"/>
      <c r="AY80" s="817"/>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t="s">
        <v>552</v>
      </c>
      <c r="C81" s="865"/>
      <c r="D81" s="865"/>
      <c r="E81" s="865"/>
      <c r="F81" s="865"/>
      <c r="G81" s="865"/>
      <c r="H81" s="865"/>
      <c r="I81" s="865"/>
      <c r="J81" s="865"/>
      <c r="K81" s="865"/>
      <c r="L81" s="865"/>
      <c r="M81" s="865"/>
      <c r="N81" s="865"/>
      <c r="O81" s="865"/>
      <c r="P81" s="866"/>
      <c r="Q81" s="867">
        <v>40</v>
      </c>
      <c r="R81" s="817"/>
      <c r="S81" s="817"/>
      <c r="T81" s="817"/>
      <c r="U81" s="817"/>
      <c r="V81" s="817">
        <v>39</v>
      </c>
      <c r="W81" s="817"/>
      <c r="X81" s="817"/>
      <c r="Y81" s="817"/>
      <c r="Z81" s="817"/>
      <c r="AA81" s="817">
        <v>1</v>
      </c>
      <c r="AB81" s="817"/>
      <c r="AC81" s="817"/>
      <c r="AD81" s="817"/>
      <c r="AE81" s="817"/>
      <c r="AF81" s="817">
        <v>1</v>
      </c>
      <c r="AG81" s="817"/>
      <c r="AH81" s="817"/>
      <c r="AI81" s="817"/>
      <c r="AJ81" s="817"/>
      <c r="AK81" s="817" t="s">
        <v>477</v>
      </c>
      <c r="AL81" s="817"/>
      <c r="AM81" s="817"/>
      <c r="AN81" s="817"/>
      <c r="AO81" s="817"/>
      <c r="AP81" s="817" t="s">
        <v>477</v>
      </c>
      <c r="AQ81" s="817"/>
      <c r="AR81" s="817"/>
      <c r="AS81" s="817"/>
      <c r="AT81" s="817"/>
      <c r="AU81" s="817" t="s">
        <v>477</v>
      </c>
      <c r="AV81" s="817"/>
      <c r="AW81" s="817"/>
      <c r="AX81" s="817"/>
      <c r="AY81" s="817"/>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t="s">
        <v>553</v>
      </c>
      <c r="C82" s="865"/>
      <c r="D82" s="865"/>
      <c r="E82" s="865"/>
      <c r="F82" s="865"/>
      <c r="G82" s="865"/>
      <c r="H82" s="865"/>
      <c r="I82" s="865"/>
      <c r="J82" s="865"/>
      <c r="K82" s="865"/>
      <c r="L82" s="865"/>
      <c r="M82" s="865"/>
      <c r="N82" s="865"/>
      <c r="O82" s="865"/>
      <c r="P82" s="866"/>
      <c r="Q82" s="867">
        <v>176</v>
      </c>
      <c r="R82" s="817"/>
      <c r="S82" s="817"/>
      <c r="T82" s="817"/>
      <c r="U82" s="817"/>
      <c r="V82" s="817">
        <v>70</v>
      </c>
      <c r="W82" s="817"/>
      <c r="X82" s="817"/>
      <c r="Y82" s="817"/>
      <c r="Z82" s="817"/>
      <c r="AA82" s="817">
        <v>106</v>
      </c>
      <c r="AB82" s="817"/>
      <c r="AC82" s="817"/>
      <c r="AD82" s="817"/>
      <c r="AE82" s="817"/>
      <c r="AF82" s="817">
        <v>107</v>
      </c>
      <c r="AG82" s="817"/>
      <c r="AH82" s="817"/>
      <c r="AI82" s="817"/>
      <c r="AJ82" s="817"/>
      <c r="AK82" s="817" t="s">
        <v>477</v>
      </c>
      <c r="AL82" s="817"/>
      <c r="AM82" s="817"/>
      <c r="AN82" s="817"/>
      <c r="AO82" s="817"/>
      <c r="AP82" s="817" t="s">
        <v>477</v>
      </c>
      <c r="AQ82" s="817"/>
      <c r="AR82" s="817"/>
      <c r="AS82" s="817"/>
      <c r="AT82" s="817"/>
      <c r="AU82" s="817" t="s">
        <v>477</v>
      </c>
      <c r="AV82" s="817"/>
      <c r="AW82" s="817"/>
      <c r="AX82" s="817"/>
      <c r="AY82" s="817"/>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t="s">
        <v>554</v>
      </c>
      <c r="C83" s="865"/>
      <c r="D83" s="865"/>
      <c r="E83" s="865"/>
      <c r="F83" s="865"/>
      <c r="G83" s="865"/>
      <c r="H83" s="865"/>
      <c r="I83" s="865"/>
      <c r="J83" s="865"/>
      <c r="K83" s="865"/>
      <c r="L83" s="865"/>
      <c r="M83" s="865"/>
      <c r="N83" s="865"/>
      <c r="O83" s="865"/>
      <c r="P83" s="866"/>
      <c r="Q83" s="867">
        <v>664</v>
      </c>
      <c r="R83" s="817"/>
      <c r="S83" s="817"/>
      <c r="T83" s="817"/>
      <c r="U83" s="817"/>
      <c r="V83" s="817">
        <v>641</v>
      </c>
      <c r="W83" s="817"/>
      <c r="X83" s="817"/>
      <c r="Y83" s="817"/>
      <c r="Z83" s="817"/>
      <c r="AA83" s="817">
        <v>23</v>
      </c>
      <c r="AB83" s="817"/>
      <c r="AC83" s="817"/>
      <c r="AD83" s="817"/>
      <c r="AE83" s="817"/>
      <c r="AF83" s="817">
        <v>22</v>
      </c>
      <c r="AG83" s="817"/>
      <c r="AH83" s="817"/>
      <c r="AI83" s="817"/>
      <c r="AJ83" s="817"/>
      <c r="AK83" s="817" t="s">
        <v>477</v>
      </c>
      <c r="AL83" s="817"/>
      <c r="AM83" s="817"/>
      <c r="AN83" s="817"/>
      <c r="AO83" s="817"/>
      <c r="AP83" s="817">
        <v>623</v>
      </c>
      <c r="AQ83" s="817"/>
      <c r="AR83" s="817"/>
      <c r="AS83" s="817"/>
      <c r="AT83" s="817"/>
      <c r="AU83" s="817">
        <v>326</v>
      </c>
      <c r="AV83" s="817"/>
      <c r="AW83" s="817"/>
      <c r="AX83" s="817"/>
      <c r="AY83" s="817"/>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t="s">
        <v>555</v>
      </c>
      <c r="C84" s="865"/>
      <c r="D84" s="865"/>
      <c r="E84" s="865"/>
      <c r="F84" s="865"/>
      <c r="G84" s="865"/>
      <c r="H84" s="865"/>
      <c r="I84" s="865"/>
      <c r="J84" s="865"/>
      <c r="K84" s="865"/>
      <c r="L84" s="865"/>
      <c r="M84" s="865"/>
      <c r="N84" s="865"/>
      <c r="O84" s="865"/>
      <c r="P84" s="866"/>
      <c r="Q84" s="867">
        <v>132</v>
      </c>
      <c r="R84" s="817"/>
      <c r="S84" s="817"/>
      <c r="T84" s="817"/>
      <c r="U84" s="817"/>
      <c r="V84" s="817">
        <v>116</v>
      </c>
      <c r="W84" s="817"/>
      <c r="X84" s="817"/>
      <c r="Y84" s="817"/>
      <c r="Z84" s="817"/>
      <c r="AA84" s="817">
        <v>16</v>
      </c>
      <c r="AB84" s="817"/>
      <c r="AC84" s="817"/>
      <c r="AD84" s="817"/>
      <c r="AE84" s="817"/>
      <c r="AF84" s="817">
        <v>15</v>
      </c>
      <c r="AG84" s="817"/>
      <c r="AH84" s="817"/>
      <c r="AI84" s="817"/>
      <c r="AJ84" s="817"/>
      <c r="AK84" s="817" t="s">
        <v>477</v>
      </c>
      <c r="AL84" s="817"/>
      <c r="AM84" s="817"/>
      <c r="AN84" s="817"/>
      <c r="AO84" s="817"/>
      <c r="AP84" s="817" t="s">
        <v>477</v>
      </c>
      <c r="AQ84" s="817"/>
      <c r="AR84" s="817"/>
      <c r="AS84" s="817"/>
      <c r="AT84" s="817"/>
      <c r="AU84" s="817" t="s">
        <v>477</v>
      </c>
      <c r="AV84" s="817"/>
      <c r="AW84" s="817"/>
      <c r="AX84" s="817"/>
      <c r="AY84" s="817"/>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t="s">
        <v>556</v>
      </c>
      <c r="C85" s="865"/>
      <c r="D85" s="865"/>
      <c r="E85" s="865"/>
      <c r="F85" s="865"/>
      <c r="G85" s="865"/>
      <c r="H85" s="865"/>
      <c r="I85" s="865"/>
      <c r="J85" s="865"/>
      <c r="K85" s="865"/>
      <c r="L85" s="865"/>
      <c r="M85" s="865"/>
      <c r="N85" s="865"/>
      <c r="O85" s="865"/>
      <c r="P85" s="866"/>
      <c r="Q85" s="867">
        <v>1074</v>
      </c>
      <c r="R85" s="817"/>
      <c r="S85" s="817"/>
      <c r="T85" s="817"/>
      <c r="U85" s="817"/>
      <c r="V85" s="817">
        <v>1051</v>
      </c>
      <c r="W85" s="817"/>
      <c r="X85" s="817"/>
      <c r="Y85" s="817"/>
      <c r="Z85" s="817"/>
      <c r="AA85" s="817">
        <v>23</v>
      </c>
      <c r="AB85" s="817"/>
      <c r="AC85" s="817"/>
      <c r="AD85" s="817"/>
      <c r="AE85" s="817"/>
      <c r="AF85" s="817">
        <v>23</v>
      </c>
      <c r="AG85" s="817"/>
      <c r="AH85" s="817"/>
      <c r="AI85" s="817"/>
      <c r="AJ85" s="817"/>
      <c r="AK85" s="817" t="s">
        <v>477</v>
      </c>
      <c r="AL85" s="817"/>
      <c r="AM85" s="817"/>
      <c r="AN85" s="817"/>
      <c r="AO85" s="817"/>
      <c r="AP85" s="817">
        <v>196</v>
      </c>
      <c r="AQ85" s="817"/>
      <c r="AR85" s="817"/>
      <c r="AS85" s="817"/>
      <c r="AT85" s="817"/>
      <c r="AU85" s="817">
        <v>152</v>
      </c>
      <c r="AV85" s="817"/>
      <c r="AW85" s="817"/>
      <c r="AX85" s="817"/>
      <c r="AY85" s="817"/>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t="s">
        <v>558</v>
      </c>
      <c r="C86" s="865"/>
      <c r="D86" s="865"/>
      <c r="E86" s="865"/>
      <c r="F86" s="865"/>
      <c r="G86" s="865"/>
      <c r="H86" s="865"/>
      <c r="I86" s="865"/>
      <c r="J86" s="865"/>
      <c r="K86" s="865"/>
      <c r="L86" s="865"/>
      <c r="M86" s="865"/>
      <c r="N86" s="865"/>
      <c r="O86" s="865"/>
      <c r="P86" s="866"/>
      <c r="Q86" s="867">
        <v>353</v>
      </c>
      <c r="R86" s="817"/>
      <c r="S86" s="817"/>
      <c r="T86" s="817"/>
      <c r="U86" s="817"/>
      <c r="V86" s="817">
        <v>243</v>
      </c>
      <c r="W86" s="817"/>
      <c r="X86" s="817"/>
      <c r="Y86" s="817"/>
      <c r="Z86" s="817"/>
      <c r="AA86" s="817">
        <v>110</v>
      </c>
      <c r="AB86" s="817"/>
      <c r="AC86" s="817"/>
      <c r="AD86" s="817"/>
      <c r="AE86" s="817"/>
      <c r="AF86" s="817">
        <v>110</v>
      </c>
      <c r="AG86" s="817"/>
      <c r="AH86" s="817"/>
      <c r="AI86" s="817"/>
      <c r="AJ86" s="817"/>
      <c r="AK86" s="817">
        <v>6</v>
      </c>
      <c r="AL86" s="817"/>
      <c r="AM86" s="817"/>
      <c r="AN86" s="817"/>
      <c r="AO86" s="817"/>
      <c r="AP86" s="817" t="s">
        <v>477</v>
      </c>
      <c r="AQ86" s="817"/>
      <c r="AR86" s="817"/>
      <c r="AS86" s="817"/>
      <c r="AT86" s="817"/>
      <c r="AU86" s="817" t="s">
        <v>477</v>
      </c>
      <c r="AV86" s="817"/>
      <c r="AW86" s="817"/>
      <c r="AX86" s="817"/>
      <c r="AY86" s="817"/>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1" t="s">
        <v>559</v>
      </c>
      <c r="C87" s="872"/>
      <c r="D87" s="872"/>
      <c r="E87" s="872"/>
      <c r="F87" s="872"/>
      <c r="G87" s="872"/>
      <c r="H87" s="872"/>
      <c r="I87" s="872"/>
      <c r="J87" s="872"/>
      <c r="K87" s="872"/>
      <c r="L87" s="872"/>
      <c r="M87" s="872"/>
      <c r="N87" s="872"/>
      <c r="O87" s="872"/>
      <c r="P87" s="873"/>
      <c r="Q87" s="874">
        <v>201</v>
      </c>
      <c r="R87" s="875"/>
      <c r="S87" s="875"/>
      <c r="T87" s="875"/>
      <c r="U87" s="875"/>
      <c r="V87" s="875">
        <v>175</v>
      </c>
      <c r="W87" s="875"/>
      <c r="X87" s="875"/>
      <c r="Y87" s="875"/>
      <c r="Z87" s="875"/>
      <c r="AA87" s="875">
        <v>26</v>
      </c>
      <c r="AB87" s="875"/>
      <c r="AC87" s="875"/>
      <c r="AD87" s="875"/>
      <c r="AE87" s="875"/>
      <c r="AF87" s="875">
        <v>26</v>
      </c>
      <c r="AG87" s="875"/>
      <c r="AH87" s="875"/>
      <c r="AI87" s="875"/>
      <c r="AJ87" s="875"/>
      <c r="AK87" s="875" t="s">
        <v>477</v>
      </c>
      <c r="AL87" s="875"/>
      <c r="AM87" s="875"/>
      <c r="AN87" s="875"/>
      <c r="AO87" s="875"/>
      <c r="AP87" s="875" t="s">
        <v>477</v>
      </c>
      <c r="AQ87" s="875"/>
      <c r="AR87" s="875"/>
      <c r="AS87" s="875"/>
      <c r="AT87" s="875"/>
      <c r="AU87" s="875" t="s">
        <v>477</v>
      </c>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9"/>
      <c r="R88" s="830"/>
      <c r="S88" s="830"/>
      <c r="T88" s="830"/>
      <c r="U88" s="830"/>
      <c r="V88" s="830"/>
      <c r="W88" s="830"/>
      <c r="X88" s="830"/>
      <c r="Y88" s="830"/>
      <c r="Z88" s="830"/>
      <c r="AA88" s="830"/>
      <c r="AB88" s="830"/>
      <c r="AC88" s="830"/>
      <c r="AD88" s="830"/>
      <c r="AE88" s="830"/>
      <c r="AF88" s="833">
        <f>SUM(AF68:AJ87)</f>
        <v>10750</v>
      </c>
      <c r="AG88" s="833"/>
      <c r="AH88" s="833"/>
      <c r="AI88" s="833"/>
      <c r="AJ88" s="833"/>
      <c r="AK88" s="830"/>
      <c r="AL88" s="830"/>
      <c r="AM88" s="830"/>
      <c r="AN88" s="830"/>
      <c r="AO88" s="830"/>
      <c r="AP88" s="833">
        <f t="shared" ref="AP88" si="0">SUM(AP68:AT87)</f>
        <v>1333</v>
      </c>
      <c r="AQ88" s="833"/>
      <c r="AR88" s="833"/>
      <c r="AS88" s="833"/>
      <c r="AT88" s="833"/>
      <c r="AU88" s="833">
        <f t="shared" ref="AU88" si="1">SUM(AU68:AY87)</f>
        <v>718</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65</v>
      </c>
      <c r="CS102" s="841"/>
      <c r="CT102" s="841"/>
      <c r="CU102" s="841"/>
      <c r="CV102" s="882"/>
      <c r="CW102" s="881">
        <v>36</v>
      </c>
      <c r="CX102" s="841"/>
      <c r="CY102" s="841"/>
      <c r="CZ102" s="841"/>
      <c r="DA102" s="882"/>
      <c r="DB102" s="881" t="s">
        <v>531</v>
      </c>
      <c r="DC102" s="841"/>
      <c r="DD102" s="841"/>
      <c r="DE102" s="841"/>
      <c r="DF102" s="882"/>
      <c r="DG102" s="881" t="s">
        <v>531</v>
      </c>
      <c r="DH102" s="841"/>
      <c r="DI102" s="841"/>
      <c r="DJ102" s="841"/>
      <c r="DK102" s="882"/>
      <c r="DL102" s="881" t="s">
        <v>534</v>
      </c>
      <c r="DM102" s="841"/>
      <c r="DN102" s="841"/>
      <c r="DO102" s="841"/>
      <c r="DP102" s="882"/>
      <c r="DQ102" s="881" t="s">
        <v>534</v>
      </c>
      <c r="DR102" s="841"/>
      <c r="DS102" s="841"/>
      <c r="DT102" s="841"/>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286</v>
      </c>
      <c r="AG109" s="884"/>
      <c r="AH109" s="884"/>
      <c r="AI109" s="884"/>
      <c r="AJ109" s="885"/>
      <c r="AK109" s="883" t="s">
        <v>285</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286</v>
      </c>
      <c r="BW109" s="884"/>
      <c r="BX109" s="884"/>
      <c r="BY109" s="884"/>
      <c r="BZ109" s="885"/>
      <c r="CA109" s="883" t="s">
        <v>285</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286</v>
      </c>
      <c r="DM109" s="884"/>
      <c r="DN109" s="884"/>
      <c r="DO109" s="884"/>
      <c r="DP109" s="885"/>
      <c r="DQ109" s="883" t="s">
        <v>285</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2221841</v>
      </c>
      <c r="AB110" s="891"/>
      <c r="AC110" s="891"/>
      <c r="AD110" s="891"/>
      <c r="AE110" s="892"/>
      <c r="AF110" s="893">
        <v>2241546</v>
      </c>
      <c r="AG110" s="891"/>
      <c r="AH110" s="891"/>
      <c r="AI110" s="891"/>
      <c r="AJ110" s="892"/>
      <c r="AK110" s="893">
        <v>2254253</v>
      </c>
      <c r="AL110" s="891"/>
      <c r="AM110" s="891"/>
      <c r="AN110" s="891"/>
      <c r="AO110" s="892"/>
      <c r="AP110" s="894">
        <v>22.7</v>
      </c>
      <c r="AQ110" s="895"/>
      <c r="AR110" s="895"/>
      <c r="AS110" s="895"/>
      <c r="AT110" s="896"/>
      <c r="AU110" s="897" t="s">
        <v>60</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18573149</v>
      </c>
      <c r="BR110" s="928"/>
      <c r="BS110" s="928"/>
      <c r="BT110" s="928"/>
      <c r="BU110" s="928"/>
      <c r="BV110" s="928">
        <v>18878303</v>
      </c>
      <c r="BW110" s="928"/>
      <c r="BX110" s="928"/>
      <c r="BY110" s="928"/>
      <c r="BZ110" s="928"/>
      <c r="CA110" s="928">
        <v>18792650</v>
      </c>
      <c r="CB110" s="928"/>
      <c r="CC110" s="928"/>
      <c r="CD110" s="928"/>
      <c r="CE110" s="928"/>
      <c r="CF110" s="942">
        <v>189.4</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160306</v>
      </c>
      <c r="BR111" s="921"/>
      <c r="BS111" s="921"/>
      <c r="BT111" s="921"/>
      <c r="BU111" s="921"/>
      <c r="BV111" s="921">
        <v>97248</v>
      </c>
      <c r="BW111" s="921"/>
      <c r="BX111" s="921"/>
      <c r="BY111" s="921"/>
      <c r="BZ111" s="921"/>
      <c r="CA111" s="921">
        <v>16389</v>
      </c>
      <c r="CB111" s="921"/>
      <c r="CC111" s="921"/>
      <c r="CD111" s="921"/>
      <c r="CE111" s="921"/>
      <c r="CF111" s="915">
        <v>0.2</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18984010</v>
      </c>
      <c r="BR112" s="921"/>
      <c r="BS112" s="921"/>
      <c r="BT112" s="921"/>
      <c r="BU112" s="921"/>
      <c r="BV112" s="921">
        <v>18553165</v>
      </c>
      <c r="BW112" s="921"/>
      <c r="BX112" s="921"/>
      <c r="BY112" s="921"/>
      <c r="BZ112" s="921"/>
      <c r="CA112" s="921">
        <v>18000008</v>
      </c>
      <c r="CB112" s="921"/>
      <c r="CC112" s="921"/>
      <c r="CD112" s="921"/>
      <c r="CE112" s="921"/>
      <c r="CF112" s="915">
        <v>181.4</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1052742</v>
      </c>
      <c r="AB113" s="935"/>
      <c r="AC113" s="935"/>
      <c r="AD113" s="935"/>
      <c r="AE113" s="936"/>
      <c r="AF113" s="937">
        <v>1100478</v>
      </c>
      <c r="AG113" s="935"/>
      <c r="AH113" s="935"/>
      <c r="AI113" s="935"/>
      <c r="AJ113" s="936"/>
      <c r="AK113" s="937">
        <v>1079407</v>
      </c>
      <c r="AL113" s="935"/>
      <c r="AM113" s="935"/>
      <c r="AN113" s="935"/>
      <c r="AO113" s="936"/>
      <c r="AP113" s="938">
        <v>10.9</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1008891</v>
      </c>
      <c r="BR113" s="921"/>
      <c r="BS113" s="921"/>
      <c r="BT113" s="921"/>
      <c r="BU113" s="921"/>
      <c r="BV113" s="921">
        <v>767500</v>
      </c>
      <c r="BW113" s="921"/>
      <c r="BX113" s="921"/>
      <c r="BY113" s="921"/>
      <c r="BZ113" s="921"/>
      <c r="CA113" s="921">
        <v>717852</v>
      </c>
      <c r="CB113" s="921"/>
      <c r="CC113" s="921"/>
      <c r="CD113" s="921"/>
      <c r="CE113" s="921"/>
      <c r="CF113" s="915">
        <v>7.2</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305615</v>
      </c>
      <c r="AB114" s="960"/>
      <c r="AC114" s="960"/>
      <c r="AD114" s="960"/>
      <c r="AE114" s="961"/>
      <c r="AF114" s="962">
        <v>214119</v>
      </c>
      <c r="AG114" s="960"/>
      <c r="AH114" s="960"/>
      <c r="AI114" s="960"/>
      <c r="AJ114" s="961"/>
      <c r="AK114" s="962">
        <v>91501</v>
      </c>
      <c r="AL114" s="960"/>
      <c r="AM114" s="960"/>
      <c r="AN114" s="960"/>
      <c r="AO114" s="961"/>
      <c r="AP114" s="963">
        <v>0.9</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4067677</v>
      </c>
      <c r="BR114" s="921"/>
      <c r="BS114" s="921"/>
      <c r="BT114" s="921"/>
      <c r="BU114" s="921"/>
      <c r="BV114" s="921">
        <v>4004894</v>
      </c>
      <c r="BW114" s="921"/>
      <c r="BX114" s="921"/>
      <c r="BY114" s="921"/>
      <c r="BZ114" s="921"/>
      <c r="CA114" s="921">
        <v>3872336</v>
      </c>
      <c r="CB114" s="921"/>
      <c r="CC114" s="921"/>
      <c r="CD114" s="921"/>
      <c r="CE114" s="921"/>
      <c r="CF114" s="915">
        <v>39</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v>76927</v>
      </c>
      <c r="DH114" s="960"/>
      <c r="DI114" s="960"/>
      <c r="DJ114" s="960"/>
      <c r="DK114" s="961"/>
      <c r="DL114" s="962">
        <v>64362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58483</v>
      </c>
      <c r="AB115" s="935"/>
      <c r="AC115" s="935"/>
      <c r="AD115" s="935"/>
      <c r="AE115" s="936"/>
      <c r="AF115" s="937">
        <v>57121</v>
      </c>
      <c r="AG115" s="935"/>
      <c r="AH115" s="935"/>
      <c r="AI115" s="935"/>
      <c r="AJ115" s="936"/>
      <c r="AK115" s="937">
        <v>99205</v>
      </c>
      <c r="AL115" s="935"/>
      <c r="AM115" s="935"/>
      <c r="AN115" s="935"/>
      <c r="AO115" s="936"/>
      <c r="AP115" s="938">
        <v>1</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t="s">
        <v>112</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3638681</v>
      </c>
      <c r="AB117" s="967"/>
      <c r="AC117" s="967"/>
      <c r="AD117" s="967"/>
      <c r="AE117" s="968"/>
      <c r="AF117" s="966">
        <v>3613264</v>
      </c>
      <c r="AG117" s="967"/>
      <c r="AH117" s="967"/>
      <c r="AI117" s="967"/>
      <c r="AJ117" s="968"/>
      <c r="AK117" s="966">
        <v>3524366</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286</v>
      </c>
      <c r="AG118" s="884"/>
      <c r="AH118" s="884"/>
      <c r="AI118" s="884"/>
      <c r="AJ118" s="885"/>
      <c r="AK118" s="883" t="s">
        <v>285</v>
      </c>
      <c r="AL118" s="884"/>
      <c r="AM118" s="884"/>
      <c r="AN118" s="884"/>
      <c r="AO118" s="885"/>
      <c r="AP118" s="991" t="s">
        <v>402</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430</v>
      </c>
      <c r="BP118" s="995"/>
      <c r="BQ118" s="986">
        <v>42794033</v>
      </c>
      <c r="BR118" s="987"/>
      <c r="BS118" s="987"/>
      <c r="BT118" s="987"/>
      <c r="BU118" s="987"/>
      <c r="BV118" s="987">
        <v>42301110</v>
      </c>
      <c r="BW118" s="987"/>
      <c r="BX118" s="987"/>
      <c r="BY118" s="987"/>
      <c r="BZ118" s="987"/>
      <c r="CA118" s="987">
        <v>41399235</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9324186</v>
      </c>
      <c r="BR119" s="928"/>
      <c r="BS119" s="928"/>
      <c r="BT119" s="928"/>
      <c r="BU119" s="928"/>
      <c r="BV119" s="928">
        <v>9687349</v>
      </c>
      <c r="BW119" s="928"/>
      <c r="BX119" s="928"/>
      <c r="BY119" s="928"/>
      <c r="BZ119" s="928"/>
      <c r="CA119" s="928">
        <v>12236607</v>
      </c>
      <c r="CB119" s="928"/>
      <c r="CC119" s="928"/>
      <c r="CD119" s="928"/>
      <c r="CE119" s="928"/>
      <c r="CF119" s="942">
        <v>123.3</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83379</v>
      </c>
      <c r="DH119" s="999"/>
      <c r="DI119" s="999"/>
      <c r="DJ119" s="999"/>
      <c r="DK119" s="1000"/>
      <c r="DL119" s="1001">
        <v>32886</v>
      </c>
      <c r="DM119" s="999"/>
      <c r="DN119" s="999"/>
      <c r="DO119" s="999"/>
      <c r="DP119" s="1000"/>
      <c r="DQ119" s="1001">
        <v>16389</v>
      </c>
      <c r="DR119" s="999"/>
      <c r="DS119" s="999"/>
      <c r="DT119" s="999"/>
      <c r="DU119" s="1000"/>
      <c r="DV119" s="1002">
        <v>0.2</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5808912</v>
      </c>
      <c r="BR120" s="921"/>
      <c r="BS120" s="921"/>
      <c r="BT120" s="921"/>
      <c r="BU120" s="921"/>
      <c r="BV120" s="921">
        <v>5650766</v>
      </c>
      <c r="BW120" s="921"/>
      <c r="BX120" s="921"/>
      <c r="BY120" s="921"/>
      <c r="BZ120" s="921"/>
      <c r="CA120" s="921">
        <v>5539835</v>
      </c>
      <c r="CB120" s="921"/>
      <c r="CC120" s="921"/>
      <c r="CD120" s="921"/>
      <c r="CE120" s="921"/>
      <c r="CF120" s="915">
        <v>55.8</v>
      </c>
      <c r="CG120" s="916"/>
      <c r="CH120" s="916"/>
      <c r="CI120" s="916"/>
      <c r="CJ120" s="916"/>
      <c r="CK120" s="1014" t="s">
        <v>436</v>
      </c>
      <c r="CL120" s="1015"/>
      <c r="CM120" s="1015"/>
      <c r="CN120" s="1015"/>
      <c r="CO120" s="1016"/>
      <c r="CP120" s="1022" t="s">
        <v>384</v>
      </c>
      <c r="CQ120" s="1023"/>
      <c r="CR120" s="1023"/>
      <c r="CS120" s="1023"/>
      <c r="CT120" s="1023"/>
      <c r="CU120" s="1023"/>
      <c r="CV120" s="1023"/>
      <c r="CW120" s="1023"/>
      <c r="CX120" s="1023"/>
      <c r="CY120" s="1023"/>
      <c r="CZ120" s="1023"/>
      <c r="DA120" s="1023"/>
      <c r="DB120" s="1023"/>
      <c r="DC120" s="1023"/>
      <c r="DD120" s="1023"/>
      <c r="DE120" s="1023"/>
      <c r="DF120" s="1024"/>
      <c r="DG120" s="927">
        <v>11421982</v>
      </c>
      <c r="DH120" s="928"/>
      <c r="DI120" s="928"/>
      <c r="DJ120" s="928"/>
      <c r="DK120" s="928"/>
      <c r="DL120" s="928">
        <v>11139639</v>
      </c>
      <c r="DM120" s="928"/>
      <c r="DN120" s="928"/>
      <c r="DO120" s="928"/>
      <c r="DP120" s="928"/>
      <c r="DQ120" s="928">
        <v>10591073</v>
      </c>
      <c r="DR120" s="928"/>
      <c r="DS120" s="928"/>
      <c r="DT120" s="928"/>
      <c r="DU120" s="928"/>
      <c r="DV120" s="929">
        <v>106.7</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26874162</v>
      </c>
      <c r="BR121" s="987"/>
      <c r="BS121" s="987"/>
      <c r="BT121" s="987"/>
      <c r="BU121" s="987"/>
      <c r="BV121" s="987">
        <v>27168463</v>
      </c>
      <c r="BW121" s="987"/>
      <c r="BX121" s="987"/>
      <c r="BY121" s="987"/>
      <c r="BZ121" s="987"/>
      <c r="CA121" s="987">
        <v>27547561</v>
      </c>
      <c r="CB121" s="987"/>
      <c r="CC121" s="987"/>
      <c r="CD121" s="987"/>
      <c r="CE121" s="987"/>
      <c r="CF121" s="1025">
        <v>277.60000000000002</v>
      </c>
      <c r="CG121" s="1026"/>
      <c r="CH121" s="1026"/>
      <c r="CI121" s="1026"/>
      <c r="CJ121" s="1026"/>
      <c r="CK121" s="1017"/>
      <c r="CL121" s="1018"/>
      <c r="CM121" s="1018"/>
      <c r="CN121" s="1018"/>
      <c r="CO121" s="1019"/>
      <c r="CP121" s="1008" t="s">
        <v>386</v>
      </c>
      <c r="CQ121" s="1009"/>
      <c r="CR121" s="1009"/>
      <c r="CS121" s="1009"/>
      <c r="CT121" s="1009"/>
      <c r="CU121" s="1009"/>
      <c r="CV121" s="1009"/>
      <c r="CW121" s="1009"/>
      <c r="CX121" s="1009"/>
      <c r="CY121" s="1009"/>
      <c r="CZ121" s="1009"/>
      <c r="DA121" s="1009"/>
      <c r="DB121" s="1009"/>
      <c r="DC121" s="1009"/>
      <c r="DD121" s="1009"/>
      <c r="DE121" s="1009"/>
      <c r="DF121" s="1010"/>
      <c r="DG121" s="920">
        <v>7130615</v>
      </c>
      <c r="DH121" s="921"/>
      <c r="DI121" s="921"/>
      <c r="DJ121" s="921"/>
      <c r="DK121" s="921"/>
      <c r="DL121" s="921">
        <v>7000209</v>
      </c>
      <c r="DM121" s="921"/>
      <c r="DN121" s="921"/>
      <c r="DO121" s="921"/>
      <c r="DP121" s="921"/>
      <c r="DQ121" s="921">
        <v>7018718</v>
      </c>
      <c r="DR121" s="921"/>
      <c r="DS121" s="921"/>
      <c r="DT121" s="921"/>
      <c r="DU121" s="921"/>
      <c r="DV121" s="922">
        <v>70.7</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v>14070</v>
      </c>
      <c r="AB122" s="960"/>
      <c r="AC122" s="960"/>
      <c r="AD122" s="960"/>
      <c r="AE122" s="961"/>
      <c r="AF122" s="962">
        <v>14085</v>
      </c>
      <c r="AG122" s="960"/>
      <c r="AH122" s="960"/>
      <c r="AI122" s="960"/>
      <c r="AJ122" s="961"/>
      <c r="AK122" s="962">
        <v>65353</v>
      </c>
      <c r="AL122" s="960"/>
      <c r="AM122" s="960"/>
      <c r="AN122" s="960"/>
      <c r="AO122" s="961"/>
      <c r="AP122" s="963">
        <v>0.7</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439</v>
      </c>
      <c r="BP122" s="995"/>
      <c r="BQ122" s="1035">
        <v>42007260</v>
      </c>
      <c r="BR122" s="1036"/>
      <c r="BS122" s="1036"/>
      <c r="BT122" s="1036"/>
      <c r="BU122" s="1036"/>
      <c r="BV122" s="1036">
        <v>42506578</v>
      </c>
      <c r="BW122" s="1036"/>
      <c r="BX122" s="1036"/>
      <c r="BY122" s="1036"/>
      <c r="BZ122" s="1036"/>
      <c r="CA122" s="1036">
        <v>45324003</v>
      </c>
      <c r="CB122" s="1036"/>
      <c r="CC122" s="1036"/>
      <c r="CD122" s="1036"/>
      <c r="CE122" s="1036"/>
      <c r="CF122" s="988"/>
      <c r="CG122" s="989"/>
      <c r="CH122" s="989"/>
      <c r="CI122" s="989"/>
      <c r="CJ122" s="990"/>
      <c r="CK122" s="1017"/>
      <c r="CL122" s="1018"/>
      <c r="CM122" s="1018"/>
      <c r="CN122" s="1018"/>
      <c r="CO122" s="1019"/>
      <c r="CP122" s="1008" t="s">
        <v>382</v>
      </c>
      <c r="CQ122" s="1009"/>
      <c r="CR122" s="1009"/>
      <c r="CS122" s="1009"/>
      <c r="CT122" s="1009"/>
      <c r="CU122" s="1009"/>
      <c r="CV122" s="1009"/>
      <c r="CW122" s="1009"/>
      <c r="CX122" s="1009"/>
      <c r="CY122" s="1009"/>
      <c r="CZ122" s="1009"/>
      <c r="DA122" s="1009"/>
      <c r="DB122" s="1009"/>
      <c r="DC122" s="1009"/>
      <c r="DD122" s="1009"/>
      <c r="DE122" s="1009"/>
      <c r="DF122" s="1010"/>
      <c r="DG122" s="920">
        <v>431413</v>
      </c>
      <c r="DH122" s="921"/>
      <c r="DI122" s="921"/>
      <c r="DJ122" s="921"/>
      <c r="DK122" s="921"/>
      <c r="DL122" s="921">
        <v>413317</v>
      </c>
      <c r="DM122" s="921"/>
      <c r="DN122" s="921"/>
      <c r="DO122" s="921"/>
      <c r="DP122" s="921"/>
      <c r="DQ122" s="921">
        <v>390217</v>
      </c>
      <c r="DR122" s="921"/>
      <c r="DS122" s="921"/>
      <c r="DT122" s="921"/>
      <c r="DU122" s="921"/>
      <c r="DV122" s="922">
        <v>3.9</v>
      </c>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7.8</v>
      </c>
      <c r="BR123" s="1028"/>
      <c r="BS123" s="1028"/>
      <c r="BT123" s="1028"/>
      <c r="BU123" s="1028"/>
      <c r="BV123" s="1028" t="s">
        <v>112</v>
      </c>
      <c r="BW123" s="1028"/>
      <c r="BX123" s="1028"/>
      <c r="BY123" s="1028"/>
      <c r="BZ123" s="1028"/>
      <c r="CA123" s="1028" t="s">
        <v>112</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44413</v>
      </c>
      <c r="AB126" s="960"/>
      <c r="AC126" s="960"/>
      <c r="AD126" s="960"/>
      <c r="AE126" s="961"/>
      <c r="AF126" s="962">
        <v>43036</v>
      </c>
      <c r="AG126" s="960"/>
      <c r="AH126" s="960"/>
      <c r="AI126" s="960"/>
      <c r="AJ126" s="961"/>
      <c r="AK126" s="962">
        <v>33852</v>
      </c>
      <c r="AL126" s="960"/>
      <c r="AM126" s="960"/>
      <c r="AN126" s="960"/>
      <c r="AO126" s="961"/>
      <c r="AP126" s="963">
        <v>0.3</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450</v>
      </c>
      <c r="AY127" s="888"/>
      <c r="AZ127" s="888"/>
      <c r="BA127" s="888"/>
      <c r="BB127" s="888"/>
      <c r="BC127" s="888"/>
      <c r="BD127" s="888"/>
      <c r="BE127" s="889"/>
      <c r="BF127" s="1042" t="s">
        <v>112</v>
      </c>
      <c r="BG127" s="1043"/>
      <c r="BH127" s="1043"/>
      <c r="BI127" s="1043"/>
      <c r="BJ127" s="1043"/>
      <c r="BK127" s="1043"/>
      <c r="BL127" s="1052"/>
      <c r="BM127" s="1042">
        <v>13.03</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342163</v>
      </c>
      <c r="AB128" s="1091"/>
      <c r="AC128" s="1091"/>
      <c r="AD128" s="1091"/>
      <c r="AE128" s="1092"/>
      <c r="AF128" s="1093">
        <v>369968</v>
      </c>
      <c r="AG128" s="1091"/>
      <c r="AH128" s="1091"/>
      <c r="AI128" s="1091"/>
      <c r="AJ128" s="1092"/>
      <c r="AK128" s="1093">
        <v>356557</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455</v>
      </c>
      <c r="BG128" s="1068"/>
      <c r="BH128" s="1068"/>
      <c r="BI128" s="1068"/>
      <c r="BJ128" s="1068"/>
      <c r="BK128" s="1068"/>
      <c r="BL128" s="1069"/>
      <c r="BM128" s="1067">
        <v>18.03</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456</v>
      </c>
      <c r="X129" s="1062"/>
      <c r="Y129" s="1062"/>
      <c r="Z129" s="1063"/>
      <c r="AA129" s="959">
        <v>12278566</v>
      </c>
      <c r="AB129" s="960"/>
      <c r="AC129" s="960"/>
      <c r="AD129" s="960"/>
      <c r="AE129" s="961"/>
      <c r="AF129" s="962">
        <v>12132104</v>
      </c>
      <c r="AG129" s="960"/>
      <c r="AH129" s="960"/>
      <c r="AI129" s="960"/>
      <c r="AJ129" s="961"/>
      <c r="AK129" s="962">
        <v>12221529</v>
      </c>
      <c r="AL129" s="960"/>
      <c r="AM129" s="960"/>
      <c r="AN129" s="960"/>
      <c r="AO129" s="961"/>
      <c r="AP129" s="1064"/>
      <c r="AQ129" s="1065"/>
      <c r="AR129" s="1065"/>
      <c r="AS129" s="1065"/>
      <c r="AT129" s="1066"/>
      <c r="AU129" s="235"/>
      <c r="AV129" s="235"/>
      <c r="AW129" s="235"/>
      <c r="AX129" s="1055" t="s">
        <v>457</v>
      </c>
      <c r="AY129" s="951"/>
      <c r="AZ129" s="951"/>
      <c r="BA129" s="951"/>
      <c r="BB129" s="951"/>
      <c r="BC129" s="951"/>
      <c r="BD129" s="951"/>
      <c r="BE129" s="952"/>
      <c r="BF129" s="1056">
        <v>9.1999999999999993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459</v>
      </c>
      <c r="X130" s="1062"/>
      <c r="Y130" s="1062"/>
      <c r="Z130" s="1063"/>
      <c r="AA130" s="959">
        <v>2306903</v>
      </c>
      <c r="AB130" s="960"/>
      <c r="AC130" s="960"/>
      <c r="AD130" s="960"/>
      <c r="AE130" s="961"/>
      <c r="AF130" s="962">
        <v>2350921</v>
      </c>
      <c r="AG130" s="960"/>
      <c r="AH130" s="960"/>
      <c r="AI130" s="960"/>
      <c r="AJ130" s="961"/>
      <c r="AK130" s="962">
        <v>2296758</v>
      </c>
      <c r="AL130" s="960"/>
      <c r="AM130" s="960"/>
      <c r="AN130" s="960"/>
      <c r="AO130" s="961"/>
      <c r="AP130" s="1064"/>
      <c r="AQ130" s="1065"/>
      <c r="AR130" s="1065"/>
      <c r="AS130" s="1065"/>
      <c r="AT130" s="1066"/>
      <c r="AU130" s="235"/>
      <c r="AV130" s="235"/>
      <c r="AW130" s="235"/>
      <c r="AX130" s="1114" t="s">
        <v>460</v>
      </c>
      <c r="AY130" s="1046"/>
      <c r="AZ130" s="1046"/>
      <c r="BA130" s="1046"/>
      <c r="BB130" s="1046"/>
      <c r="BC130" s="1046"/>
      <c r="BD130" s="1046"/>
      <c r="BE130" s="1047"/>
      <c r="BF130" s="1076" t="s">
        <v>112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461</v>
      </c>
      <c r="X131" s="1085"/>
      <c r="Y131" s="1085"/>
      <c r="Z131" s="1086"/>
      <c r="AA131" s="998">
        <v>9971663</v>
      </c>
      <c r="AB131" s="999"/>
      <c r="AC131" s="999"/>
      <c r="AD131" s="999"/>
      <c r="AE131" s="1000"/>
      <c r="AF131" s="1001">
        <v>9781183</v>
      </c>
      <c r="AG131" s="999"/>
      <c r="AH131" s="999"/>
      <c r="AI131" s="999"/>
      <c r="AJ131" s="1000"/>
      <c r="AK131" s="1001">
        <v>9924771</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463</v>
      </c>
      <c r="W132" s="1102"/>
      <c r="X132" s="1102"/>
      <c r="Y132" s="1102"/>
      <c r="Z132" s="1103"/>
      <c r="AA132" s="1104">
        <v>9.9242724110000005</v>
      </c>
      <c r="AB132" s="1105"/>
      <c r="AC132" s="1105"/>
      <c r="AD132" s="1105"/>
      <c r="AE132" s="1106"/>
      <c r="AF132" s="1107">
        <v>9.1233851769999994</v>
      </c>
      <c r="AG132" s="1105"/>
      <c r="AH132" s="1105"/>
      <c r="AI132" s="1105"/>
      <c r="AJ132" s="1106"/>
      <c r="AK132" s="1107">
        <v>8.7765349950000004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464</v>
      </c>
      <c r="W133" s="1109"/>
      <c r="X133" s="1109"/>
      <c r="Y133" s="1109"/>
      <c r="Z133" s="1110"/>
      <c r="AA133" s="1111">
        <v>10.3</v>
      </c>
      <c r="AB133" s="1112"/>
      <c r="AC133" s="1112"/>
      <c r="AD133" s="1112"/>
      <c r="AE133" s="1113"/>
      <c r="AF133" s="1111">
        <v>9.6999999999999993</v>
      </c>
      <c r="AG133" s="1112"/>
      <c r="AH133" s="1112"/>
      <c r="AI133" s="1112"/>
      <c r="AJ133" s="1113"/>
      <c r="AK133" s="1111">
        <v>9.1999999999999993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I52" zoomScaleNormal="85" zoomScaleSheetLayoutView="55" workbookViewId="0">
      <selection activeCell="M24" sqref="M2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8" t="s">
        <v>467</v>
      </c>
      <c r="L7" s="254"/>
      <c r="M7" s="255" t="s">
        <v>468</v>
      </c>
      <c r="N7" s="256"/>
    </row>
    <row r="8" spans="1:16">
      <c r="A8" s="248"/>
      <c r="B8" s="244"/>
      <c r="C8" s="244"/>
      <c r="D8" s="244"/>
      <c r="E8" s="244"/>
      <c r="F8" s="244"/>
      <c r="G8" s="257"/>
      <c r="H8" s="258"/>
      <c r="I8" s="258"/>
      <c r="J8" s="259"/>
      <c r="K8" s="1119"/>
      <c r="L8" s="260" t="s">
        <v>469</v>
      </c>
      <c r="M8" s="261" t="s">
        <v>470</v>
      </c>
      <c r="N8" s="262" t="s">
        <v>471</v>
      </c>
    </row>
    <row r="9" spans="1:16">
      <c r="A9" s="248"/>
      <c r="B9" s="244"/>
      <c r="C9" s="244"/>
      <c r="D9" s="244"/>
      <c r="E9" s="244"/>
      <c r="F9" s="244"/>
      <c r="G9" s="1120" t="s">
        <v>472</v>
      </c>
      <c r="H9" s="1121"/>
      <c r="I9" s="1121"/>
      <c r="J9" s="1122"/>
      <c r="K9" s="263">
        <v>3114262</v>
      </c>
      <c r="L9" s="264">
        <v>67099</v>
      </c>
      <c r="M9" s="265">
        <v>79749</v>
      </c>
      <c r="N9" s="266">
        <v>-15.9</v>
      </c>
    </row>
    <row r="10" spans="1:16">
      <c r="A10" s="248"/>
      <c r="B10" s="244"/>
      <c r="C10" s="244"/>
      <c r="D10" s="244"/>
      <c r="E10" s="244"/>
      <c r="F10" s="244"/>
      <c r="G10" s="1120" t="s">
        <v>473</v>
      </c>
      <c r="H10" s="1121"/>
      <c r="I10" s="1121"/>
      <c r="J10" s="1122"/>
      <c r="K10" s="267">
        <v>838722</v>
      </c>
      <c r="L10" s="268">
        <v>18071</v>
      </c>
      <c r="M10" s="269">
        <v>6217</v>
      </c>
      <c r="N10" s="270">
        <v>190.7</v>
      </c>
    </row>
    <row r="11" spans="1:16" ht="13.5" customHeight="1">
      <c r="A11" s="248"/>
      <c r="B11" s="244"/>
      <c r="C11" s="244"/>
      <c r="D11" s="244"/>
      <c r="E11" s="244"/>
      <c r="F11" s="244"/>
      <c r="G11" s="1120" t="s">
        <v>474</v>
      </c>
      <c r="H11" s="1121"/>
      <c r="I11" s="1121"/>
      <c r="J11" s="1122"/>
      <c r="K11" s="267">
        <v>661085</v>
      </c>
      <c r="L11" s="268">
        <v>14244</v>
      </c>
      <c r="M11" s="269">
        <v>8019</v>
      </c>
      <c r="N11" s="270">
        <v>77.599999999999994</v>
      </c>
    </row>
    <row r="12" spans="1:16" ht="13.5" customHeight="1">
      <c r="A12" s="248"/>
      <c r="B12" s="244"/>
      <c r="C12" s="244"/>
      <c r="D12" s="244"/>
      <c r="E12" s="244"/>
      <c r="F12" s="244"/>
      <c r="G12" s="1120" t="s">
        <v>475</v>
      </c>
      <c r="H12" s="1121"/>
      <c r="I12" s="1121"/>
      <c r="J12" s="1122"/>
      <c r="K12" s="267">
        <v>3443</v>
      </c>
      <c r="L12" s="268">
        <v>74</v>
      </c>
      <c r="M12" s="269">
        <v>1353</v>
      </c>
      <c r="N12" s="270">
        <v>-94.5</v>
      </c>
    </row>
    <row r="13" spans="1:16" ht="13.5" customHeight="1">
      <c r="A13" s="248"/>
      <c r="B13" s="244"/>
      <c r="C13" s="244"/>
      <c r="D13" s="244"/>
      <c r="E13" s="244"/>
      <c r="F13" s="244"/>
      <c r="G13" s="1120" t="s">
        <v>476</v>
      </c>
      <c r="H13" s="1121"/>
      <c r="I13" s="1121"/>
      <c r="J13" s="1122"/>
      <c r="K13" s="267" t="s">
        <v>477</v>
      </c>
      <c r="L13" s="268" t="s">
        <v>477</v>
      </c>
      <c r="M13" s="269" t="s">
        <v>477</v>
      </c>
      <c r="N13" s="270" t="s">
        <v>477</v>
      </c>
    </row>
    <row r="14" spans="1:16" ht="13.5" customHeight="1">
      <c r="A14" s="248"/>
      <c r="B14" s="244"/>
      <c r="C14" s="244"/>
      <c r="D14" s="244"/>
      <c r="E14" s="244"/>
      <c r="F14" s="244"/>
      <c r="G14" s="1120" t="s">
        <v>478</v>
      </c>
      <c r="H14" s="1121"/>
      <c r="I14" s="1121"/>
      <c r="J14" s="1122"/>
      <c r="K14" s="267">
        <v>111687</v>
      </c>
      <c r="L14" s="268">
        <v>2406</v>
      </c>
      <c r="M14" s="269">
        <v>3282</v>
      </c>
      <c r="N14" s="270">
        <v>-26.7</v>
      </c>
    </row>
    <row r="15" spans="1:16" ht="13.5" customHeight="1">
      <c r="A15" s="248"/>
      <c r="B15" s="244"/>
      <c r="C15" s="244"/>
      <c r="D15" s="244"/>
      <c r="E15" s="244"/>
      <c r="F15" s="244"/>
      <c r="G15" s="1120" t="s">
        <v>479</v>
      </c>
      <c r="H15" s="1121"/>
      <c r="I15" s="1121"/>
      <c r="J15" s="1122"/>
      <c r="K15" s="267">
        <v>67487</v>
      </c>
      <c r="L15" s="268">
        <v>1454</v>
      </c>
      <c r="M15" s="269">
        <v>1832</v>
      </c>
      <c r="N15" s="270">
        <v>-20.6</v>
      </c>
    </row>
    <row r="16" spans="1:16">
      <c r="A16" s="248"/>
      <c r="B16" s="244"/>
      <c r="C16" s="244"/>
      <c r="D16" s="244"/>
      <c r="E16" s="244"/>
      <c r="F16" s="244"/>
      <c r="G16" s="1123" t="s">
        <v>480</v>
      </c>
      <c r="H16" s="1124"/>
      <c r="I16" s="1124"/>
      <c r="J16" s="1125"/>
      <c r="K16" s="268">
        <v>-405104</v>
      </c>
      <c r="L16" s="268">
        <v>-8728</v>
      </c>
      <c r="M16" s="269">
        <v>-9558</v>
      </c>
      <c r="N16" s="270">
        <v>-8.6999999999999993</v>
      </c>
    </row>
    <row r="17" spans="1:16">
      <c r="A17" s="248"/>
      <c r="B17" s="244"/>
      <c r="C17" s="244"/>
      <c r="D17" s="244"/>
      <c r="E17" s="244"/>
      <c r="F17" s="244"/>
      <c r="G17" s="1123" t="s">
        <v>170</v>
      </c>
      <c r="H17" s="1124"/>
      <c r="I17" s="1124"/>
      <c r="J17" s="1125"/>
      <c r="K17" s="268">
        <v>4391582</v>
      </c>
      <c r="L17" s="268">
        <v>94620</v>
      </c>
      <c r="M17" s="269">
        <v>90893</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5" t="s">
        <v>485</v>
      </c>
      <c r="H21" s="1116"/>
      <c r="I21" s="1116"/>
      <c r="J21" s="1117"/>
      <c r="K21" s="280">
        <v>8.3000000000000007</v>
      </c>
      <c r="L21" s="281">
        <v>9.06</v>
      </c>
      <c r="M21" s="282">
        <v>-0.76</v>
      </c>
      <c r="N21" s="249"/>
      <c r="O21" s="283"/>
      <c r="P21" s="279"/>
    </row>
    <row r="22" spans="1:16" s="284" customFormat="1">
      <c r="A22" s="279"/>
      <c r="B22" s="249"/>
      <c r="C22" s="249"/>
      <c r="D22" s="249"/>
      <c r="E22" s="249"/>
      <c r="F22" s="249"/>
      <c r="G22" s="1115" t="s">
        <v>486</v>
      </c>
      <c r="H22" s="1116"/>
      <c r="I22" s="1116"/>
      <c r="J22" s="1117"/>
      <c r="K22" s="285">
        <v>96.6</v>
      </c>
      <c r="L22" s="286">
        <v>96.9</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8" t="s">
        <v>467</v>
      </c>
      <c r="L30" s="254"/>
      <c r="M30" s="255" t="s">
        <v>468</v>
      </c>
      <c r="N30" s="256"/>
    </row>
    <row r="31" spans="1:16">
      <c r="A31" s="248"/>
      <c r="B31" s="244"/>
      <c r="C31" s="244"/>
      <c r="D31" s="244"/>
      <c r="E31" s="244"/>
      <c r="F31" s="244"/>
      <c r="G31" s="257"/>
      <c r="H31" s="258"/>
      <c r="I31" s="258"/>
      <c r="J31" s="259"/>
      <c r="K31" s="1119"/>
      <c r="L31" s="260" t="s">
        <v>469</v>
      </c>
      <c r="M31" s="261" t="s">
        <v>470</v>
      </c>
      <c r="N31" s="262" t="s">
        <v>471</v>
      </c>
    </row>
    <row r="32" spans="1:16" ht="27" customHeight="1">
      <c r="A32" s="248"/>
      <c r="B32" s="244"/>
      <c r="C32" s="244"/>
      <c r="D32" s="244"/>
      <c r="E32" s="244"/>
      <c r="F32" s="244"/>
      <c r="G32" s="1131" t="s">
        <v>490</v>
      </c>
      <c r="H32" s="1132"/>
      <c r="I32" s="1132"/>
      <c r="J32" s="1133"/>
      <c r="K32" s="294">
        <v>2254253</v>
      </c>
      <c r="L32" s="294">
        <v>48569</v>
      </c>
      <c r="M32" s="295">
        <v>60211</v>
      </c>
      <c r="N32" s="296">
        <v>-19.3</v>
      </c>
    </row>
    <row r="33" spans="1:16" ht="13.5" customHeight="1">
      <c r="A33" s="248"/>
      <c r="B33" s="244"/>
      <c r="C33" s="244"/>
      <c r="D33" s="244"/>
      <c r="E33" s="244"/>
      <c r="F33" s="244"/>
      <c r="G33" s="1131" t="s">
        <v>491</v>
      </c>
      <c r="H33" s="1132"/>
      <c r="I33" s="1132"/>
      <c r="J33" s="1133"/>
      <c r="K33" s="294" t="s">
        <v>477</v>
      </c>
      <c r="L33" s="294" t="s">
        <v>477</v>
      </c>
      <c r="M33" s="295" t="s">
        <v>477</v>
      </c>
      <c r="N33" s="296" t="s">
        <v>477</v>
      </c>
    </row>
    <row r="34" spans="1:16" ht="27" customHeight="1">
      <c r="A34" s="248"/>
      <c r="B34" s="244"/>
      <c r="C34" s="244"/>
      <c r="D34" s="244"/>
      <c r="E34" s="244"/>
      <c r="F34" s="244"/>
      <c r="G34" s="1131" t="s">
        <v>492</v>
      </c>
      <c r="H34" s="1132"/>
      <c r="I34" s="1132"/>
      <c r="J34" s="1133"/>
      <c r="K34" s="294" t="s">
        <v>477</v>
      </c>
      <c r="L34" s="294" t="s">
        <v>477</v>
      </c>
      <c r="M34" s="295">
        <v>12</v>
      </c>
      <c r="N34" s="296" t="s">
        <v>477</v>
      </c>
    </row>
    <row r="35" spans="1:16" ht="27" customHeight="1">
      <c r="A35" s="248"/>
      <c r="B35" s="244"/>
      <c r="C35" s="244"/>
      <c r="D35" s="244"/>
      <c r="E35" s="244"/>
      <c r="F35" s="244"/>
      <c r="G35" s="1131" t="s">
        <v>493</v>
      </c>
      <c r="H35" s="1132"/>
      <c r="I35" s="1132"/>
      <c r="J35" s="1133"/>
      <c r="K35" s="294">
        <v>1079407</v>
      </c>
      <c r="L35" s="294">
        <v>23257</v>
      </c>
      <c r="M35" s="295">
        <v>18343</v>
      </c>
      <c r="N35" s="296">
        <v>26.8</v>
      </c>
    </row>
    <row r="36" spans="1:16" ht="27" customHeight="1">
      <c r="A36" s="248"/>
      <c r="B36" s="244"/>
      <c r="C36" s="244"/>
      <c r="D36" s="244"/>
      <c r="E36" s="244"/>
      <c r="F36" s="244"/>
      <c r="G36" s="1131" t="s">
        <v>494</v>
      </c>
      <c r="H36" s="1132"/>
      <c r="I36" s="1132"/>
      <c r="J36" s="1133"/>
      <c r="K36" s="294">
        <v>91501</v>
      </c>
      <c r="L36" s="294">
        <v>1971</v>
      </c>
      <c r="M36" s="295">
        <v>3415</v>
      </c>
      <c r="N36" s="296">
        <v>-42.3</v>
      </c>
    </row>
    <row r="37" spans="1:16" ht="13.5" customHeight="1">
      <c r="A37" s="248"/>
      <c r="B37" s="244"/>
      <c r="C37" s="244"/>
      <c r="D37" s="244"/>
      <c r="E37" s="244"/>
      <c r="F37" s="244"/>
      <c r="G37" s="1131" t="s">
        <v>495</v>
      </c>
      <c r="H37" s="1132"/>
      <c r="I37" s="1132"/>
      <c r="J37" s="1133"/>
      <c r="K37" s="294">
        <v>99205</v>
      </c>
      <c r="L37" s="294">
        <v>2137</v>
      </c>
      <c r="M37" s="295">
        <v>2186</v>
      </c>
      <c r="N37" s="296">
        <v>-2.2000000000000002</v>
      </c>
    </row>
    <row r="38" spans="1:16" ht="27" customHeight="1">
      <c r="A38" s="248"/>
      <c r="B38" s="244"/>
      <c r="C38" s="244"/>
      <c r="D38" s="244"/>
      <c r="E38" s="244"/>
      <c r="F38" s="244"/>
      <c r="G38" s="1134" t="s">
        <v>496</v>
      </c>
      <c r="H38" s="1135"/>
      <c r="I38" s="1135"/>
      <c r="J38" s="1136"/>
      <c r="K38" s="297" t="s">
        <v>477</v>
      </c>
      <c r="L38" s="297" t="s">
        <v>477</v>
      </c>
      <c r="M38" s="298">
        <v>6</v>
      </c>
      <c r="N38" s="299" t="s">
        <v>477</v>
      </c>
      <c r="O38" s="293"/>
    </row>
    <row r="39" spans="1:16">
      <c r="A39" s="248"/>
      <c r="B39" s="244"/>
      <c r="C39" s="244"/>
      <c r="D39" s="244"/>
      <c r="E39" s="244"/>
      <c r="F39" s="244"/>
      <c r="G39" s="1134" t="s">
        <v>497</v>
      </c>
      <c r="H39" s="1135"/>
      <c r="I39" s="1135"/>
      <c r="J39" s="1136"/>
      <c r="K39" s="300">
        <v>-356557</v>
      </c>
      <c r="L39" s="300">
        <v>-7682</v>
      </c>
      <c r="M39" s="301">
        <v>-3932</v>
      </c>
      <c r="N39" s="302">
        <v>95.4</v>
      </c>
      <c r="O39" s="293"/>
    </row>
    <row r="40" spans="1:16" ht="27" customHeight="1">
      <c r="A40" s="248"/>
      <c r="B40" s="244"/>
      <c r="C40" s="244"/>
      <c r="D40" s="244"/>
      <c r="E40" s="244"/>
      <c r="F40" s="244"/>
      <c r="G40" s="1131" t="s">
        <v>498</v>
      </c>
      <c r="H40" s="1132"/>
      <c r="I40" s="1132"/>
      <c r="J40" s="1133"/>
      <c r="K40" s="300">
        <v>-2296758</v>
      </c>
      <c r="L40" s="300">
        <v>-49485</v>
      </c>
      <c r="M40" s="301">
        <v>-53401</v>
      </c>
      <c r="N40" s="302">
        <v>-7.3</v>
      </c>
      <c r="O40" s="293"/>
    </row>
    <row r="41" spans="1:16">
      <c r="A41" s="248"/>
      <c r="B41" s="244"/>
      <c r="C41" s="244"/>
      <c r="D41" s="244"/>
      <c r="E41" s="244"/>
      <c r="F41" s="244"/>
      <c r="G41" s="1137" t="s">
        <v>280</v>
      </c>
      <c r="H41" s="1138"/>
      <c r="I41" s="1138"/>
      <c r="J41" s="1139"/>
      <c r="K41" s="294">
        <v>871051</v>
      </c>
      <c r="L41" s="300">
        <v>18767</v>
      </c>
      <c r="M41" s="301">
        <v>26841</v>
      </c>
      <c r="N41" s="302">
        <v>-30.1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6" t="s">
        <v>467</v>
      </c>
      <c r="J49" s="1128" t="s">
        <v>502</v>
      </c>
      <c r="K49" s="1129"/>
      <c r="L49" s="1129"/>
      <c r="M49" s="1129"/>
      <c r="N49" s="1130"/>
    </row>
    <row r="50" spans="1:14">
      <c r="A50" s="248"/>
      <c r="B50" s="244"/>
      <c r="C50" s="244"/>
      <c r="D50" s="244"/>
      <c r="E50" s="244"/>
      <c r="F50" s="244"/>
      <c r="G50" s="312"/>
      <c r="H50" s="313"/>
      <c r="I50" s="1127"/>
      <c r="J50" s="314" t="s">
        <v>503</v>
      </c>
      <c r="K50" s="315" t="s">
        <v>504</v>
      </c>
      <c r="L50" s="316" t="s">
        <v>505</v>
      </c>
      <c r="M50" s="317" t="s">
        <v>506</v>
      </c>
      <c r="N50" s="318" t="s">
        <v>507</v>
      </c>
    </row>
    <row r="51" spans="1:14">
      <c r="A51" s="248"/>
      <c r="B51" s="244"/>
      <c r="C51" s="244"/>
      <c r="D51" s="244"/>
      <c r="E51" s="244"/>
      <c r="F51" s="244"/>
      <c r="G51" s="310" t="s">
        <v>508</v>
      </c>
      <c r="H51" s="311"/>
      <c r="I51" s="319">
        <v>3076642</v>
      </c>
      <c r="J51" s="320">
        <v>65509</v>
      </c>
      <c r="K51" s="321">
        <v>49.4</v>
      </c>
      <c r="L51" s="322">
        <v>79008</v>
      </c>
      <c r="M51" s="323">
        <v>36.6</v>
      </c>
      <c r="N51" s="324">
        <v>12.8</v>
      </c>
    </row>
    <row r="52" spans="1:14">
      <c r="A52" s="248"/>
      <c r="B52" s="244"/>
      <c r="C52" s="244"/>
      <c r="D52" s="244"/>
      <c r="E52" s="244"/>
      <c r="F52" s="244"/>
      <c r="G52" s="325"/>
      <c r="H52" s="326" t="s">
        <v>509</v>
      </c>
      <c r="I52" s="327">
        <v>1640114</v>
      </c>
      <c r="J52" s="328">
        <v>34922</v>
      </c>
      <c r="K52" s="329">
        <v>83.6</v>
      </c>
      <c r="L52" s="330">
        <v>46014</v>
      </c>
      <c r="M52" s="331">
        <v>37.5</v>
      </c>
      <c r="N52" s="332">
        <v>46.1</v>
      </c>
    </row>
    <row r="53" spans="1:14">
      <c r="A53" s="248"/>
      <c r="B53" s="244"/>
      <c r="C53" s="244"/>
      <c r="D53" s="244"/>
      <c r="E53" s="244"/>
      <c r="F53" s="244"/>
      <c r="G53" s="310" t="s">
        <v>510</v>
      </c>
      <c r="H53" s="311"/>
      <c r="I53" s="319">
        <v>2914908</v>
      </c>
      <c r="J53" s="320">
        <v>62450</v>
      </c>
      <c r="K53" s="321">
        <v>-4.7</v>
      </c>
      <c r="L53" s="322">
        <v>86381</v>
      </c>
      <c r="M53" s="323">
        <v>9.3000000000000007</v>
      </c>
      <c r="N53" s="324">
        <v>-14</v>
      </c>
    </row>
    <row r="54" spans="1:14">
      <c r="A54" s="248"/>
      <c r="B54" s="244"/>
      <c r="C54" s="244"/>
      <c r="D54" s="244"/>
      <c r="E54" s="244"/>
      <c r="F54" s="244"/>
      <c r="G54" s="325"/>
      <c r="H54" s="326" t="s">
        <v>509</v>
      </c>
      <c r="I54" s="327">
        <v>1623048</v>
      </c>
      <c r="J54" s="328">
        <v>34773</v>
      </c>
      <c r="K54" s="329">
        <v>-0.4</v>
      </c>
      <c r="L54" s="330">
        <v>41242</v>
      </c>
      <c r="M54" s="331">
        <v>-10.4</v>
      </c>
      <c r="N54" s="332">
        <v>10</v>
      </c>
    </row>
    <row r="55" spans="1:14">
      <c r="A55" s="248"/>
      <c r="B55" s="244"/>
      <c r="C55" s="244"/>
      <c r="D55" s="244"/>
      <c r="E55" s="244"/>
      <c r="F55" s="244"/>
      <c r="G55" s="310" t="s">
        <v>511</v>
      </c>
      <c r="H55" s="311"/>
      <c r="I55" s="319">
        <v>2310812</v>
      </c>
      <c r="J55" s="320">
        <v>49754</v>
      </c>
      <c r="K55" s="321">
        <v>-20.3</v>
      </c>
      <c r="L55" s="322">
        <v>67088</v>
      </c>
      <c r="M55" s="323">
        <v>-22.3</v>
      </c>
      <c r="N55" s="324">
        <v>2</v>
      </c>
    </row>
    <row r="56" spans="1:14">
      <c r="A56" s="248"/>
      <c r="B56" s="244"/>
      <c r="C56" s="244"/>
      <c r="D56" s="244"/>
      <c r="E56" s="244"/>
      <c r="F56" s="244"/>
      <c r="G56" s="325"/>
      <c r="H56" s="326" t="s">
        <v>509</v>
      </c>
      <c r="I56" s="327">
        <v>1604910</v>
      </c>
      <c r="J56" s="328">
        <v>34555</v>
      </c>
      <c r="K56" s="329">
        <v>-0.6</v>
      </c>
      <c r="L56" s="330">
        <v>37146</v>
      </c>
      <c r="M56" s="331">
        <v>-9.9</v>
      </c>
      <c r="N56" s="332">
        <v>9.3000000000000007</v>
      </c>
    </row>
    <row r="57" spans="1:14">
      <c r="A57" s="248"/>
      <c r="B57" s="244"/>
      <c r="C57" s="244"/>
      <c r="D57" s="244"/>
      <c r="E57" s="244"/>
      <c r="F57" s="244"/>
      <c r="G57" s="310" t="s">
        <v>512</v>
      </c>
      <c r="H57" s="311"/>
      <c r="I57" s="319">
        <v>1587617</v>
      </c>
      <c r="J57" s="320">
        <v>34020</v>
      </c>
      <c r="K57" s="321">
        <v>-31.6</v>
      </c>
      <c r="L57" s="322">
        <v>70489</v>
      </c>
      <c r="M57" s="323">
        <v>5.0999999999999996</v>
      </c>
      <c r="N57" s="324">
        <v>-36.700000000000003</v>
      </c>
    </row>
    <row r="58" spans="1:14">
      <c r="A58" s="248"/>
      <c r="B58" s="244"/>
      <c r="C58" s="244"/>
      <c r="D58" s="244"/>
      <c r="E58" s="244"/>
      <c r="F58" s="244"/>
      <c r="G58" s="325"/>
      <c r="H58" s="326" t="s">
        <v>509</v>
      </c>
      <c r="I58" s="327">
        <v>870626</v>
      </c>
      <c r="J58" s="328">
        <v>18656</v>
      </c>
      <c r="K58" s="329">
        <v>-46</v>
      </c>
      <c r="L58" s="330">
        <v>37817</v>
      </c>
      <c r="M58" s="331">
        <v>1.8</v>
      </c>
      <c r="N58" s="332">
        <v>-47.8</v>
      </c>
    </row>
    <row r="59" spans="1:14">
      <c r="A59" s="248"/>
      <c r="B59" s="244"/>
      <c r="C59" s="244"/>
      <c r="D59" s="244"/>
      <c r="E59" s="244"/>
      <c r="F59" s="244"/>
      <c r="G59" s="310" t="s">
        <v>513</v>
      </c>
      <c r="H59" s="311"/>
      <c r="I59" s="319">
        <v>2361744</v>
      </c>
      <c r="J59" s="320">
        <v>50885</v>
      </c>
      <c r="K59" s="321">
        <v>49.6</v>
      </c>
      <c r="L59" s="322">
        <v>84389</v>
      </c>
      <c r="M59" s="323">
        <v>19.7</v>
      </c>
      <c r="N59" s="324">
        <v>29.9</v>
      </c>
    </row>
    <row r="60" spans="1:14">
      <c r="A60" s="248"/>
      <c r="B60" s="244"/>
      <c r="C60" s="244"/>
      <c r="D60" s="244"/>
      <c r="E60" s="244"/>
      <c r="F60" s="244"/>
      <c r="G60" s="325"/>
      <c r="H60" s="326" t="s">
        <v>509</v>
      </c>
      <c r="I60" s="333">
        <v>1826951</v>
      </c>
      <c r="J60" s="328">
        <v>39363</v>
      </c>
      <c r="K60" s="329">
        <v>111</v>
      </c>
      <c r="L60" s="330">
        <v>44339</v>
      </c>
      <c r="M60" s="331">
        <v>17.2</v>
      </c>
      <c r="N60" s="332">
        <v>93.8</v>
      </c>
    </row>
    <row r="61" spans="1:14">
      <c r="A61" s="248"/>
      <c r="B61" s="244"/>
      <c r="C61" s="244"/>
      <c r="D61" s="244"/>
      <c r="E61" s="244"/>
      <c r="F61" s="244"/>
      <c r="G61" s="310" t="s">
        <v>514</v>
      </c>
      <c r="H61" s="334"/>
      <c r="I61" s="335">
        <v>2450345</v>
      </c>
      <c r="J61" s="336">
        <v>52524</v>
      </c>
      <c r="K61" s="337">
        <v>8.5</v>
      </c>
      <c r="L61" s="338">
        <v>77471</v>
      </c>
      <c r="M61" s="339">
        <v>9.6999999999999993</v>
      </c>
      <c r="N61" s="324">
        <v>-1.2</v>
      </c>
    </row>
    <row r="62" spans="1:14">
      <c r="A62" s="248"/>
      <c r="B62" s="244"/>
      <c r="C62" s="244"/>
      <c r="D62" s="244"/>
      <c r="E62" s="244"/>
      <c r="F62" s="244"/>
      <c r="G62" s="325"/>
      <c r="H62" s="326" t="s">
        <v>509</v>
      </c>
      <c r="I62" s="327">
        <v>1513130</v>
      </c>
      <c r="J62" s="328">
        <v>32454</v>
      </c>
      <c r="K62" s="329">
        <v>29.5</v>
      </c>
      <c r="L62" s="330">
        <v>41312</v>
      </c>
      <c r="M62" s="331">
        <v>7.2</v>
      </c>
      <c r="N62" s="332">
        <v>22.3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9" zoomScaleNormal="100" zoomScaleSheetLayoutView="100" workbookViewId="0">
      <selection activeCell="J49" sqref="J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0" t="s">
        <v>3</v>
      </c>
      <c r="D47" s="1140"/>
      <c r="E47" s="1141"/>
      <c r="F47" s="11">
        <v>13.96</v>
      </c>
      <c r="G47" s="12">
        <v>16.579999999999998</v>
      </c>
      <c r="H47" s="12">
        <v>16.82</v>
      </c>
      <c r="I47" s="12">
        <v>17.09</v>
      </c>
      <c r="J47" s="13">
        <v>16.98</v>
      </c>
    </row>
    <row r="48" spans="2:10" ht="57.75" customHeight="1">
      <c r="B48" s="14"/>
      <c r="C48" s="1142" t="s">
        <v>4</v>
      </c>
      <c r="D48" s="1142"/>
      <c r="E48" s="1143"/>
      <c r="F48" s="15">
        <v>2.33</v>
      </c>
      <c r="G48" s="16">
        <v>2.67</v>
      </c>
      <c r="H48" s="16">
        <v>3.7</v>
      </c>
      <c r="I48" s="16">
        <v>2.84</v>
      </c>
      <c r="J48" s="17">
        <v>3.51</v>
      </c>
    </row>
    <row r="49" spans="2:10" ht="57.75" customHeight="1" thickBot="1">
      <c r="B49" s="18"/>
      <c r="C49" s="1144" t="s">
        <v>5</v>
      </c>
      <c r="D49" s="1144"/>
      <c r="E49" s="1145"/>
      <c r="F49" s="19">
        <v>1.31</v>
      </c>
      <c r="G49" s="20">
        <v>3.31</v>
      </c>
      <c r="H49" s="20">
        <v>1.08</v>
      </c>
      <c r="I49" s="20" t="s">
        <v>521</v>
      </c>
      <c r="J49" s="21">
        <v>0.71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2" t="s">
        <v>522</v>
      </c>
      <c r="D34" s="1152"/>
      <c r="E34" s="1153"/>
      <c r="F34" s="32">
        <v>7.19</v>
      </c>
      <c r="G34" s="33">
        <v>8.0299999999999994</v>
      </c>
      <c r="H34" s="33">
        <v>6.7</v>
      </c>
      <c r="I34" s="33">
        <v>7.77</v>
      </c>
      <c r="J34" s="34">
        <v>8.43</v>
      </c>
      <c r="K34" s="22"/>
      <c r="L34" s="22"/>
      <c r="M34" s="22"/>
      <c r="N34" s="22"/>
      <c r="O34" s="22"/>
      <c r="P34" s="22"/>
    </row>
    <row r="35" spans="1:16" ht="39" customHeight="1">
      <c r="A35" s="22"/>
      <c r="B35" s="35"/>
      <c r="C35" s="1146" t="s">
        <v>523</v>
      </c>
      <c r="D35" s="1147"/>
      <c r="E35" s="1148"/>
      <c r="F35" s="36">
        <v>2.31</v>
      </c>
      <c r="G35" s="37">
        <v>2.66</v>
      </c>
      <c r="H35" s="37">
        <v>3.66</v>
      </c>
      <c r="I35" s="37">
        <v>2.84</v>
      </c>
      <c r="J35" s="38">
        <v>3.51</v>
      </c>
      <c r="K35" s="22"/>
      <c r="L35" s="22"/>
      <c r="M35" s="22"/>
      <c r="N35" s="22"/>
      <c r="O35" s="22"/>
      <c r="P35" s="22"/>
    </row>
    <row r="36" spans="1:16" ht="39" customHeight="1">
      <c r="A36" s="22"/>
      <c r="B36" s="35"/>
      <c r="C36" s="1146" t="s">
        <v>524</v>
      </c>
      <c r="D36" s="1147"/>
      <c r="E36" s="1148"/>
      <c r="F36" s="36">
        <v>1.01</v>
      </c>
      <c r="G36" s="37">
        <v>1.25</v>
      </c>
      <c r="H36" s="37">
        <v>1.37</v>
      </c>
      <c r="I36" s="37">
        <v>1.57</v>
      </c>
      <c r="J36" s="38">
        <v>0.95</v>
      </c>
      <c r="K36" s="22"/>
      <c r="L36" s="22"/>
      <c r="M36" s="22"/>
      <c r="N36" s="22"/>
      <c r="O36" s="22"/>
      <c r="P36" s="22"/>
    </row>
    <row r="37" spans="1:16" ht="39" customHeight="1">
      <c r="A37" s="22"/>
      <c r="B37" s="35"/>
      <c r="C37" s="1146" t="s">
        <v>525</v>
      </c>
      <c r="D37" s="1147"/>
      <c r="E37" s="1148"/>
      <c r="F37" s="36">
        <v>0.36</v>
      </c>
      <c r="G37" s="37">
        <v>0.28999999999999998</v>
      </c>
      <c r="H37" s="37">
        <v>0.22</v>
      </c>
      <c r="I37" s="37">
        <v>0.32</v>
      </c>
      <c r="J37" s="38">
        <v>0.46</v>
      </c>
      <c r="K37" s="22"/>
      <c r="L37" s="22"/>
      <c r="M37" s="22"/>
      <c r="N37" s="22"/>
      <c r="O37" s="22"/>
      <c r="P37" s="22"/>
    </row>
    <row r="38" spans="1:16" ht="39" customHeight="1">
      <c r="A38" s="22"/>
      <c r="B38" s="35"/>
      <c r="C38" s="1146" t="s">
        <v>526</v>
      </c>
      <c r="D38" s="1147"/>
      <c r="E38" s="1148"/>
      <c r="F38" s="36">
        <v>0.06</v>
      </c>
      <c r="G38" s="37">
        <v>0.13</v>
      </c>
      <c r="H38" s="37">
        <v>0.23</v>
      </c>
      <c r="I38" s="37">
        <v>0.16</v>
      </c>
      <c r="J38" s="38">
        <v>0.26</v>
      </c>
      <c r="K38" s="22"/>
      <c r="L38" s="22"/>
      <c r="M38" s="22"/>
      <c r="N38" s="22"/>
      <c r="O38" s="22"/>
      <c r="P38" s="22"/>
    </row>
    <row r="39" spans="1:16" ht="39" customHeight="1">
      <c r="A39" s="22"/>
      <c r="B39" s="35"/>
      <c r="C39" s="1146" t="s">
        <v>527</v>
      </c>
      <c r="D39" s="1147"/>
      <c r="E39" s="1148"/>
      <c r="F39" s="36">
        <v>0.2</v>
      </c>
      <c r="G39" s="37">
        <v>0.13</v>
      </c>
      <c r="H39" s="37">
        <v>0.26</v>
      </c>
      <c r="I39" s="37">
        <v>0.2</v>
      </c>
      <c r="J39" s="38">
        <v>0.26</v>
      </c>
      <c r="K39" s="22"/>
      <c r="L39" s="22"/>
      <c r="M39" s="22"/>
      <c r="N39" s="22"/>
      <c r="O39" s="22"/>
      <c r="P39" s="22"/>
    </row>
    <row r="40" spans="1:16" ht="39" customHeight="1">
      <c r="A40" s="22"/>
      <c r="B40" s="35"/>
      <c r="C40" s="1146" t="s">
        <v>528</v>
      </c>
      <c r="D40" s="1147"/>
      <c r="E40" s="1148"/>
      <c r="F40" s="36">
        <v>0.02</v>
      </c>
      <c r="G40" s="37">
        <v>0.04</v>
      </c>
      <c r="H40" s="37">
        <v>0.01</v>
      </c>
      <c r="I40" s="37">
        <v>0.05</v>
      </c>
      <c r="J40" s="38">
        <v>0.04</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529</v>
      </c>
      <c r="D42" s="1147"/>
      <c r="E42" s="1148"/>
      <c r="F42" s="36" t="s">
        <v>477</v>
      </c>
      <c r="G42" s="37" t="s">
        <v>477</v>
      </c>
      <c r="H42" s="37" t="s">
        <v>477</v>
      </c>
      <c r="I42" s="37" t="s">
        <v>477</v>
      </c>
      <c r="J42" s="38" t="s">
        <v>477</v>
      </c>
      <c r="K42" s="22"/>
      <c r="L42" s="22"/>
      <c r="M42" s="22"/>
      <c r="N42" s="22"/>
      <c r="O42" s="22"/>
      <c r="P42" s="22"/>
    </row>
    <row r="43" spans="1:16" ht="39" customHeight="1" thickBot="1">
      <c r="A43" s="22"/>
      <c r="B43" s="40"/>
      <c r="C43" s="1149" t="s">
        <v>530</v>
      </c>
      <c r="D43" s="1150"/>
      <c r="E43" s="1151"/>
      <c r="F43" s="41">
        <v>0.02</v>
      </c>
      <c r="G43" s="42">
        <v>0.02</v>
      </c>
      <c r="H43" s="42">
        <v>0.04</v>
      </c>
      <c r="I43" s="42">
        <v>0</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2" t="s">
        <v>10</v>
      </c>
      <c r="C45" s="1163"/>
      <c r="D45" s="58"/>
      <c r="E45" s="1168" t="s">
        <v>11</v>
      </c>
      <c r="F45" s="1168"/>
      <c r="G45" s="1168"/>
      <c r="H45" s="1168"/>
      <c r="I45" s="1168"/>
      <c r="J45" s="1169"/>
      <c r="K45" s="59">
        <v>2289</v>
      </c>
      <c r="L45" s="60">
        <v>2233</v>
      </c>
      <c r="M45" s="60">
        <v>2222</v>
      </c>
      <c r="N45" s="60">
        <v>2242</v>
      </c>
      <c r="O45" s="61">
        <v>2254</v>
      </c>
      <c r="P45" s="48"/>
      <c r="Q45" s="48"/>
      <c r="R45" s="48"/>
      <c r="S45" s="48"/>
      <c r="T45" s="48"/>
      <c r="U45" s="48"/>
    </row>
    <row r="46" spans="1:21" ht="30.75" customHeight="1">
      <c r="A46" s="48"/>
      <c r="B46" s="1164"/>
      <c r="C46" s="1165"/>
      <c r="D46" s="62"/>
      <c r="E46" s="1156" t="s">
        <v>12</v>
      </c>
      <c r="F46" s="1156"/>
      <c r="G46" s="1156"/>
      <c r="H46" s="1156"/>
      <c r="I46" s="1156"/>
      <c r="J46" s="1157"/>
      <c r="K46" s="63" t="s">
        <v>477</v>
      </c>
      <c r="L46" s="64" t="s">
        <v>477</v>
      </c>
      <c r="M46" s="64" t="s">
        <v>477</v>
      </c>
      <c r="N46" s="64" t="s">
        <v>477</v>
      </c>
      <c r="O46" s="65" t="s">
        <v>477</v>
      </c>
      <c r="P46" s="48"/>
      <c r="Q46" s="48"/>
      <c r="R46" s="48"/>
      <c r="S46" s="48"/>
      <c r="T46" s="48"/>
      <c r="U46" s="48"/>
    </row>
    <row r="47" spans="1:21" ht="30.75" customHeight="1">
      <c r="A47" s="48"/>
      <c r="B47" s="1164"/>
      <c r="C47" s="1165"/>
      <c r="D47" s="62"/>
      <c r="E47" s="1156" t="s">
        <v>13</v>
      </c>
      <c r="F47" s="1156"/>
      <c r="G47" s="1156"/>
      <c r="H47" s="1156"/>
      <c r="I47" s="1156"/>
      <c r="J47" s="1157"/>
      <c r="K47" s="63" t="s">
        <v>477</v>
      </c>
      <c r="L47" s="64" t="s">
        <v>477</v>
      </c>
      <c r="M47" s="64" t="s">
        <v>477</v>
      </c>
      <c r="N47" s="64" t="s">
        <v>477</v>
      </c>
      <c r="O47" s="65" t="s">
        <v>477</v>
      </c>
      <c r="P47" s="48"/>
      <c r="Q47" s="48"/>
      <c r="R47" s="48"/>
      <c r="S47" s="48"/>
      <c r="T47" s="48"/>
      <c r="U47" s="48"/>
    </row>
    <row r="48" spans="1:21" ht="30.75" customHeight="1">
      <c r="A48" s="48"/>
      <c r="B48" s="1164"/>
      <c r="C48" s="1165"/>
      <c r="D48" s="62"/>
      <c r="E48" s="1156" t="s">
        <v>14</v>
      </c>
      <c r="F48" s="1156"/>
      <c r="G48" s="1156"/>
      <c r="H48" s="1156"/>
      <c r="I48" s="1156"/>
      <c r="J48" s="1157"/>
      <c r="K48" s="63">
        <v>1094</v>
      </c>
      <c r="L48" s="64">
        <v>1051</v>
      </c>
      <c r="M48" s="64">
        <v>1053</v>
      </c>
      <c r="N48" s="64">
        <v>1100</v>
      </c>
      <c r="O48" s="65">
        <v>1079</v>
      </c>
      <c r="P48" s="48"/>
      <c r="Q48" s="48"/>
      <c r="R48" s="48"/>
      <c r="S48" s="48"/>
      <c r="T48" s="48"/>
      <c r="U48" s="48"/>
    </row>
    <row r="49" spans="1:21" ht="30.75" customHeight="1">
      <c r="A49" s="48"/>
      <c r="B49" s="1164"/>
      <c r="C49" s="1165"/>
      <c r="D49" s="62"/>
      <c r="E49" s="1156" t="s">
        <v>15</v>
      </c>
      <c r="F49" s="1156"/>
      <c r="G49" s="1156"/>
      <c r="H49" s="1156"/>
      <c r="I49" s="1156"/>
      <c r="J49" s="1157"/>
      <c r="K49" s="63">
        <v>328</v>
      </c>
      <c r="L49" s="64">
        <v>329</v>
      </c>
      <c r="M49" s="64">
        <v>306</v>
      </c>
      <c r="N49" s="64">
        <v>214</v>
      </c>
      <c r="O49" s="65">
        <v>92</v>
      </c>
      <c r="P49" s="48"/>
      <c r="Q49" s="48"/>
      <c r="R49" s="48"/>
      <c r="S49" s="48"/>
      <c r="T49" s="48"/>
      <c r="U49" s="48"/>
    </row>
    <row r="50" spans="1:21" ht="30.75" customHeight="1">
      <c r="A50" s="48"/>
      <c r="B50" s="1164"/>
      <c r="C50" s="1165"/>
      <c r="D50" s="62"/>
      <c r="E50" s="1156" t="s">
        <v>16</v>
      </c>
      <c r="F50" s="1156"/>
      <c r="G50" s="1156"/>
      <c r="H50" s="1156"/>
      <c r="I50" s="1156"/>
      <c r="J50" s="1157"/>
      <c r="K50" s="63">
        <v>73</v>
      </c>
      <c r="L50" s="64">
        <v>67</v>
      </c>
      <c r="M50" s="64">
        <v>58</v>
      </c>
      <c r="N50" s="64">
        <v>57</v>
      </c>
      <c r="O50" s="65">
        <v>99</v>
      </c>
      <c r="P50" s="48"/>
      <c r="Q50" s="48"/>
      <c r="R50" s="48"/>
      <c r="S50" s="48"/>
      <c r="T50" s="48"/>
      <c r="U50" s="48"/>
    </row>
    <row r="51" spans="1:21" ht="30.75" customHeight="1">
      <c r="A51" s="48"/>
      <c r="B51" s="1166"/>
      <c r="C51" s="1167"/>
      <c r="D51" s="66"/>
      <c r="E51" s="1156" t="s">
        <v>17</v>
      </c>
      <c r="F51" s="1156"/>
      <c r="G51" s="1156"/>
      <c r="H51" s="1156"/>
      <c r="I51" s="1156"/>
      <c r="J51" s="1157"/>
      <c r="K51" s="63" t="s">
        <v>477</v>
      </c>
      <c r="L51" s="64" t="s">
        <v>477</v>
      </c>
      <c r="M51" s="64" t="s">
        <v>477</v>
      </c>
      <c r="N51" s="64" t="s">
        <v>477</v>
      </c>
      <c r="O51" s="65" t="s">
        <v>477</v>
      </c>
      <c r="P51" s="48"/>
      <c r="Q51" s="48"/>
      <c r="R51" s="48"/>
      <c r="S51" s="48"/>
      <c r="T51" s="48"/>
      <c r="U51" s="48"/>
    </row>
    <row r="52" spans="1:21" ht="30.75" customHeight="1">
      <c r="A52" s="48"/>
      <c r="B52" s="1154" t="s">
        <v>18</v>
      </c>
      <c r="C52" s="1155"/>
      <c r="D52" s="66"/>
      <c r="E52" s="1156" t="s">
        <v>19</v>
      </c>
      <c r="F52" s="1156"/>
      <c r="G52" s="1156"/>
      <c r="H52" s="1156"/>
      <c r="I52" s="1156"/>
      <c r="J52" s="1157"/>
      <c r="K52" s="63">
        <v>2730</v>
      </c>
      <c r="L52" s="64">
        <v>2659</v>
      </c>
      <c r="M52" s="64">
        <v>2649</v>
      </c>
      <c r="N52" s="64">
        <v>2720</v>
      </c>
      <c r="O52" s="65">
        <v>2655</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1054</v>
      </c>
      <c r="L53" s="69">
        <v>1021</v>
      </c>
      <c r="M53" s="69">
        <v>990</v>
      </c>
      <c r="N53" s="69">
        <v>893</v>
      </c>
      <c r="O53" s="70">
        <v>869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2015-04-22T00:43:43Z</cp:lastPrinted>
  <dcterms:created xsi:type="dcterms:W3CDTF">2015-02-17T06:48:27Z</dcterms:created>
  <dcterms:modified xsi:type="dcterms:W3CDTF">2015-04-23T06:06:47Z</dcterms:modified>
  <cp:category/>
</cp:coreProperties>
</file>