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785A6349-C337-4ABF-AACF-B560A3F5D2FB}"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E34" i="10" l="1"/>
  <c r="BE35" i="10" s="1"/>
  <c r="BW34" i="10" l="1"/>
  <c r="BW35" i="10" l="1"/>
  <c r="BW36" i="10" s="1"/>
  <c r="BW37" i="10" s="1"/>
  <c r="BW38" i="10" s="1"/>
  <c r="BW39" i="10" s="1"/>
  <c r="BW40" i="10" s="1"/>
  <c r="BW41" i="10" s="1"/>
  <c r="BW42" i="10" s="1"/>
  <c r="BW43" i="10" s="1"/>
  <c r="CO34" i="10"/>
  <c r="CO35" i="10" s="1"/>
  <c r="CO36" i="10" s="1"/>
  <c r="CO37" i="10" s="1"/>
  <c r="CO38" i="10" s="1"/>
  <c r="CO39" i="10" s="1"/>
</calcChain>
</file>

<file path=xl/sharedStrings.xml><?xml version="1.0" encoding="utf-8"?>
<sst xmlns="http://schemas.openxmlformats.org/spreadsheetml/2006/main" count="1116" uniqueCount="617">
  <si>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</si>
  <si>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</si>
  <si>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</si>
  <si>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</si>
  <si>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</si>
  <si>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</si>
  <si>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</si>
  <si>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</si>
  <si>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</si>
  <si>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</si>
  <si>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</si>
  <si>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</si>
  <si>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</si>
  <si>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</si>
  <si>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</si>
  <si>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</si>
  <si>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</si>
  <si>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</si>
  <si>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</si>
  <si>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</si>
  <si>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</si>
  <si>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</si>
  <si>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</si>
  <si>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</si>
  <si>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</si>
  <si>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</si>
  <si>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</si>
  <si>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</si>
  <si>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</si>
  <si>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</si>
  <si>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</si>
  <si>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</si>
  <si>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</si>
  <si>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</si>
  <si>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</si>
  <si>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</si>
  <si>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</si>
  <si>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</si>
  <si>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</si>
  <si>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</si>
  <si>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</si>
  <si>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</si>
  <si>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</si>
  <si>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</si>
  <si>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</si>
  <si>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</si>
  <si>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</si>
  <si>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</si>
  <si>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</si>
  <si>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</si>
  <si>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</si>
  <si>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</si>
  <si>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</si>
  <si>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</si>
  <si>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</si>
  <si>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</si>
  <si>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</si>
  <si>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</si>
  <si>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</si>
  <si>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</si>
  <si>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</si>
  <si>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</si>
  <si>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</si>
  <si>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</si>
  <si>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</si>
  <si>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</si>
  <si>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</si>
  <si>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</si>
  <si>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</si>
  <si>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</si>
  <si>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</si>
  <si>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</si>
  <si>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</si>
  <si>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</si>
  <si>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</si>
  <si>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</si>
  <si>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</si>
  <si>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</si>
  <si>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</si>
  <si>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</si>
  <si>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</si>
  <si>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</si>
  <si>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</si>
  <si>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</si>
  <si>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</si>
  <si>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</si>
  <si>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</si>
  <si>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</si>
  <si>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</si>
  <si>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</si>
  <si>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</si>
  <si>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</si>
  <si>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</si>
  <si>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</si>
  <si>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</si>
  <si>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</si>
  <si>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</si>
  <si>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</si>
  <si>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</si>
  <si>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</si>
  <si>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</si>
  <si>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</si>
  <si>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</si>
  <si>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</si>
  <si>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</si>
  <si>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</si>
  <si>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</si>
  <si>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</si>
  <si>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</si>
  <si>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</si>
  <si>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</si>
  <si>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</si>
  <si>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</si>
  <si>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</si>
  <si>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</si>
  <si>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</si>
  <si>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</si>
  <si>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</si>
  <si>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</si>
  <si>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</si>
  <si>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</si>
  <si>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</si>
  <si>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</si>
  <si>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</si>
  <si>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</si>
  <si>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</si>
  <si>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</si>
  <si>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</si>
  <si>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</si>
  <si>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</si>
  <si>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</si>
  <si>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</si>
  <si>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</si>
  <si>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</si>
  <si>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</si>
  <si>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</si>
  <si>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</si>
  <si>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</si>
  <si>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</si>
  <si>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</si>
  <si>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</si>
  <si>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</si>
  <si>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</si>
  <si>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</si>
  <si>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</si>
  <si>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</si>
  <si>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</si>
  <si>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</si>
  <si>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</si>
  <si>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</si>
  <si>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</si>
  <si>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</si>
  <si>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</si>
  <si>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</si>
  <si>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</si>
  <si>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</si>
  <si>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</si>
  <si>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</si>
  <si>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</si>
  <si>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</si>
  <si>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</si>
  <si>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</si>
  <si>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</si>
  <si>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</si>
  <si>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</si>
  <si>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</si>
  <si>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</si>
  <si>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</si>
  <si>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</si>
  <si>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</si>
  <si>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</si>
  <si>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</si>
  <si>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</si>
  <si>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</si>
  <si>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</si>
  <si>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</si>
  <si>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</si>
  <si>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</si>
  <si>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</si>
  <si>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</si>
  <si>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</si>
  <si>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</si>
  <si>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</si>
  <si>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</si>
  <si>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</si>
  <si>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</si>
  <si>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</si>
  <si>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</si>
  <si>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</si>
  <si>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</si>
  <si>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</si>
  <si>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</si>
  <si>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</si>
  <si>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</si>
  <si>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</si>
  <si>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</si>
  <si>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</si>
  <si>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</si>
  <si>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</si>
  <si>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</si>
  <si>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</si>
  <si>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</si>
  <si>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</si>
  <si>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</si>
  <si>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</si>
  <si>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</si>
  <si>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</si>
  <si>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</si>
  <si>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</si>
  <si>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</si>
  <si>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</si>
  <si>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</si>
  <si>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</si>
  <si>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長野県駒ケ根市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</si>
  <si>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</si>
  <si>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</si>
  <si>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</si>
  <si>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</si>
  <si>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</si>
  <si>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</si>
  <si>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</si>
  <si>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</si>
  <si>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</si>
  <si>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</si>
  <si>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</si>
  <si>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</si>
  <si>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</si>
  <si>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</si>
  <si>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</si>
  <si>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</si>
  <si>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</si>
  <si>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</si>
  <si>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</si>
  <si>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</si>
  <si>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</si>
  <si>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</si>
  <si>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</si>
  <si>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</si>
  <si>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</si>
  <si>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</si>
  <si>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</si>
  <si>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</si>
  <si>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</si>
  <si>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</si>
  <si>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</si>
  <si>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</si>
  <si>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</si>
  <si>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</si>
  <si>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</si>
  <si>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</si>
  <si>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</si>
  <si>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</si>
  <si>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</si>
  <si>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</si>
  <si>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</si>
  <si>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</si>
  <si>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</si>
  <si>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</si>
  <si>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</si>
  <si>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</si>
  <si>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</si>
  <si>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</si>
  <si>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</si>
  <si>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</si>
  <si>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</si>
  <si>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</si>
  <si>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</si>
  <si>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</si>
  <si>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</si>
  <si>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</si>
  <si>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</si>
  <si>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</si>
  <si>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</si>
  <si>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</si>
  <si>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</si>
  <si>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</si>
  <si>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</si>
  <si>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</si>
  <si>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</si>
  <si>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</si>
  <si>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</si>
  <si>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</si>
  <si>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</si>
  <si>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</si>
  <si>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</si>
  <si>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</si>
  <si>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</si>
  <si>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</si>
  <si>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</si>
  <si>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</si>
  <si>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</si>
  <si>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</si>
  <si>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</si>
  <si>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</si>
  <si>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</si>
  <si>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</si>
  <si>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</si>
  <si>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</si>
  <si>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</si>
  <si>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</si>
  <si>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</si>
  <si>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</si>
  <si>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</si>
  <si>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</si>
  <si>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</si>
  <si>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</si>
  <si>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</si>
  <si>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</si>
  <si>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</si>
  <si>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</si>
  <si>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</si>
  <si>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</si>
  <si>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</si>
  <si>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</si>
  <si>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</si>
  <si>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</si>
  <si>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</si>
  <si>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</si>
  <si>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</si>
  <si>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</si>
  <si>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</si>
  <si>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</si>
  <si>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</si>
  <si>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</si>
  <si>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</si>
  <si>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</si>
  <si>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</si>
  <si>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</si>
  <si>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</si>
  <si>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</si>
  <si>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</si>
  <si>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</si>
  <si>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</si>
  <si>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</si>
  <si>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</si>
  <si>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</si>
  <si>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</si>
  <si>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</si>
  <si>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</si>
  <si>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</si>
  <si>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</si>
  <si>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</si>
  <si>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</si>
  <si>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</si>
  <si>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</si>
  <si>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</si>
  <si>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</si>
  <si>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</si>
  <si>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</si>
  <si>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</si>
  <si>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</si>
  <si>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</si>
  <si>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</si>
  <si>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</si>
  <si>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</si>
  <si>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</si>
  <si>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</si>
  <si>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</si>
  <si>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</si>
  <si>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</si>
  <si>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</si>
  <si>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</si>
  <si>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</si>
  <si>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</si>
  <si>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</si>
  <si>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</si>
  <si>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</si>
  <si>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</si>
  <si>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長野県駒ケ根市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</si>
  <si>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</si>
  <si>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</si>
  <si>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</si>
  <si>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</si>
  <si>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</si>
  <si>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</si>
  <si>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</si>
  <si>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</si>
  <si>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</si>
  <si>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</si>
  <si>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</si>
  <si>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</si>
  <si>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</si>
  <si>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</si>
  <si>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</si>
  <si>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</si>
  <si>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</si>
  <si>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</si>
  <si>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</si>
  <si>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</si>
  <si>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</si>
  <si>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</si>
  <si>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</si>
  <si>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</si>
  <si>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</si>
  <si>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</si>
  <si>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</si>
  <si>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</si>
  <si>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</si>
  <si>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</si>
  <si>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</si>
  <si>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</si>
  <si>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</si>
  <si>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</si>
  <si>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</si>
  <si>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</si>
  <si>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</si>
  <si>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</si>
  <si>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</si>
  <si>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</si>
  <si>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</si>
  <si>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公設地方卸売市場特別会計</t>
    <phoneticPr fontId="5"/>
  </si>
  <si>
    <t>法非適用企業</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</si>
  <si>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</si>
  <si>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</si>
  <si>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</si>
  <si>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</si>
  <si>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</si>
  <si>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</si>
  <si>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</si>
  <si>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</si>
  <si>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</si>
  <si>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</si>
  <si>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</si>
  <si>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</si>
  <si>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</si>
  <si>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</si>
  <si>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</si>
  <si>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</si>
  <si>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</si>
  <si>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</si>
  <si>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</si>
  <si>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</si>
  <si>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</si>
  <si>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</si>
  <si>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</si>
  <si>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</si>
  <si>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</si>
  <si>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</si>
  <si>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</si>
  <si>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</si>
  <si>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</si>
  <si>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</si>
  <si>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</si>
  <si>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</si>
  <si>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</si>
  <si>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</si>
  <si>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</si>
  <si>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</si>
  <si>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</si>
  <si>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</si>
  <si>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</si>
  <si>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</si>
  <si>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</si>
  <si>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</si>
  <si>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</si>
  <si>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</si>
  <si>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</si>
  <si>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</si>
  <si>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</si>
  <si>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</si>
  <si>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</si>
  <si>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</si>
  <si>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</si>
  <si>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</si>
  <si>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</si>
  <si>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</si>
  <si>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</si>
  <si>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</si>
  <si>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</si>
  <si>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</si>
  <si>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</si>
  <si>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</si>
  <si>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</si>
  <si>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</si>
  <si>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</si>
  <si>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</si>
  <si>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</si>
  <si>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</si>
  <si>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</si>
  <si>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</si>
  <si>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</si>
  <si>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</si>
  <si>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</si>
  <si>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</si>
  <si>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</si>
  <si>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</si>
  <si>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</si>
  <si>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</si>
  <si>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</si>
  <si>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</si>
  <si>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</si>
  <si>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</si>
  <si>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</si>
  <si>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</si>
  <si>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</si>
  <si>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</si>
  <si>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</si>
  <si>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</si>
  <si>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</si>
  <si>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</si>
  <si>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</si>
  <si>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</si>
  <si>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</si>
  <si>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</si>
  <si>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</si>
  <si>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</si>
  <si>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</si>
  <si>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</si>
  <si>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</si>
  <si>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</si>
  <si>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</si>
  <si>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</si>
  <si>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</si>
  <si>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</si>
  <si>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</si>
  <si>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</si>
  <si>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</si>
  <si>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</si>
  <si>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</si>
  <si>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</si>
  <si>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</si>
  <si>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</si>
  <si>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</si>
  <si>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</si>
  <si>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</si>
  <si>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</si>
  <si>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</si>
  <si>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</si>
  <si>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</si>
  <si>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</si>
  <si>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</si>
  <si>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</si>
  <si>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</si>
  <si>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</si>
  <si>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</si>
  <si>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</si>
  <si>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</si>
  <si>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</si>
  <si>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</si>
  <si>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</si>
  <si>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</si>
  <si>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</si>
  <si>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</si>
  <si>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</si>
  <si>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</si>
  <si>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</si>
  <si>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</si>
  <si>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</si>
  <si>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</si>
  <si>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</si>
  <si>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</si>
  <si>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</si>
  <si>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</si>
  <si>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</si>
  <si>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</si>
  <si>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</si>
  <si>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</si>
  <si>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</si>
  <si>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</si>
  <si>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0.19</t>
  </si>
  <si>
    <t>農業集落排水事業会計</t>
  </si>
  <si>
    <t>水道事業会計</t>
  </si>
  <si>
    <t>公共下水道事業会計</t>
  </si>
  <si>
    <t>一般会計</t>
  </si>
  <si>
    <t>国民健康保険特別会計</t>
  </si>
  <si>
    <t>介護保険特別会計</t>
  </si>
  <si>
    <t>駒ヶ根高原別荘地特別会計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</si>
  <si>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</si>
  <si>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</si>
  <si>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</si>
  <si>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</si>
  <si>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</si>
  <si>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</si>
  <si>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</si>
  <si>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</si>
  <si>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</si>
  <si>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</si>
  <si>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</si>
  <si>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上伊那広域連合（一般会計）</t>
    <rPh sb="8" eb="12">
      <t>イッパンカイケイ</t>
    </rPh>
    <phoneticPr fontId="2"/>
  </si>
  <si>
    <t>上伊那広域連合（消防事業特別会計）</t>
    <rPh sb="8" eb="12">
      <t>ショウボウジギョウ</t>
    </rPh>
    <rPh sb="12" eb="16">
      <t>トクベツカイケイ</t>
    </rPh>
    <phoneticPr fontId="2"/>
  </si>
  <si>
    <t>伊南行政組合（一般会計）</t>
    <rPh sb="7" eb="11">
      <t>イッパンカイケイ</t>
    </rPh>
    <phoneticPr fontId="2"/>
  </si>
  <si>
    <t>伊南行政組合（病院事業会計）</t>
    <rPh sb="7" eb="9">
      <t>ビョウイン</t>
    </rPh>
    <rPh sb="9" eb="11">
      <t>ジギョウ</t>
    </rPh>
    <rPh sb="11" eb="13">
      <t>カイケイ</t>
    </rPh>
    <phoneticPr fontId="2"/>
  </si>
  <si>
    <t>長野県後期高齢者医療広域連合（一般会計）</t>
    <rPh sb="15" eb="19">
      <t>イッパンカイケイ</t>
    </rPh>
    <phoneticPr fontId="2"/>
  </si>
  <si>
    <t>長野県後期高齢者医療広域連合（後期高齢者医療特別会計）</t>
    <phoneticPr fontId="2"/>
  </si>
  <si>
    <t>長野県上伊那広域水道用水企業団（水道用水供給事業会計）</t>
    <phoneticPr fontId="2"/>
  </si>
  <si>
    <t>長野県市町村自治振興組合（一般会計）</t>
    <rPh sb="13" eb="17">
      <t>イッパンカイケイ</t>
    </rPh>
    <phoneticPr fontId="2"/>
  </si>
  <si>
    <t>長野県地方税滞納整理機構（一般会計）</t>
    <rPh sb="13" eb="17">
      <t>イッパンカイケイ</t>
    </rPh>
    <phoneticPr fontId="2"/>
  </si>
  <si>
    <t>長野県民交通災害共済組合（一般会計）</t>
    <rPh sb="13" eb="17">
      <t>イッパンカイケイ</t>
    </rPh>
    <phoneticPr fontId="2"/>
  </si>
  <si>
    <t>○</t>
    <phoneticPr fontId="2"/>
  </si>
  <si>
    <t>駒ヶ根市土地開発公社</t>
    <rPh sb="0" eb="4">
      <t>コマガネシ</t>
    </rPh>
    <rPh sb="4" eb="10">
      <t>トチカイハツコウシャ</t>
    </rPh>
    <phoneticPr fontId="2"/>
  </si>
  <si>
    <t>駒ヶ根市文化財団</t>
    <rPh sb="0" eb="4">
      <t>コマガネシ</t>
    </rPh>
    <rPh sb="4" eb="8">
      <t>ブンカザイダン</t>
    </rPh>
    <phoneticPr fontId="2"/>
  </si>
  <si>
    <t>㈱エコー・シティ・駒ヶ岳</t>
    <rPh sb="9" eb="12">
      <t>コマガタケ</t>
    </rPh>
    <phoneticPr fontId="2"/>
  </si>
  <si>
    <t>駒ヶ根高原温泉開発㈱</t>
    <rPh sb="0" eb="5">
      <t>コマガネコウゲン</t>
    </rPh>
    <rPh sb="5" eb="9">
      <t>オンセンカイハツ</t>
    </rPh>
    <phoneticPr fontId="2"/>
  </si>
  <si>
    <t>南信州ビール㈱</t>
    <rPh sb="0" eb="3">
      <t>ミナミシンシュウ</t>
    </rPh>
    <phoneticPr fontId="2"/>
  </si>
  <si>
    <t>駒ヶ根市給食財団</t>
    <rPh sb="0" eb="4">
      <t>コマガネシ</t>
    </rPh>
    <rPh sb="4" eb="8">
      <t>キュウショクザイダン</t>
    </rPh>
    <phoneticPr fontId="2"/>
  </si>
  <si>
    <t>ふるさとづくり基金</t>
    <rPh sb="7" eb="9">
      <t>キキン</t>
    </rPh>
    <phoneticPr fontId="5"/>
  </si>
  <si>
    <t>温泉開発基金</t>
    <rPh sb="0" eb="6">
      <t>オンセンカイハツキキン</t>
    </rPh>
    <phoneticPr fontId="5"/>
  </si>
  <si>
    <t>-</t>
    <phoneticPr fontId="2"/>
  </si>
  <si>
    <t>-</t>
    <phoneticPr fontId="2"/>
  </si>
  <si>
    <t>福祉のまちづくり基金</t>
    <rPh sb="0" eb="2">
      <t>フクシ</t>
    </rPh>
    <rPh sb="8" eb="10">
      <t>キキン</t>
    </rPh>
    <phoneticPr fontId="5"/>
  </si>
  <si>
    <t>教育基金</t>
    <rPh sb="0" eb="4">
      <t>キョウイクキキン</t>
    </rPh>
    <phoneticPr fontId="5"/>
  </si>
  <si>
    <t>高度情報化基金</t>
    <rPh sb="0" eb="2">
      <t>コウド</t>
    </rPh>
    <rPh sb="2" eb="4">
      <t>ジョウホウ</t>
    </rPh>
    <rPh sb="4" eb="5">
      <t>カ</t>
    </rPh>
    <rPh sb="5" eb="7">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</si>
  <si>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</si>
  <si>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</si>
  <si>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</si>
  <si>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</si>
  <si>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</si>
  <si>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</si>
  <si>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</si>
  <si>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</si>
  <si>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</si>
  <si>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</si>
  <si>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</si>
  <si>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</si>
  <si>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</si>
  <si>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平均と比較して大きく上回っている。有形固定資産減価償却率は近年積極的な投資を行ってきたため、上昇傾向にあるものの、類似団体平均と比較して、概ね同水準に抑えられている。当市の公共施設の特徴として、多くの施設が昭和45年から平成5年にかけて建築されており、全施設のうち建築後30年以上経過したものが、全体の61％を占めている。今後も施設の老朽化が進む中、施設整備や大規模改修、または長寿命化を図るとともに、財政負担の軽減・平準化など、効果的かつ計画的な行財政運営を推進することとする。</t>
    <phoneticPr fontId="5"/>
  </si>
  <si>
    <t>将来負担比率、実質公債費比率ともに、類似団体平均と比較すると、大きく上回っている。将来負担比率および実質公債費比率が高水準で推移する主な要因として、近年積極的な大型投資事業を行うための財源として借入れた地方債や、第三セクター等の抜本的改革のために借入れた地方債発行による影響が挙げられる。
これらの地方債償還が今後本格化して始まることや、一部事務組合等への負担金が更に増加することによる影響で、実質公債費比率は概ね同水準で推移していくことが見込まれる。これまで以上に公債費の適正化に取り組んでいく必要がある。一方で将来負担比率については、計画的に投資的な事業を実施し、地方債発行額を抑制することで、比率は緩やかに低下していく見込みである。</t>
    <rPh sb="205" eb="206">
      <t>オオム</t>
    </rPh>
    <rPh sb="207" eb="210">
      <t>ドウスイジュン</t>
    </rPh>
    <rPh sb="211" eb="21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</si>
</sst>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F0EA-4BD8-A046-B191F0138A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72397</c:v>
                </c:pt>
                <c:pt idx="1">
                  <c:v>84689</c:v>
                </c:pt>
                <c:pt idx="2">
                  <c:v>48561</c:v>
                </c:pt>
                <c:pt idx="3">
                  <c:v>65247</c:v>
                </c:pt>
                <c:pt idx="4">
                  <c:v>55929</c:v>
                </c:pt>
              </c:numCache>
            </c:numRef>
          </c:val>
          <c:smooth val="0"/>
          <c:extLst>
            <c:ext xmlns:c16="http://schemas.microsoft.com/office/drawing/2014/chart" uri="{C3380CC4-5D6E-409C-BE32-E72D297353CC}">
              <c16:uniqueId val="{00000001-F0EA-4BD8-A046-B191F0138A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3.41</c:v>
                </c:pt>
                <c:pt idx="1">
                  <c:v>3.48</c:v>
                </c:pt>
                <c:pt idx="2">
                  <c:v>3.87</c:v>
                </c:pt>
                <c:pt idx="3">
                  <c:v>3.41</c:v>
                </c:pt>
                <c:pt idx="4">
                  <c:v>3.58</c:v>
                </c:pt>
              </c:numCache>
            </c:numRef>
          </c:val>
          <c:extLst>
            <c:ext xmlns:c16="http://schemas.microsoft.com/office/drawing/2014/chart" uri="{C3380CC4-5D6E-409C-BE32-E72D297353CC}">
              <c16:uniqueId val="{00000000-ED99-463A-9E0A-18BE818A0B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7.61</c:v>
                </c:pt>
                <c:pt idx="1">
                  <c:v>8.7899999999999991</c:v>
                </c:pt>
                <c:pt idx="2">
                  <c:v>9.92</c:v>
                </c:pt>
                <c:pt idx="3">
                  <c:v>9.92</c:v>
                </c:pt>
                <c:pt idx="4">
                  <c:v>10.42</c:v>
                </c:pt>
              </c:numCache>
            </c:numRef>
          </c:val>
          <c:extLst>
            <c:ext xmlns:c16="http://schemas.microsoft.com/office/drawing/2014/chart" uri="{C3380CC4-5D6E-409C-BE32-E72D297353CC}">
              <c16:uniqueId val="{00000001-ED99-463A-9E0A-18BE818A0B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0.21</c:v>
                </c:pt>
                <c:pt idx="1">
                  <c:v>1.83</c:v>
                </c:pt>
                <c:pt idx="2">
                  <c:v>2.99</c:v>
                </c:pt>
                <c:pt idx="3">
                  <c:v>-0.19</c:v>
                </c:pt>
                <c:pt idx="4">
                  <c:v>1.45</c:v>
                </c:pt>
              </c:numCache>
            </c:numRef>
          </c:val>
          <c:smooth val="0"/>
          <c:extLst>
            <c:ext xmlns:c16="http://schemas.microsoft.com/office/drawing/2014/chart" uri="{C3380CC4-5D6E-409C-BE32-E72D297353CC}">
              <c16:uniqueId val="{00000002-ED99-463A-9E0A-18BE818A0B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0.46</c:v>
                </c:pt>
                <c:pt idx="4">
                  <c:v>#N/A</c:v>
                </c:pt>
                <c:pt idx="5">
                  <c:v>0</c:v>
                </c:pt>
                <c:pt idx="6">
                  <c:v>#N/A</c:v>
                </c:pt>
                <c:pt idx="7">
                  <c:v>0</c:v>
                </c:pt>
                <c:pt idx="8">
                  <c:v>#N/A</c:v>
                </c:pt>
                <c:pt idx="9">
                  <c:v>0</c:v>
                </c:pt>
              </c:numCache>
            </c:numRef>
          </c:val>
          <c:extLst>
            <c:ext xmlns:c16="http://schemas.microsoft.com/office/drawing/2014/chart" uri="{C3380CC4-5D6E-409C-BE32-E72D297353CC}">
              <c16:uniqueId val="{00000000-83E6-490B-8267-6A01DEFB1E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E6-490B-8267-6A01DEFB1EF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E6-490B-8267-6A01DEFB1EF0}"/>
            </c:ext>
          </c:extLst>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0.01</c:v>
                </c:pt>
                <c:pt idx="4">
                  <c:v>#N/A</c:v>
                </c:pt>
                <c:pt idx="5">
                  <c:v>0.09</c:v>
                </c:pt>
                <c:pt idx="6">
                  <c:v>#N/A</c:v>
                </c:pt>
                <c:pt idx="7">
                  <c:v>0.1</c:v>
                </c:pt>
                <c:pt idx="8">
                  <c:v>#N/A</c:v>
                </c:pt>
                <c:pt idx="9">
                  <c:v>0.09</c:v>
                </c:pt>
              </c:numCache>
            </c:numRef>
          </c:val>
          <c:extLst>
            <c:ext xmlns:c16="http://schemas.microsoft.com/office/drawing/2014/chart" uri="{C3380CC4-5D6E-409C-BE32-E72D297353CC}">
              <c16:uniqueId val="{00000003-83E6-490B-8267-6A01DEFB1EF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c:v>
                </c:pt>
                <c:pt idx="2">
                  <c:v>#N/A</c:v>
                </c:pt>
                <c:pt idx="3">
                  <c:v>0.49</c:v>
                </c:pt>
                <c:pt idx="4">
                  <c:v>#N/A</c:v>
                </c:pt>
                <c:pt idx="5">
                  <c:v>1.1000000000000001</c:v>
                </c:pt>
                <c:pt idx="6">
                  <c:v>#N/A</c:v>
                </c:pt>
                <c:pt idx="7">
                  <c:v>0.91</c:v>
                </c:pt>
                <c:pt idx="8">
                  <c:v>#N/A</c:v>
                </c:pt>
                <c:pt idx="9">
                  <c:v>0.67</c:v>
                </c:pt>
              </c:numCache>
            </c:numRef>
          </c:val>
          <c:extLst>
            <c:ext xmlns:c16="http://schemas.microsoft.com/office/drawing/2014/chart" uri="{C3380CC4-5D6E-409C-BE32-E72D297353CC}">
              <c16:uniqueId val="{00000004-83E6-490B-8267-6A01DEFB1EF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1.08</c:v>
                </c:pt>
                <c:pt idx="2">
                  <c:v>#N/A</c:v>
                </c:pt>
                <c:pt idx="3">
                  <c:v>1.83</c:v>
                </c:pt>
                <c:pt idx="4">
                  <c:v>#N/A</c:v>
                </c:pt>
                <c:pt idx="5">
                  <c:v>0.54</c:v>
                </c:pt>
                <c:pt idx="6">
                  <c:v>#N/A</c:v>
                </c:pt>
                <c:pt idx="7">
                  <c:v>0.35</c:v>
                </c:pt>
                <c:pt idx="8">
                  <c:v>#N/A</c:v>
                </c:pt>
                <c:pt idx="9">
                  <c:v>0.78</c:v>
                </c:pt>
              </c:numCache>
            </c:numRef>
          </c:val>
          <c:extLst>
            <c:ext xmlns:c16="http://schemas.microsoft.com/office/drawing/2014/chart" uri="{C3380CC4-5D6E-409C-BE32-E72D297353CC}">
              <c16:uniqueId val="{00000005-83E6-490B-8267-6A01DEFB1EF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3.41</c:v>
                </c:pt>
                <c:pt idx="2">
                  <c:v>#N/A</c:v>
                </c:pt>
                <c:pt idx="3">
                  <c:v>3.47</c:v>
                </c:pt>
                <c:pt idx="4">
                  <c:v>#N/A</c:v>
                </c:pt>
                <c:pt idx="5">
                  <c:v>3.86</c:v>
                </c:pt>
                <c:pt idx="6">
                  <c:v>#N/A</c:v>
                </c:pt>
                <c:pt idx="7">
                  <c:v>3.4</c:v>
                </c:pt>
                <c:pt idx="8">
                  <c:v>#N/A</c:v>
                </c:pt>
                <c:pt idx="9">
                  <c:v>3.57</c:v>
                </c:pt>
              </c:numCache>
            </c:numRef>
          </c:val>
          <c:extLst>
            <c:ext xmlns:c16="http://schemas.microsoft.com/office/drawing/2014/chart" uri="{C3380CC4-5D6E-409C-BE32-E72D297353CC}">
              <c16:uniqueId val="{00000006-83E6-490B-8267-6A01DEFB1EF0}"/>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6.42</c:v>
                </c:pt>
                <c:pt idx="2">
                  <c:v>#N/A</c:v>
                </c:pt>
                <c:pt idx="3">
                  <c:v>7.2</c:v>
                </c:pt>
                <c:pt idx="4">
                  <c:v>#N/A</c:v>
                </c:pt>
                <c:pt idx="5">
                  <c:v>8.16</c:v>
                </c:pt>
                <c:pt idx="6">
                  <c:v>#N/A</c:v>
                </c:pt>
                <c:pt idx="7">
                  <c:v>8.27</c:v>
                </c:pt>
                <c:pt idx="8">
                  <c:v>#N/A</c:v>
                </c:pt>
                <c:pt idx="9">
                  <c:v>6.85</c:v>
                </c:pt>
              </c:numCache>
            </c:numRef>
          </c:val>
          <c:extLst>
            <c:ext xmlns:c16="http://schemas.microsoft.com/office/drawing/2014/chart" uri="{C3380CC4-5D6E-409C-BE32-E72D297353CC}">
              <c16:uniqueId val="{00000007-83E6-490B-8267-6A01DEFB1EF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6.52</c:v>
                </c:pt>
                <c:pt idx="2">
                  <c:v>#N/A</c:v>
                </c:pt>
                <c:pt idx="3">
                  <c:v>7.02</c:v>
                </c:pt>
                <c:pt idx="4">
                  <c:v>#N/A</c:v>
                </c:pt>
                <c:pt idx="5">
                  <c:v>7.8</c:v>
                </c:pt>
                <c:pt idx="6">
                  <c:v>#N/A</c:v>
                </c:pt>
                <c:pt idx="7">
                  <c:v>8.7899999999999991</c:v>
                </c:pt>
                <c:pt idx="8">
                  <c:v>#N/A</c:v>
                </c:pt>
                <c:pt idx="9">
                  <c:v>9.52</c:v>
                </c:pt>
              </c:numCache>
            </c:numRef>
          </c:val>
          <c:extLst>
            <c:ext xmlns:c16="http://schemas.microsoft.com/office/drawing/2014/chart" uri="{C3380CC4-5D6E-409C-BE32-E72D297353CC}">
              <c16:uniqueId val="{00000008-83E6-490B-8267-6A01DEFB1EF0}"/>
            </c:ext>
          </c:extLst>
        </c:ser>
        <c:ser>
          <c:idx val="9"/>
          <c:order val="9"/>
          <c:tx>
            <c:strRef>
              <c:f>データシート!$A$36</c:f>
              <c:strCache>
                <c:ptCount val="1"/>
                <c:pt idx="0">
                  <c:v>農業集落排水事業会計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12.89</c:v>
                </c:pt>
                <c:pt idx="6">
                  <c:v>#N/A</c:v>
                </c:pt>
                <c:pt idx="7">
                  <c:v>13.37</c:v>
                </c:pt>
                <c:pt idx="8">
                  <c:v>#N/A</c:v>
                </c:pt>
                <c:pt idx="9">
                  <c:v>13.11</c:v>
                </c:pt>
              </c:numCache>
            </c:numRef>
          </c:val>
          <c:extLst>
            <c:ext xmlns:c16="http://schemas.microsoft.com/office/drawing/2014/chart" uri="{C3380CC4-5D6E-409C-BE32-E72D297353CC}">
              <c16:uniqueId val="{00000009-83E6-490B-8267-6A01DEFB1E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1889</c:v>
                </c:pt>
                <c:pt idx="5">
                  <c:v>1805</c:v>
                </c:pt>
                <c:pt idx="8">
                  <c:v>1748</c:v>
                </c:pt>
                <c:pt idx="11">
                  <c:v>1670</c:v>
                </c:pt>
                <c:pt idx="14">
                  <c:v>1633</c:v>
                </c:pt>
              </c:numCache>
            </c:numRef>
          </c:val>
          <c:extLst>
            <c:ext xmlns:c16="http://schemas.microsoft.com/office/drawing/2014/chart" uri="{C3380CC4-5D6E-409C-BE32-E72D297353CC}">
              <c16:uniqueId val="{00000000-5407-4CED-A61D-7AB9D8744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07-4CED-A61D-7AB9D8744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23</c:v>
                </c:pt>
                <c:pt idx="6">
                  <c:v>21</c:v>
                </c:pt>
                <c:pt idx="9">
                  <c:v>18</c:v>
                </c:pt>
                <c:pt idx="12">
                  <c:v>41</c:v>
                </c:pt>
              </c:numCache>
            </c:numRef>
          </c:val>
          <c:extLst>
            <c:ext xmlns:c16="http://schemas.microsoft.com/office/drawing/2014/chart" uri="{C3380CC4-5D6E-409C-BE32-E72D297353CC}">
              <c16:uniqueId val="{00000002-5407-4CED-A61D-7AB9D8744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247</c:v>
                </c:pt>
                <c:pt idx="3">
                  <c:v>237</c:v>
                </c:pt>
                <c:pt idx="6">
                  <c:v>209</c:v>
                </c:pt>
                <c:pt idx="9">
                  <c:v>195</c:v>
                </c:pt>
                <c:pt idx="12">
                  <c:v>238</c:v>
                </c:pt>
              </c:numCache>
            </c:numRef>
          </c:val>
          <c:extLst>
            <c:ext xmlns:c16="http://schemas.microsoft.com/office/drawing/2014/chart" uri="{C3380CC4-5D6E-409C-BE32-E72D297353CC}">
              <c16:uniqueId val="{00000003-5407-4CED-A61D-7AB9D8744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699</c:v>
                </c:pt>
                <c:pt idx="3">
                  <c:v>641</c:v>
                </c:pt>
                <c:pt idx="6">
                  <c:v>702</c:v>
                </c:pt>
                <c:pt idx="9">
                  <c:v>529</c:v>
                </c:pt>
                <c:pt idx="12">
                  <c:v>472</c:v>
                </c:pt>
              </c:numCache>
            </c:numRef>
          </c:val>
          <c:extLst>
            <c:ext xmlns:c16="http://schemas.microsoft.com/office/drawing/2014/chart" uri="{C3380CC4-5D6E-409C-BE32-E72D297353CC}">
              <c16:uniqueId val="{00000004-5407-4CED-A61D-7AB9D8744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07-4CED-A61D-7AB9D8744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07-4CED-A61D-7AB9D8744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1894</c:v>
                </c:pt>
                <c:pt idx="3">
                  <c:v>1834</c:v>
                </c:pt>
                <c:pt idx="6">
                  <c:v>1810</c:v>
                </c:pt>
                <c:pt idx="9">
                  <c:v>1786</c:v>
                </c:pt>
                <c:pt idx="12">
                  <c:v>1782</c:v>
                </c:pt>
              </c:numCache>
            </c:numRef>
          </c:val>
          <c:extLst>
            <c:ext xmlns:c16="http://schemas.microsoft.com/office/drawing/2014/chart" uri="{C3380CC4-5D6E-409C-BE32-E72D297353CC}">
              <c16:uniqueId val="{00000007-5407-4CED-A61D-7AB9D8744E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974</c:v>
                </c:pt>
                <c:pt idx="2">
                  <c:v>#N/A</c:v>
                </c:pt>
                <c:pt idx="3">
                  <c:v>#N/A</c:v>
                </c:pt>
                <c:pt idx="4">
                  <c:v>930</c:v>
                </c:pt>
                <c:pt idx="5">
                  <c:v>#N/A</c:v>
                </c:pt>
                <c:pt idx="6">
                  <c:v>#N/A</c:v>
                </c:pt>
                <c:pt idx="7">
                  <c:v>994</c:v>
                </c:pt>
                <c:pt idx="8">
                  <c:v>#N/A</c:v>
                </c:pt>
                <c:pt idx="9">
                  <c:v>#N/A</c:v>
                </c:pt>
                <c:pt idx="10">
                  <c:v>858</c:v>
                </c:pt>
                <c:pt idx="11">
                  <c:v>#N/A</c:v>
                </c:pt>
                <c:pt idx="12">
                  <c:v>#N/A</c:v>
                </c:pt>
                <c:pt idx="13">
                  <c:v>900</c:v>
                </c:pt>
                <c:pt idx="14">
                  <c:v>#N/A</c:v>
                </c:pt>
              </c:numCache>
            </c:numRef>
          </c:val>
          <c:smooth val="0"/>
          <c:extLst>
            <c:ext xmlns:c16="http://schemas.microsoft.com/office/drawing/2014/chart" uri="{C3380CC4-5D6E-409C-BE32-E72D297353CC}">
              <c16:uniqueId val="{00000008-5407-4CED-A61D-7AB9D8744E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18496</c:v>
                </c:pt>
                <c:pt idx="5">
                  <c:v>17980</c:v>
                </c:pt>
                <c:pt idx="8">
                  <c:v>17639</c:v>
                </c:pt>
                <c:pt idx="11">
                  <c:v>17328</c:v>
                </c:pt>
                <c:pt idx="14">
                  <c:v>17345</c:v>
                </c:pt>
              </c:numCache>
            </c:numRef>
          </c:val>
          <c:extLst>
            <c:ext xmlns:c16="http://schemas.microsoft.com/office/drawing/2014/chart" uri="{C3380CC4-5D6E-409C-BE32-E72D297353CC}">
              <c16:uniqueId val="{00000000-1FB2-4031-9634-2F570B42A3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1553</c:v>
                </c:pt>
                <c:pt idx="5">
                  <c:v>1519</c:v>
                </c:pt>
                <c:pt idx="8">
                  <c:v>1343</c:v>
                </c:pt>
                <c:pt idx="11">
                  <c:v>1223</c:v>
                </c:pt>
                <c:pt idx="14">
                  <c:v>1112</c:v>
                </c:pt>
              </c:numCache>
            </c:numRef>
          </c:val>
          <c:extLst>
            <c:ext xmlns:c16="http://schemas.microsoft.com/office/drawing/2014/chart" uri="{C3380CC4-5D6E-409C-BE32-E72D297353CC}">
              <c16:uniqueId val="{00000001-1FB2-4031-9634-2F570B42A3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1802</c:v>
                </c:pt>
                <c:pt idx="5">
                  <c:v>2108</c:v>
                </c:pt>
                <c:pt idx="8">
                  <c:v>2416</c:v>
                </c:pt>
                <c:pt idx="11">
                  <c:v>2541</c:v>
                </c:pt>
                <c:pt idx="14">
                  <c:v>3208</c:v>
                </c:pt>
              </c:numCache>
            </c:numRef>
          </c:val>
          <c:extLst>
            <c:ext xmlns:c16="http://schemas.microsoft.com/office/drawing/2014/chart" uri="{C3380CC4-5D6E-409C-BE32-E72D297353CC}">
              <c16:uniqueId val="{00000002-1FB2-4031-9634-2F570B42A3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B2-4031-9634-2F570B42A3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B2-4031-9634-2F570B42A3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481</c:v>
                </c:pt>
                <c:pt idx="3">
                  <c:v>473</c:v>
                </c:pt>
                <c:pt idx="6">
                  <c:v>463</c:v>
                </c:pt>
                <c:pt idx="9">
                  <c:v>458</c:v>
                </c:pt>
                <c:pt idx="12">
                  <c:v>448</c:v>
                </c:pt>
              </c:numCache>
            </c:numRef>
          </c:val>
          <c:extLst>
            <c:ext xmlns:c16="http://schemas.microsoft.com/office/drawing/2014/chart" uri="{C3380CC4-5D6E-409C-BE32-E72D297353CC}">
              <c16:uniqueId val="{00000005-1FB2-4031-9634-2F570B42A3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2151</c:v>
                </c:pt>
                <c:pt idx="3">
                  <c:v>2088</c:v>
                </c:pt>
                <c:pt idx="6">
                  <c:v>2114</c:v>
                </c:pt>
                <c:pt idx="9">
                  <c:v>2120</c:v>
                </c:pt>
                <c:pt idx="12">
                  <c:v>2108</c:v>
                </c:pt>
              </c:numCache>
            </c:numRef>
          </c:val>
          <c:extLst>
            <c:ext xmlns:c16="http://schemas.microsoft.com/office/drawing/2014/chart" uri="{C3380CC4-5D6E-409C-BE32-E72D297353CC}">
              <c16:uniqueId val="{00000006-1FB2-4031-9634-2F570B42A3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1228</c:v>
                </c:pt>
                <c:pt idx="3">
                  <c:v>1338</c:v>
                </c:pt>
                <c:pt idx="6">
                  <c:v>2046</c:v>
                </c:pt>
                <c:pt idx="9">
                  <c:v>2178</c:v>
                </c:pt>
                <c:pt idx="12">
                  <c:v>2478</c:v>
                </c:pt>
              </c:numCache>
            </c:numRef>
          </c:val>
          <c:extLst>
            <c:ext xmlns:c16="http://schemas.microsoft.com/office/drawing/2014/chart" uri="{C3380CC4-5D6E-409C-BE32-E72D297353CC}">
              <c16:uniqueId val="{00000007-1FB2-4031-9634-2F570B42A3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11092</c:v>
                </c:pt>
                <c:pt idx="3">
                  <c:v>11133</c:v>
                </c:pt>
                <c:pt idx="6">
                  <c:v>10749</c:v>
                </c:pt>
                <c:pt idx="9">
                  <c:v>9329</c:v>
                </c:pt>
                <c:pt idx="12">
                  <c:v>7960</c:v>
                </c:pt>
              </c:numCache>
            </c:numRef>
          </c:val>
          <c:extLst>
            <c:ext xmlns:c16="http://schemas.microsoft.com/office/drawing/2014/chart" uri="{C3380CC4-5D6E-409C-BE32-E72D297353CC}">
              <c16:uniqueId val="{00000008-1FB2-4031-9634-2F570B42A3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110</c:v>
                </c:pt>
                <c:pt idx="3">
                  <c:v>93</c:v>
                </c:pt>
                <c:pt idx="6">
                  <c:v>69</c:v>
                </c:pt>
                <c:pt idx="9">
                  <c:v>60</c:v>
                </c:pt>
                <c:pt idx="12">
                  <c:v>43</c:v>
                </c:pt>
              </c:numCache>
            </c:numRef>
          </c:val>
          <c:extLst>
            <c:ext xmlns:c16="http://schemas.microsoft.com/office/drawing/2014/chart" uri="{C3380CC4-5D6E-409C-BE32-E72D297353CC}">
              <c16:uniqueId val="{00000009-1FB2-4031-9634-2F570B42A3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20661</c:v>
                </c:pt>
                <c:pt idx="3">
                  <c:v>20832</c:v>
                </c:pt>
                <c:pt idx="6">
                  <c:v>20345</c:v>
                </c:pt>
                <c:pt idx="9">
                  <c:v>20126</c:v>
                </c:pt>
                <c:pt idx="12">
                  <c:v>19823</c:v>
                </c:pt>
              </c:numCache>
            </c:numRef>
          </c:val>
          <c:extLst>
            <c:ext xmlns:c16="http://schemas.microsoft.com/office/drawing/2014/chart" uri="{C3380CC4-5D6E-409C-BE32-E72D297353CC}">
              <c16:uniqueId val="{0000000A-1FB2-4031-9634-2F570B42A3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13872</c:v>
                </c:pt>
                <c:pt idx="2">
                  <c:v>#N/A</c:v>
                </c:pt>
                <c:pt idx="3">
                  <c:v>#N/A</c:v>
                </c:pt>
                <c:pt idx="4">
                  <c:v>14350</c:v>
                </c:pt>
                <c:pt idx="5">
                  <c:v>#N/A</c:v>
                </c:pt>
                <c:pt idx="6">
                  <c:v>#N/A</c:v>
                </c:pt>
                <c:pt idx="7">
                  <c:v>14388</c:v>
                </c:pt>
                <c:pt idx="8">
                  <c:v>#N/A</c:v>
                </c:pt>
                <c:pt idx="9">
                  <c:v>#N/A</c:v>
                </c:pt>
                <c:pt idx="10">
                  <c:v>13181</c:v>
                </c:pt>
                <c:pt idx="11">
                  <c:v>#N/A</c:v>
                </c:pt>
                <c:pt idx="12">
                  <c:v>#N/A</c:v>
                </c:pt>
                <c:pt idx="13">
                  <c:v>11195</c:v>
                </c:pt>
                <c:pt idx="14">
                  <c:v>#N/A</c:v>
                </c:pt>
              </c:numCache>
            </c:numRef>
          </c:val>
          <c:smooth val="0"/>
          <c:extLst>
            <c:ext xmlns:c16="http://schemas.microsoft.com/office/drawing/2014/chart" uri="{C3380CC4-5D6E-409C-BE32-E72D297353CC}">
              <c16:uniqueId val="{0000000B-1FB2-4031-9634-2F570B42A3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882</c:v>
                </c:pt>
                <c:pt idx="1">
                  <c:v>883</c:v>
                </c:pt>
                <c:pt idx="2">
                  <c:v>972</c:v>
                </c:pt>
              </c:numCache>
            </c:numRef>
          </c:val>
          <c:extLst>
            <c:ext xmlns:c16="http://schemas.microsoft.com/office/drawing/2014/chart" uri="{C3380CC4-5D6E-409C-BE32-E72D297353CC}">
              <c16:uniqueId val="{00000000-01A4-414D-A7C1-C2A5C08826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c:v>
                </c:pt>
                <c:pt idx="1">
                  <c:v>25</c:v>
                </c:pt>
                <c:pt idx="2">
                  <c:v>10</c:v>
                </c:pt>
              </c:numCache>
            </c:numRef>
          </c:val>
          <c:extLst>
            <c:ext xmlns:c16="http://schemas.microsoft.com/office/drawing/2014/chart" uri="{C3380CC4-5D6E-409C-BE32-E72D297353CC}">
              <c16:uniqueId val="{00000001-01A4-414D-A7C1-C2A5C08826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997</c:v>
                </c:pt>
                <c:pt idx="1">
                  <c:v>1047</c:v>
                </c:pt>
                <c:pt idx="2">
                  <c:v>1598</c:v>
                </c:pt>
              </c:numCache>
            </c:numRef>
          </c:val>
          <c:extLst>
            <c:ext xmlns:c16="http://schemas.microsoft.com/office/drawing/2014/chart" uri="{C3380CC4-5D6E-409C-BE32-E72D297353CC}">
              <c16:uniqueId val="{00000002-01A4-414D-A7C1-C2A5C08826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{E6F458E2-D615-42C2-AE02-6948AF557CFF}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B6D-4CA7-A671-9D48801F52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{8E1997A2-63CD-45B2-854F-B5BA72BECE23}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6D-4CA7-A671-9D48801F52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{8AF7E53F-60B5-40BC-AC52-5C26F55835A3}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6D-4CA7-A671-9D48801F52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{5BD31B38-D0BC-4305-8B35-A73F1E85E2CD}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6D-4CA7-A671-9D48801F52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{97CD3977-4AC3-4387-BE5C-C427D075A86C}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6D-4CA7-A671-9D48801F528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{F2F10039-DB36-43C3-877B-80DC45FA82E1}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B6D-4CA7-A671-9D48801F528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{2C1AE4DC-B7D2-4B26-B7E5-CC63D8F8A66A}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B6D-4CA7-A671-9D48801F528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{42262BDD-BBBC-4D20-9032-358EBAEA99F8}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B6D-4CA7-A671-9D48801F528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{E2F49AC8-ED48-491A-A48D-AD35FC4E141E}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B6D-4CA7-A671-9D48801F52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58.3</c:v>
                </c:pt>
                <c:pt idx="16">
                  <c:v>59.8</c:v>
                </c:pt>
                <c:pt idx="24">
                  <c:v>61.1</c:v>
                </c:pt>
                <c:pt idx="32">
                  <c:v>61.9</c:v>
                </c:pt>
              </c:numCache>
            </c:numRef>
          </c:xVal>
          <c:yVal>
            <c:numRef>
              <c:f>公会計指標分析・財政指標組合せ分析表!$BP$51:$DC$51</c:f>
              <c:numCache>
                <c:formatCode>#,##0.0;"▲ "#,##0.0</c:formatCode>
                <c:ptCount val="40"/>
                <c:pt idx="0">
                  <c:v>191.8</c:v>
                </c:pt>
                <c:pt idx="8">
                  <c:v>197.9</c:v>
                </c:pt>
                <c:pt idx="16">
                  <c:v>197.2</c:v>
                </c:pt>
                <c:pt idx="24">
                  <c:v>179.5</c:v>
                </c:pt>
                <c:pt idx="32">
                  <c:v>143.30000000000001</c:v>
                </c:pt>
              </c:numCache>
            </c:numRef>
          </c:yVal>
          <c:smooth val="0"/>
          <c:extLst>
            <c:ext xmlns:c16="http://schemas.microsoft.com/office/drawing/2014/chart" uri="{C3380CC4-5D6E-409C-BE32-E72D297353CC}">
              <c16:uniqueId val="{00000009-FB6D-4CA7-A671-9D48801F52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{9C861235-81E2-4BEE-9C4B-74DF20423887}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B6D-4CA7-A671-9D48801F52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{88E0351A-BA31-46E8-B93B-6D3624933389}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6D-4CA7-A671-9D48801F52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{D2D0A134-51D7-4FE7-A6D7-C76F944A7B82}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6D-4CA7-A671-9D48801F52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{D96D6E5A-6201-4F15-A1CB-998DAA01D8B4}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6D-4CA7-A671-9D48801F52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{D2F44881-E22E-41F3-9057-306AFF5DAD6E}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6D-4CA7-A671-9D48801F528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{5392CF5F-7168-4CC8-83D4-F9D2911F0373}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B6D-4CA7-A671-9D48801F5287}"/>
                </c:ext>
              </c:extLst>
            </c:dLbl>
            <c:dLbl>
              <c:idx val="16"/>
              <c:layout>
                <c:manualLayout>
                  <c:x val="-3.0681864182239785E-2"/>
                  <c:y val="-5.042963392397564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{450C2E0F-9717-4ADA-9CF5-64073BBB3A0E}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B6D-4CA7-A671-9D48801F5287}"/>
                </c:ext>
              </c:extLst>
            </c:dLbl>
            <c:dLbl>
              <c:idx val="24"/>
              <c:layout>
                <c:manualLayout>
                  <c:x val="-3.3479086937566745E-2"/>
                  <c:y val="-7.904845028775472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{AF6513E1-6A20-4082-B63A-74D0350D3C5A}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B6D-4CA7-A671-9D48801F528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{50A0B848-D318-43CB-A67F-EEEB926080A2}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B6D-4CA7-A671-9D48801F52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B6D-4CA7-A671-9D48801F5287}"/>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{57740C1C-BABD-4659-9349-F33E594936C6}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3E-49B0-9AB2-549F5DB6F6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{0A41229A-8353-4C8B-BF61-5FDA6D8DDEB6}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3E-49B0-9AB2-549F5DB6F6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{900324DA-30A3-40E2-B7CE-D37112DF4FFE}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3E-49B0-9AB2-549F5DB6F6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{1287E665-B06F-4BD2-92F5-8DA309B25521}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3E-49B0-9AB2-549F5DB6F6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{C8C91A1C-D04E-4E7E-9813-0D80882421C7}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3E-49B0-9AB2-549F5DB6F6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{71242009-A311-4603-8603-C0792C2FB3D8}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3E-49B0-9AB2-549F5DB6F6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{BAEA7C49-529E-4C5A-B508-4100EC46221B}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3E-49B0-9AB2-549F5DB6F6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{F6B4AD8E-D0D2-4F53-8317-ED93EE94CFB6}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3E-49B0-9AB2-549F5DB6F6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{CF3026D3-3EE3-4B86-9CCD-D504C50C7C15}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3E-49B0-9AB2-549F5DB6F6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13.8</c:v>
                </c:pt>
                <c:pt idx="16">
                  <c:v>13.3</c:v>
                </c:pt>
                <c:pt idx="24">
                  <c:v>12.7</c:v>
                </c:pt>
                <c:pt idx="32">
                  <c:v>12.2</c:v>
                </c:pt>
              </c:numCache>
            </c:numRef>
          </c:xVal>
          <c:yVal>
            <c:numRef>
              <c:f>公会計指標分析・財政指標組合せ分析表!$BP$73:$DC$73</c:f>
              <c:numCache>
                <c:formatCode>#,##0.0;"▲ "#,##0.0</c:formatCode>
                <c:ptCount val="40"/>
                <c:pt idx="0">
                  <c:v>191.8</c:v>
                </c:pt>
                <c:pt idx="8">
                  <c:v>197.9</c:v>
                </c:pt>
                <c:pt idx="16">
                  <c:v>197.2</c:v>
                </c:pt>
                <c:pt idx="24">
                  <c:v>179.5</c:v>
                </c:pt>
                <c:pt idx="32">
                  <c:v>143.30000000000001</c:v>
                </c:pt>
              </c:numCache>
            </c:numRef>
          </c:yVal>
          <c:smooth val="0"/>
          <c:extLst>
            <c:ext xmlns:c16="http://schemas.microsoft.com/office/drawing/2014/chart" uri="{C3380CC4-5D6E-409C-BE32-E72D297353CC}">
              <c16:uniqueId val="{00000009-FA3E-49B0-9AB2-549F5DB6F6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{FC8E7DC7-FA1F-46DC-AA85-BAE9F32F78BB}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3E-49B0-9AB2-549F5DB6F6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{51A990AE-9FCA-41EE-BBD1-D48A61E3758C}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3E-49B0-9AB2-549F5DB6F6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{083006D6-24A3-4858-A16E-E16851736AB7}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3E-49B0-9AB2-549F5DB6F6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{6389B987-B3F4-473F-8B8C-7D7715A93B05}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3E-49B0-9AB2-549F5DB6F6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{5B1EF291-5262-4516-8A5F-1E1595BE2FF2}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3E-49B0-9AB2-549F5DB6F61F}"/>
                </c:ext>
              </c:extLst>
            </c:dLbl>
            <c:dLbl>
              <c:idx val="8"/>
              <c:layout>
                <c:manualLayout>
                  <c:x val="-3.4566143090820671E-2"/>
                  <c:y val="-4.8276876540765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{E07D9EA5-2399-4D37-A27E-6AF1EA863410}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3E-49B0-9AB2-549F5DB6F61F}"/>
                </c:ext>
              </c:extLst>
            </c:dLbl>
            <c:dLbl>
              <c:idx val="16"/>
              <c:layout>
                <c:manualLayout>
                  <c:x val="-2.8829840147400865E-2"/>
                  <c:y val="-7.65564176348219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{44AF6ED5-FE45-45A8-B25B-660AE99EB0C8}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3E-49B0-9AB2-549F5DB6F6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{562CBB31-0D9E-45E3-96E8-E6AC971E41CE}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3E-49B0-9AB2-549F5DB6F6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{A22F2E82-0664-4EA0-B95D-9AA1AB6DD30D}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3E-49B0-9AB2-549F5DB6F6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A3E-49B0-9AB2-549F5DB6F61F}"/>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公営企業債の元利償還金に対する繰入金は、令和元年度に企業会計側で繰出基準の精査を行ったことで減少に転じた。また、普通交付税に算入された公債費等も減少してきている。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一方で、ごみ処理施設など一部事務組合等が起こした地方債元利償還金に対する負担額が増加していく見込みであり、実質公債費比率は上昇していくとみられる。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市債の現在高は減少していく見込みだが、実質公債費比率の推移は下げ止まっているため、引き続き注視しながら財政運営を行う。</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市債発行額の抑制により一般会計等に係る地方債の現在高は減少している。また、公営企業債等繰入見込額も公営企業側で繰出基準の精査を行ったことで減少して</a:t>
          </a:r>
          <a:r>
            <a:rPr kumimoji="1" lang="ja-JP" altLang="en-US" sz="1300">
              <a:latin typeface="ＭＳ Ｐゴシック" panose="020B0600070205080204" pitchFamily="50" charset="-128"/>
              <a:ea typeface="ＭＳ Ｐゴシック" panose="020B0600070205080204" pitchFamily="50" charset="-128"/>
            </a:rPr>
            <a:t>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一方で、ごみ処理施設など一部事務組合等が起こした地方債</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額が増加していく見込みであ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充当可能財源のうち、基金はふるさと寄附の増加からふるさとづくり基金残高が増額し、比率の改善に繋がっている。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（５カ年）において、将来負担比率の改善を掲げ、普通債残高４億円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年削減、財政調整用基金残高２億円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年増加に努め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長野県駒ケ根市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ふるさと寄附の増額もありふるさとづくり基金が５億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万円、新たに創設した新型コロナウイルス緊急対策資金利子補給金に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万円、高度情報化基金に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一方で、ふるさとづくり基金からの繰入は財源調整もあり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万円、第三セクター等改革推進債の繰上償還として減債基金から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万円を取り崩し、該当事業へ充当した。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新たにスタートする行財政改革プラン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将来負担比率の改善を掲げ、このうち財政調整用基金残高を毎年平均２億円以上増額していく目標を設定した。災害等不測の事態への備えや今後増加が見込まれる社会保障関連経費や公共施設の維持更新費に対応するためのもので、引き続き財政健全化に向け、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ふるさとづくり基金：活力と潤いのある地域づくりの推進を図るため必要がある場合に処分する。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福祉のまちづくり基金：福祉のまちづくり事業の推進のため必要がある場合に処分する。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教育基金：①学校教育、社会教育及び社会体育環境の整備充実　②優れた研究や文化的事業に対する協力　③青少年の育英及び健全育成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④生涯教育活動その他教育文化的事業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推進のため必要がある場合に処分する。</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温泉開発基金：温泉の掘削及び施設整備並びに環境整備のため必要がある場合に処分する。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高度情報化基金：高度情報化社会への対応に必要な施設の整備のため必要がある場合に処分する。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の増額は、ふるさと寄附の増額と基金繰入を最小限としたことによる。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は、今後の温泉関連事業へ備え入湯税を積立てた一方で、コロナ禍における温泉施設への経営支援として取崩しを行ったことによる。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高度情報化基金の増額は、今後の情報化整備に備えての積み立てである。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その年度にいただいたふるさと寄附については、一旦ふるさとづくり基金に積み立てを行い、翌年度以降に寄附者の意向に沿った事業の財源として使用する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温泉開発基金は、今後の温泉施設の改修や新たな温泉掘削に向けて、当面の間は積み立てを行っていく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が、コロナ禍での経営支援も検討する。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新型コロナウイルス感染症の影響により中止や縮小となった事業費や財源調整による余剰金として、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万円の積み増しとなった。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財政調整用基金残高を毎年平均２億円以上増額していく目標を設定し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ており、余剰金などを積み増しできるよう取り組んでいく。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令和３年度より市有地売払を促進するための新たな事業に取り組んでおり、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第三セクター等改革推進債の繰上償還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有形固定資産減価償却率は、上昇傾向にあるものの、類似団体平均と比較して概ね同水準で推移している。当市では、平成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令和２年度個別施設計画の策定を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今後は、この個別施設計画に基づき、</a:t>
          </a:r>
          <a:r>
            <a:rPr kumimoji="1" lang="ja-JP" altLang="ja-JP" sz="1100">
              <a:solidFill>
                <a:schemeClr val="dk1"/>
              </a:solidFill>
              <a:effectLst/>
              <a:latin typeface="+mn-lt"/>
              <a:ea typeface="+mn-ea"/>
              <a:cs typeface="+mn-cs"/>
            </a:rPr>
            <a:t>施設整備や大規模改修、または長寿命化などを図るなど、効果的かつ計画的な行財政運営を推進することとする。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108041</xdr:rowOff>
    </xdr:from>
    <xdr:to>
      <xdr:col>23</xdr:col>
      <xdr:colOff>136525</xdr:colOff>
      <xdr:row>32</xdr:row>
      <xdr:rowOff>38191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86468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17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31</xdr:row>
      <xdr:rowOff>158841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20642"/>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134167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18054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94071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13428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47806</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10343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4644</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115133</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58891</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債務償還比率は、類似団体平均と比較して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上回っている。主な要因としては、</a:t>
          </a:r>
          <a:r>
            <a:rPr kumimoji="1" lang="ja-JP" altLang="en-US" sz="1100">
              <a:solidFill>
                <a:schemeClr val="dk1"/>
              </a:solidFill>
              <a:effectLst/>
              <a:latin typeface="+mn-lt"/>
              <a:ea typeface="+mn-ea"/>
              <a:cs typeface="+mn-cs"/>
            </a:rPr>
            <a:t>過去に実施した大型建設事業（伊南バイパス関連整備、南田市場区画整理、公共下水道事業）や学校施設の耐震化など、積極的に投資をしてきたことによるものである。</a:t>
          </a:r>
          <a:r>
            <a:rPr kumimoji="1" lang="ja-JP" altLang="ja-JP" sz="1100">
              <a:solidFill>
                <a:schemeClr val="dk1"/>
              </a:solidFill>
              <a:effectLst/>
              <a:latin typeface="+mn-lt"/>
              <a:ea typeface="+mn-ea"/>
              <a:cs typeface="+mn-cs"/>
            </a:rPr>
            <a:t>今後は地方債の発行額の抑制や繰上償還により、公債費の縮減を図れるよう取り組んでいく。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97863</xdr:rowOff>
    </xdr:from>
    <xdr:to>
      <xdr:col>76</xdr:col>
      <xdr:colOff>73025</xdr:colOff>
      <xdr:row>32</xdr:row>
      <xdr:rowOff>28013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1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76290</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616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21717</xdr:rowOff>
    </xdr:from>
    <xdr:to>
      <xdr:col>72</xdr:col>
      <xdr:colOff>123825</xdr:colOff>
      <xdr:row>32</xdr:row>
      <xdr:rowOff>123317</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148663</xdr:rowOff>
    </xdr:from>
    <xdr:to>
      <xdr:col>76</xdr:col>
      <xdr:colOff>22225</xdr:colOff>
      <xdr:row>32</xdr:row>
      <xdr:rowOff>72517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4084300" y="6235138"/>
          <a:ext cx="7112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40377</xdr:rowOff>
    </xdr:from>
    <xdr:to>
      <xdr:col>68</xdr:col>
      <xdr:colOff>123825</xdr:colOff>
      <xdr:row>32</xdr:row>
      <xdr:rowOff>141977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629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72517</xdr:rowOff>
    </xdr:from>
    <xdr:to>
      <xdr:col>72</xdr:col>
      <xdr:colOff>73025</xdr:colOff>
      <xdr:row>32</xdr:row>
      <xdr:rowOff>91177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3322300" y="6330442"/>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169881</xdr:rowOff>
    </xdr:from>
    <xdr:to>
      <xdr:col>64</xdr:col>
      <xdr:colOff>123825</xdr:colOff>
      <xdr:row>32</xdr:row>
      <xdr:rowOff>100031</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25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49231</xdr:rowOff>
    </xdr:from>
    <xdr:to>
      <xdr:col>68</xdr:col>
      <xdr:colOff>73025</xdr:colOff>
      <xdr:row>32</xdr:row>
      <xdr:rowOff>91177</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2560300" y="6307156"/>
          <a:ext cx="762000" cy="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7067</xdr:rowOff>
    </xdr:from>
    <xdr:to>
      <xdr:col>60</xdr:col>
      <xdr:colOff>123825</xdr:colOff>
      <xdr:row>32</xdr:row>
      <xdr:rowOff>108667</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49231</xdr:rowOff>
    </xdr:from>
    <xdr:to>
      <xdr:col>64</xdr:col>
      <xdr:colOff>73025</xdr:colOff>
      <xdr:row>32</xdr:row>
      <xdr:rowOff>57867</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1798300" y="630715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114444</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37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133104</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63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91158</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3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99794</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139065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48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25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81915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8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43815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0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82474</xdr:rowOff>
    </xdr:from>
    <xdr:to>
      <xdr:col>55</xdr:col>
      <xdr:colOff>50800</xdr:colOff>
      <xdr:row>38</xdr:row>
      <xdr:rowOff>12624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4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105351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2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90208</xdr:rowOff>
    </xdr:from>
    <xdr:to>
      <xdr:col>50</xdr:col>
      <xdr:colOff>165100</xdr:colOff>
      <xdr:row>38</xdr:row>
      <xdr:rowOff>20358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4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133274</xdr:rowOff>
    </xdr:from>
    <xdr:to>
      <xdr:col>55</xdr:col>
      <xdr:colOff>0</xdr:colOff>
      <xdr:row>37</xdr:row>
      <xdr:rowOff>141008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476924"/>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92647</xdr:rowOff>
    </xdr:from>
    <xdr:to>
      <xdr:col>46</xdr:col>
      <xdr:colOff>38100</xdr:colOff>
      <xdr:row>38</xdr:row>
      <xdr:rowOff>22797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4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141008</xdr:rowOff>
    </xdr:from>
    <xdr:to>
      <xdr:col>50</xdr:col>
      <xdr:colOff>114300</xdr:colOff>
      <xdr:row>37</xdr:row>
      <xdr:rowOff>143447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48465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99847</xdr:rowOff>
    </xdr:from>
    <xdr:to>
      <xdr:col>41</xdr:col>
      <xdr:colOff>101600</xdr:colOff>
      <xdr:row>38</xdr:row>
      <xdr:rowOff>29997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4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143447</xdr:rowOff>
    </xdr:from>
    <xdr:to>
      <xdr:col>45</xdr:col>
      <xdr:colOff>177800</xdr:colOff>
      <xdr:row>37</xdr:row>
      <xdr:rowOff>150647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487097"/>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102781</xdr:rowOff>
    </xdr:from>
    <xdr:to>
      <xdr:col>36</xdr:col>
      <xdr:colOff>165100</xdr:colOff>
      <xdr:row>38</xdr:row>
      <xdr:rowOff>32931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150647</xdr:rowOff>
    </xdr:from>
    <xdr:to>
      <xdr:col>41</xdr:col>
      <xdr:colOff>50800</xdr:colOff>
      <xdr:row>37</xdr:row>
      <xdr:rowOff>153581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49429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36885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39324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46524</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2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49458</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2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80010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188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60416</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9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666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107587</xdr:rowOff>
    </xdr:from>
    <xdr:to>
      <xdr:col>6</xdr:col>
      <xdr:colOff>38100</xdr:colOff>
      <xdr:row>61</xdr:row>
      <xdr:rowOff>37737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158387</xdr:rowOff>
    </xdr:from>
    <xdr:to>
      <xdr:col>10</xdr:col>
      <xdr:colOff>114300</xdr:colOff>
      <xdr:row>61</xdr:row>
      <xdr:rowOff>8165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453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130960</xdr:rowOff>
    </xdr:from>
    <xdr:to>
      <xdr:col>55</xdr:col>
      <xdr:colOff>50800</xdr:colOff>
      <xdr:row>61</xdr:row>
      <xdr:rowOff>61110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4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153837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2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142754</xdr:rowOff>
    </xdr:from>
    <xdr:to>
      <xdr:col>50</xdr:col>
      <xdr:colOff>165100</xdr:colOff>
      <xdr:row>61</xdr:row>
      <xdr:rowOff>72904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4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10310</xdr:rowOff>
    </xdr:from>
    <xdr:to>
      <xdr:col>55</xdr:col>
      <xdr:colOff>0</xdr:colOff>
      <xdr:row>61</xdr:row>
      <xdr:rowOff>22104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468760"/>
          <a:ext cx="8382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148306</xdr:rowOff>
    </xdr:from>
    <xdr:to>
      <xdr:col>46</xdr:col>
      <xdr:colOff>38100</xdr:colOff>
      <xdr:row>61</xdr:row>
      <xdr:rowOff>78456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22104</xdr:rowOff>
    </xdr:from>
    <xdr:to>
      <xdr:col>50</xdr:col>
      <xdr:colOff>114300</xdr:colOff>
      <xdr:row>61</xdr:row>
      <xdr:rowOff>27656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48055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153008</xdr:rowOff>
    </xdr:from>
    <xdr:to>
      <xdr:col>41</xdr:col>
      <xdr:colOff>101600</xdr:colOff>
      <xdr:row>61</xdr:row>
      <xdr:rowOff>83158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4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27656</xdr:rowOff>
    </xdr:from>
    <xdr:to>
      <xdr:col>45</xdr:col>
      <xdr:colOff>177800</xdr:colOff>
      <xdr:row>61</xdr:row>
      <xdr:rowOff>32358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48610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159772</xdr:rowOff>
    </xdr:from>
    <xdr:to>
      <xdr:col>36</xdr:col>
      <xdr:colOff>165100</xdr:colOff>
      <xdr:row>61</xdr:row>
      <xdr:rowOff>89922</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4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32358</xdr:rowOff>
    </xdr:from>
    <xdr:to>
      <xdr:col>41</xdr:col>
      <xdr:colOff>50800</xdr:colOff>
      <xdr:row>61</xdr:row>
      <xdr:rowOff>39122</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490808"/>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89431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2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94983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21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99685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1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106449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2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66675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817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51436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2570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26670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24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122555</xdr:rowOff>
    </xdr:from>
    <xdr:to>
      <xdr:col>6</xdr:col>
      <xdr:colOff>38100</xdr:colOff>
      <xdr:row>83</xdr:row>
      <xdr:rowOff>52705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xdr:rowOff>
    </xdr:from>
    <xdr:to>
      <xdr:col>10</xdr:col>
      <xdr:colOff>114300</xdr:colOff>
      <xdr:row>83</xdr:row>
      <xdr:rowOff>15239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2322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43832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141987</xdr:rowOff>
    </xdr:from>
    <xdr:to>
      <xdr:col>55</xdr:col>
      <xdr:colOff>50800</xdr:colOff>
      <xdr:row>85</xdr:row>
      <xdr:rowOff>72137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120414</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2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144653</xdr:rowOff>
    </xdr:from>
    <xdr:to>
      <xdr:col>50</xdr:col>
      <xdr:colOff>165100</xdr:colOff>
      <xdr:row>85</xdr:row>
      <xdr:rowOff>74803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21337</xdr:rowOff>
    </xdr:from>
    <xdr:to>
      <xdr:col>55</xdr:col>
      <xdr:colOff>0</xdr:colOff>
      <xdr:row>85</xdr:row>
      <xdr:rowOff>24003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59458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xdr:rowOff>
    </xdr:from>
    <xdr:to>
      <xdr:col>46</xdr:col>
      <xdr:colOff>38100</xdr:colOff>
      <xdr:row>85</xdr:row>
      <xdr:rowOff>110998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24003</xdr:rowOff>
    </xdr:from>
    <xdr:to>
      <xdr:col>50</xdr:col>
      <xdr:colOff>114300</xdr:colOff>
      <xdr:row>85</xdr:row>
      <xdr:rowOff>60198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59725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4063</xdr:rowOff>
    </xdr:from>
    <xdr:to>
      <xdr:col>41</xdr:col>
      <xdr:colOff>101600</xdr:colOff>
      <xdr:row>85</xdr:row>
      <xdr:rowOff>105663</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54863</xdr:rowOff>
    </xdr:from>
    <xdr:to>
      <xdr:col>45</xdr:col>
      <xdr:colOff>177800</xdr:colOff>
      <xdr:row>85</xdr:row>
      <xdr:rowOff>60198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62811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4826</xdr:rowOff>
    </xdr:from>
    <xdr:to>
      <xdr:col>36</xdr:col>
      <xdr:colOff>165100</xdr:colOff>
      <xdr:row>85</xdr:row>
      <xdr:rowOff>106426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54863</xdr:rowOff>
    </xdr:from>
    <xdr:to>
      <xdr:col>41</xdr:col>
      <xdr:colOff>50800</xdr:colOff>
      <xdr:row>85</xdr:row>
      <xdr:rowOff>55626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6281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65930</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102125</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96790</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97553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25400</xdr:rowOff>
    </xdr:from>
    <xdr:to>
      <xdr:col>81</xdr:col>
      <xdr:colOff>101600</xdr:colOff>
      <xdr:row>36</xdr:row>
      <xdr:rowOff>127000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135255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24840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36</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195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84455</xdr:rowOff>
    </xdr:from>
    <xdr:to>
      <xdr:col>72</xdr:col>
      <xdr:colOff>38100</xdr:colOff>
      <xdr:row>36</xdr:row>
      <xdr:rowOff>14605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135255</xdr:rowOff>
    </xdr:from>
    <xdr:to>
      <xdr:col>76</xdr:col>
      <xdr:colOff>114300</xdr:colOff>
      <xdr:row>36</xdr:row>
      <xdr:rowOff>22860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1360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27305</xdr:rowOff>
    </xdr:from>
    <xdr:to>
      <xdr:col>67</xdr:col>
      <xdr:colOff>101600</xdr:colOff>
      <xdr:row>35</xdr:row>
      <xdr:rowOff>128905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78105</xdr:rowOff>
    </xdr:from>
    <xdr:to>
      <xdr:col>71</xdr:col>
      <xdr:colOff>177800</xdr:colOff>
      <xdr:row>35</xdr:row>
      <xdr:rowOff>135255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0788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143527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31132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145432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52849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87630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5958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41402</xdr:rowOff>
    </xdr:from>
    <xdr:to>
      <xdr:col>102</xdr:col>
      <xdr:colOff>165100</xdr:colOff>
      <xdr:row>38</xdr:row>
      <xdr:rowOff>143002</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92202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60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43688</xdr:rowOff>
    </xdr:from>
    <xdr:to>
      <xdr:col>98</xdr:col>
      <xdr:colOff>38100</xdr:colOff>
      <xdr:row>38</xdr:row>
      <xdr:rowOff>145288</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92202</xdr:rowOff>
    </xdr:from>
    <xdr:to>
      <xdr:col>102</xdr:col>
      <xdr:colOff>114300</xdr:colOff>
      <xdr:row>38</xdr:row>
      <xdr:rowOff>94488</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6073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159529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161815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xdr:rowOff>
    </xdr:from>
    <xdr:to>
      <xdr:col>85</xdr:col>
      <xdr:colOff>177800</xdr:colOff>
      <xdr:row>60</xdr:row>
      <xdr:rowOff>106045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154322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55245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3136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57150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31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57150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30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17145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0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93997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59072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161671</xdr:rowOff>
    </xdr:from>
    <xdr:to>
      <xdr:col>116</xdr:col>
      <xdr:colOff>114300</xdr:colOff>
      <xdr:row>63</xdr:row>
      <xdr:rowOff>91821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163703</xdr:rowOff>
    </xdr:from>
    <xdr:to>
      <xdr:col>112</xdr:col>
      <xdr:colOff>38100</xdr:colOff>
      <xdr:row>63</xdr:row>
      <xdr:rowOff>93853</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41021</xdr:rowOff>
    </xdr:from>
    <xdr:to>
      <xdr:col>116</xdr:col>
      <xdr:colOff>63500</xdr:colOff>
      <xdr:row>63</xdr:row>
      <xdr:rowOff>43053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842371"/>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170942</xdr:rowOff>
    </xdr:from>
    <xdr:to>
      <xdr:col>107</xdr:col>
      <xdr:colOff>101600</xdr:colOff>
      <xdr:row>63</xdr:row>
      <xdr:rowOff>101092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43053</xdr:rowOff>
    </xdr:from>
    <xdr:to>
      <xdr:col>111</xdr:col>
      <xdr:colOff>177800</xdr:colOff>
      <xdr:row>63</xdr:row>
      <xdr:rowOff>50292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8444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889</xdr:rowOff>
    </xdr:from>
    <xdr:to>
      <xdr:col>102</xdr:col>
      <xdr:colOff>165100</xdr:colOff>
      <xdr:row>63</xdr:row>
      <xdr:rowOff>102489</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8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50292</xdr:rowOff>
    </xdr:from>
    <xdr:to>
      <xdr:col>107</xdr:col>
      <xdr:colOff>50800</xdr:colOff>
      <xdr:row>63</xdr:row>
      <xdr:rowOff>51689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85164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1143</xdr:rowOff>
    </xdr:from>
    <xdr:to>
      <xdr:col>98</xdr:col>
      <xdr:colOff>38100</xdr:colOff>
      <xdr:row>63</xdr:row>
      <xdr:rowOff>102743</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8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51689</xdr:rowOff>
    </xdr:from>
    <xdr:to>
      <xdr:col>102</xdr:col>
      <xdr:colOff>114300</xdr:colOff>
      <xdr:row>63</xdr:row>
      <xdr:rowOff>51943</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85303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84980</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93616</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89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93870</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89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98334</xdr:rowOff>
    </xdr:from>
    <xdr:to>
      <xdr:col>85</xdr:col>
      <xdr:colOff>177800</xdr:colOff>
      <xdr:row>85</xdr:row>
      <xdr:rowOff>28484</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76761</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90351</xdr:rowOff>
    </xdr:from>
    <xdr:to>
      <xdr:col>85</xdr:col>
      <xdr:colOff>127000</xdr:colOff>
      <xdr:row>84</xdr:row>
      <xdr:rowOff>149134</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44921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90351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446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124461</xdr:rowOff>
    </xdr:from>
    <xdr:to>
      <xdr:col>72</xdr:col>
      <xdr:colOff>38100</xdr:colOff>
      <xdr:row>84</xdr:row>
      <xdr:rowOff>54611</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60961</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4405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119743</xdr:rowOff>
    </xdr:from>
    <xdr:to>
      <xdr:col>71</xdr:col>
      <xdr:colOff>177800</xdr:colOff>
      <xdr:row>84</xdr:row>
      <xdr:rowOff>3811</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435009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45738</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134892</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5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118111</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0434300" y="146547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114936</xdr:rowOff>
    </xdr:from>
    <xdr:to>
      <xdr:col>85</xdr:col>
      <xdr:colOff>177800</xdr:colOff>
      <xdr:row>100</xdr:row>
      <xdr:rowOff>45086</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70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67963</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704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23495</xdr:rowOff>
    </xdr:from>
    <xdr:to>
      <xdr:col>81</xdr:col>
      <xdr:colOff>101600</xdr:colOff>
      <xdr:row>106</xdr:row>
      <xdr:rowOff>125095</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165736</xdr:rowOff>
    </xdr:from>
    <xdr:to>
      <xdr:col>85</xdr:col>
      <xdr:colOff>127000</xdr:colOff>
      <xdr:row>106</xdr:row>
      <xdr:rowOff>74295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5481300" y="17139286"/>
          <a:ext cx="838200" cy="110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74295</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21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41911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1775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92075</xdr:rowOff>
    </xdr:from>
    <xdr:to>
      <xdr:col>67</xdr:col>
      <xdr:colOff>101600</xdr:colOff>
      <xdr:row>106</xdr:row>
      <xdr:rowOff>22225</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142875</xdr:rowOff>
    </xdr:from>
    <xdr:to>
      <xdr:col>71</xdr:col>
      <xdr:colOff>177800</xdr:colOff>
      <xdr:row>106</xdr:row>
      <xdr:rowOff>3811</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1451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116222</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13352</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127779</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22199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43687</xdr:rowOff>
    </xdr:from>
    <xdr:to>
      <xdr:col>112</xdr:col>
      <xdr:colOff>38100</xdr:colOff>
      <xdr:row>107</xdr:row>
      <xdr:rowOff>145287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1272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94487</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1323300" y="184373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107</xdr:row>
      <xdr:rowOff>94487</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0434300" y="18263615"/>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41402</xdr:rowOff>
    </xdr:from>
    <xdr:to>
      <xdr:col>102</xdr:col>
      <xdr:colOff>165100</xdr:colOff>
      <xdr:row>106</xdr:row>
      <xdr:rowOff>143002</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9494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92202</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9545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43687</xdr:rowOff>
    </xdr:from>
    <xdr:to>
      <xdr:col>98</xdr:col>
      <xdr:colOff>38100</xdr:colOff>
      <xdr:row>106</xdr:row>
      <xdr:rowOff>145287</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8605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92202</xdr:rowOff>
    </xdr:from>
    <xdr:to>
      <xdr:col>102</xdr:col>
      <xdr:colOff>114300</xdr:colOff>
      <xdr:row>106</xdr:row>
      <xdr:rowOff>94487</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8656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136414</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210757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134129</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9310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136414</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8421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都市計画街路等の整備が進んでおり、新設（資本的支出含む）を積極的に行っていることから、類似団体平均と比較して有形固定資産減価償却率は低く抑えられている。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有形固定資産減価償却率・一人当たり有形固定資産額ともに類似団体平均を上回っている。橋りょうについては、５年かけて全</a:t>
          </a:r>
          <a:r>
            <a:rPr kumimoji="1" lang="en-US" altLang="ja-JP" sz="1100">
              <a:solidFill>
                <a:schemeClr val="dk1"/>
              </a:solidFill>
              <a:effectLst/>
              <a:latin typeface="+mn-lt"/>
              <a:ea typeface="+mn-ea"/>
              <a:cs typeface="+mn-cs"/>
            </a:rPr>
            <a:t>378</a:t>
          </a:r>
          <a:r>
            <a:rPr kumimoji="1" lang="ja-JP" altLang="ja-JP" sz="1100">
              <a:solidFill>
                <a:schemeClr val="dk1"/>
              </a:solidFill>
              <a:effectLst/>
              <a:latin typeface="+mn-lt"/>
              <a:ea typeface="+mn-ea"/>
              <a:cs typeface="+mn-cs"/>
            </a:rPr>
            <a:t>橋の点検調査を実施し、年次計画による長寿命化修繕等工事を実施している。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有形固定資産減価償却率は類似団体平均を上回っているが、年次計画により長寿命化修繕等工事を実施している。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年度に保育園を１園建替したことで、有形固定資産減価償却率は類似団体平均を下回っているが、耐震化が未実施で老朽化が進んだ施設が多く、対策を急ぐ必要がある。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学校施設、児童館、公民館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公民館については、</a:t>
          </a:r>
          <a:r>
            <a:rPr kumimoji="1" lang="ja-JP" altLang="ja-JP" sz="1100">
              <a:solidFill>
                <a:schemeClr val="dk1"/>
              </a:solidFill>
              <a:effectLst/>
              <a:latin typeface="+mn-lt"/>
              <a:ea typeface="+mn-ea"/>
              <a:cs typeface="+mn-cs"/>
            </a:rPr>
            <a:t>地域交流センター等整備事業（集約化・複合化事業）により</a:t>
          </a:r>
          <a:r>
            <a:rPr kumimoji="1" lang="ja-JP" altLang="en-US"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19.7</a:t>
          </a:r>
          <a:r>
            <a:rPr kumimoji="1" lang="ja-JP" altLang="en-US"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58.2%</a:t>
          </a:r>
          <a:r>
            <a:rPr kumimoji="1" lang="ja-JP" altLang="en-US" sz="1100">
              <a:solidFill>
                <a:schemeClr val="dk1"/>
              </a:solidFill>
              <a:effectLst/>
              <a:latin typeface="+mn-lt"/>
              <a:ea typeface="+mn-ea"/>
              <a:cs typeface="+mn-cs"/>
            </a:rPr>
            <a:t>）と大幅に改善した。学校施設、児童館の</a:t>
          </a:r>
          <a:r>
            <a:rPr kumimoji="1" lang="ja-JP" altLang="ja-JP" sz="1100">
              <a:solidFill>
                <a:schemeClr val="dk1"/>
              </a:solidFill>
              <a:effectLst/>
              <a:latin typeface="+mn-lt"/>
              <a:ea typeface="+mn-ea"/>
              <a:cs typeface="+mn-cs"/>
            </a:rPr>
            <a:t>有形固定資産減価償却率は類似団体平均と比較して上回っている。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個別の施設で見ると全体的に老朽化が進んでいるため、</a:t>
          </a:r>
          <a:r>
            <a:rPr kumimoji="1" lang="ja-JP" altLang="en-US" sz="1100">
              <a:solidFill>
                <a:schemeClr val="dk1"/>
              </a:solidFill>
              <a:effectLst/>
              <a:latin typeface="+mn-lt"/>
              <a:ea typeface="+mn-ea"/>
              <a:cs typeface="+mn-cs"/>
            </a:rPr>
            <a:t>個別施設計画に基づき、</a:t>
          </a:r>
          <a:r>
            <a:rPr kumimoji="1" lang="ja-JP" altLang="ja-JP" sz="1100">
              <a:solidFill>
                <a:schemeClr val="dk1"/>
              </a:solidFill>
              <a:effectLst/>
              <a:latin typeface="+mn-lt"/>
              <a:ea typeface="+mn-ea"/>
              <a:cs typeface="+mn-cs"/>
            </a:rPr>
            <a:t>計画的な施設整備や大規模改修、長寿命化などの対応をしていかなければならない。特に、児童館については、早急に対処が必要な状況になってきている。市全体の事業に対する取り組みや財政状況を考え、収支のバランスを取りながら、財源を確保し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89263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3499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144599</xdr:rowOff>
    </xdr:from>
    <xdr:to>
      <xdr:col>15</xdr:col>
      <xdr:colOff>101600</xdr:colOff>
      <xdr:row>40</xdr:row>
      <xdr:rowOff>74749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40</xdr:row>
      <xdr:rowOff>23949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908300" y="673499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108676</xdr:rowOff>
    </xdr:from>
    <xdr:to>
      <xdr:col>10</xdr:col>
      <xdr:colOff>165100</xdr:colOff>
      <xdr:row>40</xdr:row>
      <xdr:rowOff>38826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159476</xdr:rowOff>
    </xdr:from>
    <xdr:to>
      <xdr:col>15</xdr:col>
      <xdr:colOff>50800</xdr:colOff>
      <xdr:row>40</xdr:row>
      <xdr:rowOff>23949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4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72753</xdr:rowOff>
    </xdr:from>
    <xdr:to>
      <xdr:col>6</xdr:col>
      <xdr:colOff>38100</xdr:colOff>
      <xdr:row>40</xdr:row>
      <xdr:rowOff>2903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123553</xdr:rowOff>
    </xdr:from>
    <xdr:to>
      <xdr:col>10</xdr:col>
      <xdr:colOff>114300</xdr:colOff>
      <xdr:row>39</xdr:row>
      <xdr:rowOff>159476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1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65876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29953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165480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4335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89408</xdr:rowOff>
    </xdr:from>
    <xdr:to>
      <xdr:col>50</xdr:col>
      <xdr:colOff>165100</xdr:colOff>
      <xdr:row>41</xdr:row>
      <xdr:rowOff>19558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140208</xdr:rowOff>
    </xdr:from>
    <xdr:to>
      <xdr:col>55</xdr:col>
      <xdr:colOff>0</xdr:colOff>
      <xdr:row>40</xdr:row>
      <xdr:rowOff>140208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99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140208</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98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14478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7034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135128</xdr:rowOff>
    </xdr:from>
    <xdr:to>
      <xdr:col>36</xdr:col>
      <xdr:colOff>165100</xdr:colOff>
      <xdr:row>41</xdr:row>
      <xdr:rowOff>65278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14478</xdr:rowOff>
    </xdr:from>
    <xdr:to>
      <xdr:col>41</xdr:col>
      <xdr:colOff>50800</xdr:colOff>
      <xdr:row>41</xdr:row>
      <xdr:rowOff>14478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10685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56405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152400</xdr:rowOff>
    </xdr:from>
    <xdr:to>
      <xdr:col>24</xdr:col>
      <xdr:colOff>63500</xdr:colOff>
      <xdr:row>61</xdr:row>
      <xdr:rowOff>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439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60</xdr:row>
      <xdr:rowOff>152400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2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133350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95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108585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632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132842</xdr:rowOff>
    </xdr:from>
    <xdr:to>
      <xdr:col>55</xdr:col>
      <xdr:colOff>50800</xdr:colOff>
      <xdr:row>63</xdr:row>
      <xdr:rowOff>62992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111269</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135128</xdr:rowOff>
    </xdr:from>
    <xdr:to>
      <xdr:col>50</xdr:col>
      <xdr:colOff>165100</xdr:colOff>
      <xdr:row>63</xdr:row>
      <xdr:rowOff>65278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xdr:rowOff>
    </xdr:from>
    <xdr:to>
      <xdr:col>55</xdr:col>
      <xdr:colOff>0</xdr:colOff>
      <xdr:row>63</xdr:row>
      <xdr:rowOff>14478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135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133604</xdr:rowOff>
    </xdr:from>
    <xdr:to>
      <xdr:col>46</xdr:col>
      <xdr:colOff>38100</xdr:colOff>
      <xdr:row>63</xdr:row>
      <xdr:rowOff>63754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xdr:rowOff>
    </xdr:from>
    <xdr:to>
      <xdr:col>50</xdr:col>
      <xdr:colOff>114300</xdr:colOff>
      <xdr:row>63</xdr:row>
      <xdr:rowOff>14478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8143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xdr:rowOff>
    </xdr:from>
    <xdr:to>
      <xdr:col>45</xdr:col>
      <xdr:colOff>177800</xdr:colOff>
      <xdr:row>63</xdr:row>
      <xdr:rowOff>15240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143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136652</xdr:rowOff>
    </xdr:from>
    <xdr:to>
      <xdr:col>36</xdr:col>
      <xdr:colOff>165100</xdr:colOff>
      <xdr:row>63</xdr:row>
      <xdr:rowOff>66802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16002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1659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81805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5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80281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53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82567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83329</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84</xdr:row>
      <xdr:rowOff>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361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84</xdr:row>
      <xdr:rowOff>156211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908300" y="14361795"/>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109220</xdr:rowOff>
    </xdr:from>
    <xdr:to>
      <xdr:col>10</xdr:col>
      <xdr:colOff>165100</xdr:colOff>
      <xdr:row>85</xdr:row>
      <xdr:rowOff>39370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84</xdr:row>
      <xdr:rowOff>160020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019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69214</xdr:rowOff>
    </xdr:from>
    <xdr:to>
      <xdr:col>6</xdr:col>
      <xdr:colOff>38100</xdr:colOff>
      <xdr:row>84</xdr:row>
      <xdr:rowOff>170814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120014</xdr:rowOff>
    </xdr:from>
    <xdr:to>
      <xdr:col>10</xdr:col>
      <xdr:colOff>114300</xdr:colOff>
      <xdr:row>84</xdr:row>
      <xdr:rowOff>160020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521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30497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161941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91084</xdr:rowOff>
    </xdr:from>
    <xdr:to>
      <xdr:col>50</xdr:col>
      <xdr:colOff>165100</xdr:colOff>
      <xdr:row>86</xdr:row>
      <xdr:rowOff>21234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141884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1422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43078</xdr:rowOff>
    </xdr:from>
    <xdr:to>
      <xdr:col>46</xdr:col>
      <xdr:colOff>38100</xdr:colOff>
      <xdr:row>85</xdr:row>
      <xdr:rowOff>144678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141884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66712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43993</xdr:rowOff>
    </xdr:from>
    <xdr:to>
      <xdr:col>41</xdr:col>
      <xdr:colOff>101600</xdr:colOff>
      <xdr:row>85</xdr:row>
      <xdr:rowOff>145593</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6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93878</xdr:rowOff>
    </xdr:from>
    <xdr:to>
      <xdr:col>45</xdr:col>
      <xdr:colOff>177800</xdr:colOff>
      <xdr:row>85</xdr:row>
      <xdr:rowOff>94793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6671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94793</xdr:rowOff>
    </xdr:from>
    <xdr:to>
      <xdr:col>41</xdr:col>
      <xdr:colOff>50800</xdr:colOff>
      <xdr:row>85</xdr:row>
      <xdr:rowOff>95250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6680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12361</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161205</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3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162120</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3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162577</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66221</xdr:rowOff>
    </xdr:from>
    <xdr:to>
      <xdr:col>24</xdr:col>
      <xdr:colOff>114300</xdr:colOff>
      <xdr:row>106</xdr:row>
      <xdr:rowOff>167821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44648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28666</xdr:rowOff>
    </xdr:from>
    <xdr:to>
      <xdr:col>20</xdr:col>
      <xdr:colOff>38100</xdr:colOff>
      <xdr:row>106</xdr:row>
      <xdr:rowOff>130266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79466</xdr:rowOff>
    </xdr:from>
    <xdr:to>
      <xdr:col>24</xdr:col>
      <xdr:colOff>63500</xdr:colOff>
      <xdr:row>106</xdr:row>
      <xdr:rowOff>117021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2531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17236</xdr:rowOff>
    </xdr:from>
    <xdr:to>
      <xdr:col>15</xdr:col>
      <xdr:colOff>101600</xdr:colOff>
      <xdr:row>106</xdr:row>
      <xdr:rowOff>118836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68036</xdr:rowOff>
    </xdr:from>
    <xdr:to>
      <xdr:col>19</xdr:col>
      <xdr:colOff>177800</xdr:colOff>
      <xdr:row>106</xdr:row>
      <xdr:rowOff>79466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2417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157662</xdr:rowOff>
    </xdr:from>
    <xdr:to>
      <xdr:col>10</xdr:col>
      <xdr:colOff>165100</xdr:colOff>
      <xdr:row>106</xdr:row>
      <xdr:rowOff>87812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37012</xdr:rowOff>
    </xdr:from>
    <xdr:to>
      <xdr:col>15</xdr:col>
      <xdr:colOff>50800</xdr:colOff>
      <xdr:row>106</xdr:row>
      <xdr:rowOff>68036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21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142966</xdr:rowOff>
    </xdr:from>
    <xdr:to>
      <xdr:col>6</xdr:col>
      <xdr:colOff>38100</xdr:colOff>
      <xdr:row>106</xdr:row>
      <xdr:rowOff>73116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22316</xdr:rowOff>
    </xdr:from>
    <xdr:to>
      <xdr:col>10</xdr:col>
      <xdr:colOff>114300</xdr:colOff>
      <xdr:row>106</xdr:row>
      <xdr:rowOff>37012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1960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121393</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109963</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78939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64243</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160731</xdr:rowOff>
    </xdr:from>
    <xdr:to>
      <xdr:col>55</xdr:col>
      <xdr:colOff>50800</xdr:colOff>
      <xdr:row>108</xdr:row>
      <xdr:rowOff>90881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160731</xdr:rowOff>
    </xdr:from>
    <xdr:to>
      <xdr:col>50</xdr:col>
      <xdr:colOff>165100</xdr:colOff>
      <xdr:row>108</xdr:row>
      <xdr:rowOff>90881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40081</xdr:rowOff>
    </xdr:from>
    <xdr:to>
      <xdr:col>55</xdr:col>
      <xdr:colOff>0</xdr:colOff>
      <xdr:row>108</xdr:row>
      <xdr:rowOff>40081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9639300" y="185566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161189</xdr:rowOff>
    </xdr:from>
    <xdr:to>
      <xdr:col>46</xdr:col>
      <xdr:colOff>38100</xdr:colOff>
      <xdr:row>108</xdr:row>
      <xdr:rowOff>91339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40081</xdr:rowOff>
    </xdr:from>
    <xdr:to>
      <xdr:col>50</xdr:col>
      <xdr:colOff>114300</xdr:colOff>
      <xdr:row>108</xdr:row>
      <xdr:rowOff>40539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55668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161189</xdr:rowOff>
    </xdr:from>
    <xdr:to>
      <xdr:col>41</xdr:col>
      <xdr:colOff>101600</xdr:colOff>
      <xdr:row>108</xdr:row>
      <xdr:rowOff>91339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5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40539</xdr:rowOff>
    </xdr:from>
    <xdr:to>
      <xdr:col>45</xdr:col>
      <xdr:colOff>177800</xdr:colOff>
      <xdr:row>108</xdr:row>
      <xdr:rowOff>40539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7861300" y="18557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161646</xdr:rowOff>
    </xdr:from>
    <xdr:to>
      <xdr:col>36</xdr:col>
      <xdr:colOff>165100</xdr:colOff>
      <xdr:row>108</xdr:row>
      <xdr:rowOff>91796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40539</xdr:rowOff>
    </xdr:from>
    <xdr:to>
      <xdr:col>41</xdr:col>
      <xdr:colOff>50800</xdr:colOff>
      <xdr:row>108</xdr:row>
      <xdr:rowOff>40996</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557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82008</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5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82466</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82466</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82923</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59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144780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5481300" y="62696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30299</xdr:rowOff>
    </xdr:from>
    <xdr:to>
      <xdr:col>76</xdr:col>
      <xdr:colOff>165100</xdr:colOff>
      <xdr:row>36</xdr:row>
      <xdr:rowOff>131899</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81099</xdr:rowOff>
    </xdr:from>
    <xdr:to>
      <xdr:col>81</xdr:col>
      <xdr:colOff>50800</xdr:colOff>
      <xdr:row>36</xdr:row>
      <xdr:rowOff>144780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25329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81099</xdr:rowOff>
    </xdr:from>
    <xdr:to>
      <xdr:col>76</xdr:col>
      <xdr:colOff>114300</xdr:colOff>
      <xdr:row>41</xdr:row>
      <xdr:rowOff>50074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3703300" y="6253299"/>
          <a:ext cx="889000" cy="8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17235</xdr:rowOff>
    </xdr:from>
    <xdr:to>
      <xdr:col>67</xdr:col>
      <xdr:colOff>101600</xdr:colOff>
      <xdr:row>41</xdr:row>
      <xdr:rowOff>118835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50074</xdr:rowOff>
    </xdr:from>
    <xdr:to>
      <xdr:col>71</xdr:col>
      <xdr:colOff>177800</xdr:colOff>
      <xdr:row>41</xdr:row>
      <xdr:rowOff>68035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2814300" y="70795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148426</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109962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xdr:rowOff>
    </xdr:from>
    <xdr:to>
      <xdr:col>116</xdr:col>
      <xdr:colOff>114300</xdr:colOff>
      <xdr:row>40</xdr:row>
      <xdr:rowOff>114016</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8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35293</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72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83180</xdr:rowOff>
    </xdr:from>
    <xdr:to>
      <xdr:col>112</xdr:col>
      <xdr:colOff>38100</xdr:colOff>
      <xdr:row>41</xdr:row>
      <xdr:rowOff>13330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9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63216</xdr:rowOff>
    </xdr:from>
    <xdr:to>
      <xdr:col>116</xdr:col>
      <xdr:colOff>63500</xdr:colOff>
      <xdr:row>40</xdr:row>
      <xdr:rowOff>133980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6921216"/>
          <a:ext cx="838200" cy="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146323</xdr:rowOff>
    </xdr:from>
    <xdr:to>
      <xdr:col>107</xdr:col>
      <xdr:colOff>101600</xdr:colOff>
      <xdr:row>41</xdr:row>
      <xdr:rowOff>76473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0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133980</xdr:rowOff>
    </xdr:from>
    <xdr:to>
      <xdr:col>111</xdr:col>
      <xdr:colOff>177800</xdr:colOff>
      <xdr:row>41</xdr:row>
      <xdr:rowOff>25673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6991980"/>
          <a:ext cx="8890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108052</xdr:rowOff>
    </xdr:from>
    <xdr:to>
      <xdr:col>102</xdr:col>
      <xdr:colOff>165100</xdr:colOff>
      <xdr:row>42</xdr:row>
      <xdr:rowOff>38202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25673</xdr:rowOff>
    </xdr:from>
    <xdr:to>
      <xdr:col>107</xdr:col>
      <xdr:colOff>50800</xdr:colOff>
      <xdr:row>41</xdr:row>
      <xdr:rowOff>158852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055123"/>
          <a:ext cx="8890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126278</xdr:rowOff>
    </xdr:from>
    <xdr:to>
      <xdr:col>98</xdr:col>
      <xdr:colOff>38100</xdr:colOff>
      <xdr:row>42</xdr:row>
      <xdr:rowOff>56428</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1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158852</xdr:rowOff>
    </xdr:from>
    <xdr:to>
      <xdr:col>102</xdr:col>
      <xdr:colOff>114300</xdr:colOff>
      <xdr:row>42</xdr:row>
      <xdr:rowOff>5628</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188302"/>
          <a:ext cx="8890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29857</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67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67600</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0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29329</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23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47555</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72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92891</xdr:rowOff>
    </xdr:from>
    <xdr:to>
      <xdr:col>85</xdr:col>
      <xdr:colOff>177800</xdr:colOff>
      <xdr:row>61</xdr:row>
      <xdr:rowOff>23041</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71318</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53703</xdr:rowOff>
    </xdr:from>
    <xdr:to>
      <xdr:col>81</xdr:col>
      <xdr:colOff>101600</xdr:colOff>
      <xdr:row>60</xdr:row>
      <xdr:rowOff>155303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143691</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3915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104503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3539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66947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3163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159838</xdr:rowOff>
    </xdr:from>
    <xdr:to>
      <xdr:col>67</xdr:col>
      <xdr:colOff>101600</xdr:colOff>
      <xdr:row>60</xdr:row>
      <xdr:rowOff>89988</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29391</xdr:rowOff>
    </xdr:from>
    <xdr:to>
      <xdr:col>71</xdr:col>
      <xdr:colOff>177800</xdr:colOff>
      <xdr:row>60</xdr:row>
      <xdr:rowOff>39188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2814300" y="103163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146430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108874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71318</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81115</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34925</xdr:rowOff>
    </xdr:from>
    <xdr:to>
      <xdr:col>81</xdr:col>
      <xdr:colOff>101600</xdr:colOff>
      <xdr:row>80</xdr:row>
      <xdr:rowOff>136525</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85725</xdr:rowOff>
    </xdr:from>
    <xdr:to>
      <xdr:col>85</xdr:col>
      <xdr:colOff>127000</xdr:colOff>
      <xdr:row>80</xdr:row>
      <xdr:rowOff>133350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3801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162561</xdr:rowOff>
    </xdr:from>
    <xdr:to>
      <xdr:col>76</xdr:col>
      <xdr:colOff>165100</xdr:colOff>
      <xdr:row>80</xdr:row>
      <xdr:rowOff>92711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41911</xdr:rowOff>
    </xdr:from>
    <xdr:to>
      <xdr:col>81</xdr:col>
      <xdr:colOff>50800</xdr:colOff>
      <xdr:row>80</xdr:row>
      <xdr:rowOff>85725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757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116839</xdr:rowOff>
    </xdr:from>
    <xdr:to>
      <xdr:col>72</xdr:col>
      <xdr:colOff>38100</xdr:colOff>
      <xdr:row>80</xdr:row>
      <xdr:rowOff>46989</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167639</xdr:rowOff>
    </xdr:from>
    <xdr:to>
      <xdr:col>76</xdr:col>
      <xdr:colOff>114300</xdr:colOff>
      <xdr:row>80</xdr:row>
      <xdr:rowOff>41911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712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79</xdr:row>
      <xdr:rowOff>167639</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3670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153052</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109238</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63516</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155484</xdr:rowOff>
    </xdr:from>
    <xdr:to>
      <xdr:col>116</xdr:col>
      <xdr:colOff>114300</xdr:colOff>
      <xdr:row>86</xdr:row>
      <xdr:rowOff>85634</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156573</xdr:rowOff>
    </xdr:from>
    <xdr:to>
      <xdr:col>112</xdr:col>
      <xdr:colOff>38100</xdr:colOff>
      <xdr:row>86</xdr:row>
      <xdr:rowOff>86723</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7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34834</xdr:rowOff>
    </xdr:from>
    <xdr:to>
      <xdr:col>116</xdr:col>
      <xdr:colOff>63500</xdr:colOff>
      <xdr:row>86</xdr:row>
      <xdr:rowOff>35923</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77953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159838</xdr:rowOff>
    </xdr:from>
    <xdr:to>
      <xdr:col>107</xdr:col>
      <xdr:colOff>101600</xdr:colOff>
      <xdr:row>86</xdr:row>
      <xdr:rowOff>89988</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35923</xdr:rowOff>
    </xdr:from>
    <xdr:to>
      <xdr:col>111</xdr:col>
      <xdr:colOff>177800</xdr:colOff>
      <xdr:row>86</xdr:row>
      <xdr:rowOff>39188</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780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39188</xdr:rowOff>
    </xdr:from>
    <xdr:to>
      <xdr:col>107</xdr:col>
      <xdr:colOff>50800</xdr:colOff>
      <xdr:row>86</xdr:row>
      <xdr:rowOff>40277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7838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40277</xdr:rowOff>
    </xdr:from>
    <xdr:to>
      <xdr:col>102</xdr:col>
      <xdr:colOff>114300</xdr:colOff>
      <xdr:row>86</xdr:row>
      <xdr:rowOff>45720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7849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103250</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0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106515</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113047</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41729</xdr:rowOff>
    </xdr:from>
    <xdr:to>
      <xdr:col>85</xdr:col>
      <xdr:colOff>177800</xdr:colOff>
      <xdr:row>108</xdr:row>
      <xdr:rowOff>143329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128106</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92529</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58790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165826</xdr:rowOff>
    </xdr:from>
    <xdr:to>
      <xdr:col>76</xdr:col>
      <xdr:colOff>165100</xdr:colOff>
      <xdr:row>108</xdr:row>
      <xdr:rowOff>95976</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45176</xdr:rowOff>
    </xdr:from>
    <xdr:to>
      <xdr:col>81</xdr:col>
      <xdr:colOff>50800</xdr:colOff>
      <xdr:row>108</xdr:row>
      <xdr:rowOff>71301</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5617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45176</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5356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74386</xdr:rowOff>
    </xdr:from>
    <xdr:to>
      <xdr:col>67</xdr:col>
      <xdr:colOff>101600</xdr:colOff>
      <xdr:row>108</xdr:row>
      <xdr:rowOff>4536</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125186</xdr:rowOff>
    </xdr:from>
    <xdr:to>
      <xdr:col>71</xdr:col>
      <xdr:colOff>177800</xdr:colOff>
      <xdr:row>108</xdr:row>
      <xdr:rowOff>19050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47033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87103</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167113</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54356</xdr:rowOff>
    </xdr:from>
    <xdr:to>
      <xdr:col>116</xdr:col>
      <xdr:colOff>114300</xdr:colOff>
      <xdr:row>107</xdr:row>
      <xdr:rowOff>155956</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32783</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37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105156</xdr:rowOff>
    </xdr:from>
    <xdr:to>
      <xdr:col>116</xdr:col>
      <xdr:colOff>63500</xdr:colOff>
      <xdr:row>107</xdr:row>
      <xdr:rowOff>114300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4503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153415</xdr:rowOff>
    </xdr:from>
    <xdr:to>
      <xdr:col>107</xdr:col>
      <xdr:colOff>101600</xdr:colOff>
      <xdr:row>108</xdr:row>
      <xdr:rowOff>83565</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108</xdr:row>
      <xdr:rowOff>32765</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459450"/>
          <a:ext cx="889000" cy="8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154178</xdr:rowOff>
    </xdr:from>
    <xdr:to>
      <xdr:col>102</xdr:col>
      <xdr:colOff>165100</xdr:colOff>
      <xdr:row>108</xdr:row>
      <xdr:rowOff>84328</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32765</xdr:rowOff>
    </xdr:from>
    <xdr:to>
      <xdr:col>107</xdr:col>
      <xdr:colOff>50800</xdr:colOff>
      <xdr:row>108</xdr:row>
      <xdr:rowOff>33528</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5493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33528</xdr:rowOff>
    </xdr:from>
    <xdr:to>
      <xdr:col>102</xdr:col>
      <xdr:colOff>114300</xdr:colOff>
      <xdr:row>108</xdr:row>
      <xdr:rowOff>34289</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5501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10177</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74692</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75455</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図書館、体育館・プール、福祉施設、市民会館、保健センター・保健所、庁舎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一人当たり面積は類似団体平均と概ね同等または下回っている施設が多いが、全体的に施設の老朽化が進み、固定資産減価償却率が類似団体平均を大きく上回っている施設が多い。</a:t>
          </a:r>
          <a:r>
            <a:rPr kumimoji="1" lang="ja-JP" altLang="en-US" sz="1100">
              <a:solidFill>
                <a:schemeClr val="dk1"/>
              </a:solidFill>
              <a:effectLst/>
              <a:latin typeface="+mn-lt"/>
              <a:ea typeface="+mn-ea"/>
              <a:cs typeface="+mn-cs"/>
            </a:rPr>
            <a:t>なお、市役所本庁舎については、昭和</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年に建設され築</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年以上経過しているが、平成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年度にバリアフリー改修、省エネ改修、維持管理対策改修を合わせた耐震改修を実施している。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上伊那広域連合のごみ処理施設が完成し、関連施設の処分を行ったことで、固定資産減価償却率は類似団体平均を下回っている。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年度に新しい消防本部の整備を行い、また、計画的に施設の更新・整備を進めているため、固定資産減価償却率は類似団体を下回っている。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庁舎や福祉施設、市民会館など昭和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平成の初めに建てられた公共施設の老朽化が進んできており、早急に対策を立てなければならない状況となっている。また、一般廃棄物処理施設は計画的に新設されたが、今後発生する建設費用の負担金増が新たな課題となっている。さらに、少子高齢化や担い手の様子を踏まえ、公共施設の適正配置を考えていかなければならない。これらの課題に対処するため、</a:t>
          </a:r>
          <a:r>
            <a:rPr kumimoji="1" lang="ja-JP" altLang="en-US" sz="1100">
              <a:solidFill>
                <a:schemeClr val="dk1"/>
              </a:solidFill>
              <a:effectLst/>
              <a:latin typeface="+mn-lt"/>
              <a:ea typeface="+mn-ea"/>
              <a:cs typeface="+mn-cs"/>
            </a:rPr>
            <a:t>令和２年度に策定した個別施設計画に基づき、</a:t>
          </a:r>
          <a:r>
            <a:rPr kumimoji="1" lang="ja-JP" altLang="ja-JP" sz="1100">
              <a:solidFill>
                <a:schemeClr val="dk1"/>
              </a:solidFill>
              <a:effectLst/>
              <a:latin typeface="+mn-lt"/>
              <a:ea typeface="+mn-ea"/>
              <a:cs typeface="+mn-cs"/>
            </a:rPr>
            <a:t>市全体の事業に対する取り組みや財政状況を考え、収支のバランスを取りながら、財源を確保していかなければならない。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数値はここ数年微増で推移している。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基準財政収入額が増加傾向であったところ、普通交付税の増額などで令和２年度では大幅に伸び、一方で基準財政需要額も社会福祉関連費用が増加し、結果として横這い状況となっている。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引き続き産業振興のための対策や人口減少を緩和させるための政策を複合的に実施して、財政基盤の強化を図っていく。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前年度の数値から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主な要因は、普通交付税や臨時財政対策債などの経常の一般財源も増加したが、決算調整から基金繰入をせず一般財源で手当てしたことによる。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今後は、公債費や一部事務組合への負担金の増加が見込まれるため、比率は上昇していくことが予想される。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たな行財政改革プラン２０２２において、市債残高の削減、財政収支の改善など、比率の上昇を抑制する取り組みを行い、今後本格化する公共施設の適正な管理運営などに備え、財政運営の柔軟性を確保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128905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4674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147003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467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32385</xdr:rowOff>
    </xdr:from>
    <xdr:to>
      <xdr:col>15</xdr:col>
      <xdr:colOff>82550</xdr:colOff>
      <xdr:row>62</xdr:row>
      <xdr:rowOff>147003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6228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110807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6228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人口１人当たりの人件費・物件費等の金額が類似団体平均を下回っているのは、物件費や維持補修費が低いことが主な要因で、ここ数年傾向は変わっていない。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財政健全化に向けて、物件費に関わる予算の抑制や各種事業のアウトソーシング、公共施設の維持補修費への予算措置が減少していることなどが主な要因である。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今後は、公共施設個別施設計画などに基づき、老朽化した施設の長寿命化に取り組むことから、維持補修費の増加が想定される。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111581</xdr:rowOff>
    </xdr:from>
    <xdr:to>
      <xdr:col>23</xdr:col>
      <xdr:colOff>133350</xdr:colOff>
      <xdr:row>82</xdr:row>
      <xdr:rowOff>28713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9031"/>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88481</xdr:rowOff>
    </xdr:from>
    <xdr:to>
      <xdr:col>19</xdr:col>
      <xdr:colOff>133350</xdr:colOff>
      <xdr:row>81</xdr:row>
      <xdr:rowOff>111581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75931"/>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83865</xdr:rowOff>
    </xdr:from>
    <xdr:to>
      <xdr:col>15</xdr:col>
      <xdr:colOff>82550</xdr:colOff>
      <xdr:row>81</xdr:row>
      <xdr:rowOff>88481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131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76312</xdr:rowOff>
    </xdr:from>
    <xdr:to>
      <xdr:col>11</xdr:col>
      <xdr:colOff>31750</xdr:colOff>
      <xdr:row>81</xdr:row>
      <xdr:rowOff>83865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3762"/>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149363</xdr:rowOff>
    </xdr:from>
    <xdr:to>
      <xdr:col>23</xdr:col>
      <xdr:colOff>184150</xdr:colOff>
      <xdr:row>82</xdr:row>
      <xdr:rowOff>79513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165890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60781</xdr:rowOff>
    </xdr:from>
    <xdr:to>
      <xdr:col>19</xdr:col>
      <xdr:colOff>184150</xdr:colOff>
      <xdr:row>81</xdr:row>
      <xdr:rowOff>162381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7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37681</xdr:rowOff>
    </xdr:from>
    <xdr:to>
      <xdr:col>15</xdr:col>
      <xdr:colOff>133350</xdr:colOff>
      <xdr:row>81</xdr:row>
      <xdr:rowOff>139281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149458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33065</xdr:rowOff>
    </xdr:from>
    <xdr:to>
      <xdr:col>11</xdr:col>
      <xdr:colOff>82550</xdr:colOff>
      <xdr:row>81</xdr:row>
      <xdr:rowOff>134665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144842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8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25512</xdr:rowOff>
    </xdr:from>
    <xdr:to>
      <xdr:col>7</xdr:col>
      <xdr:colOff>31750</xdr:colOff>
      <xdr:row>81</xdr:row>
      <xdr:rowOff>127112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では、適正な人員の確保と効率的な配置に努めるとしており、令和５年度からの定年延長の段階的実施も踏まえ、職員の増加を抑制しながら人件費の上昇を調整していく。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82550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307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82550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28928</xdr:rowOff>
    </xdr:from>
    <xdr:to>
      <xdr:col>72</xdr:col>
      <xdr:colOff>203200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3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28928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039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121655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149578</xdr:rowOff>
    </xdr:from>
    <xdr:to>
      <xdr:col>68</xdr:col>
      <xdr:colOff>203200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年度以降目標値（</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人）前後で推移してきたことで、人口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人当たりの職員数は、各団体平均を下回っている。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一方で新型コロナウイルス感染症対応や少子化対策など社会環境の変化に伴う新たな行政課題の増加、職員数の維持の必要性や専門性の高い職員の確保など、新たな課題となっている。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職員の増加は抑制しつつも適正な人員を確保し、限られた人員を最大限に活用できる組織体制を構築する。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64226</xdr:rowOff>
    </xdr:from>
    <xdr:to>
      <xdr:col>81</xdr:col>
      <xdr:colOff>44450</xdr:colOff>
      <xdr:row>61</xdr:row>
      <xdr:rowOff>93526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22676"/>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64226</xdr:rowOff>
    </xdr:from>
    <xdr:to>
      <xdr:col>77</xdr:col>
      <xdr:colOff>44450</xdr:colOff>
      <xdr:row>61</xdr:row>
      <xdr:rowOff>65949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2267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62502</xdr:rowOff>
    </xdr:from>
    <xdr:to>
      <xdr:col>72</xdr:col>
      <xdr:colOff>203200</xdr:colOff>
      <xdr:row>61</xdr:row>
      <xdr:rowOff>65949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095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41819</xdr:rowOff>
    </xdr:from>
    <xdr:to>
      <xdr:col>68</xdr:col>
      <xdr:colOff>152400</xdr:colOff>
      <xdr:row>61</xdr:row>
      <xdr:rowOff>62502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0026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42726</xdr:rowOff>
    </xdr:from>
    <xdr:to>
      <xdr:col>81</xdr:col>
      <xdr:colOff>95250</xdr:colOff>
      <xdr:row>61</xdr:row>
      <xdr:rowOff>144326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59253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13426</xdr:rowOff>
    </xdr:from>
    <xdr:to>
      <xdr:col>77</xdr:col>
      <xdr:colOff>95250</xdr:colOff>
      <xdr:row>61</xdr:row>
      <xdr:rowOff>115026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125203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15149</xdr:rowOff>
    </xdr:from>
    <xdr:to>
      <xdr:col>73</xdr:col>
      <xdr:colOff>44450</xdr:colOff>
      <xdr:row>61</xdr:row>
      <xdr:rowOff>116749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126926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4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11702</xdr:rowOff>
    </xdr:from>
    <xdr:to>
      <xdr:col>68</xdr:col>
      <xdr:colOff>203200</xdr:colOff>
      <xdr:row>61</xdr:row>
      <xdr:rowOff>113302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123479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162469</xdr:rowOff>
    </xdr:from>
    <xdr:to>
      <xdr:col>64</xdr:col>
      <xdr:colOff>152400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102796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改善したが、類似団体平均、全国平均、長野県平均のいずれよりも高い状況となっている。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減少した主な要因は、公営企業債償還負担額が減少したこと、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算定の基礎となる標準財政規模が増加したことによる。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平成から令和にかけ実施した大型建設事業の市債償還が本格化することや一部事務組合等の負担金（建設事業の公債費）が増加するため、比率の上昇が見込まれることから、新たな負担を抑え財政の健全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114554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4386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44</xdr:row>
      <xdr:rowOff>1016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4869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49276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5448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87884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15494</xdr:rowOff>
    </xdr:from>
    <xdr:to>
      <xdr:col>81</xdr:col>
      <xdr:colOff>95250</xdr:colOff>
      <xdr:row>43</xdr:row>
      <xdr:rowOff>117094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159021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63754</xdr:rowOff>
    </xdr:from>
    <xdr:to>
      <xdr:col>77</xdr:col>
      <xdr:colOff>95250</xdr:colOff>
      <xdr:row>43</xdr:row>
      <xdr:rowOff>165354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150131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37084</xdr:rowOff>
    </xdr:from>
    <xdr:to>
      <xdr:col>64</xdr:col>
      <xdr:colOff>152400</xdr:colOff>
      <xdr:row>44</xdr:row>
      <xdr:rowOff>138684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123461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36.2</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ポイント改善したが、類似団体平均、全国平均、長野県平均のいずれよりも高い状況となっている。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減少した主な要因は、市債現在高や公営企業負担見込額が減少したこと、充当可能財源である基金の増加や算定の基礎となる標準財政規模が増加したことによる。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（５カ年）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将来負担比率の改善を掲げ、普通債残高４億円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年削減、財政調整用基金残高２億円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年増加に努め、将来負担の軽減を図っていく。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56566</xdr:rowOff>
    </xdr:from>
    <xdr:to>
      <xdr:col>81</xdr:col>
      <xdr:colOff>44450</xdr:colOff>
      <xdr:row>19</xdr:row>
      <xdr:rowOff>59817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142666"/>
          <a:ext cx="8382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59817</xdr:rowOff>
    </xdr:from>
    <xdr:to>
      <xdr:col>77</xdr:col>
      <xdr:colOff>44450</xdr:colOff>
      <xdr:row>19</xdr:row>
      <xdr:rowOff>145237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317367"/>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145237</xdr:rowOff>
    </xdr:from>
    <xdr:to>
      <xdr:col>72</xdr:col>
      <xdr:colOff>203200</xdr:colOff>
      <xdr:row>19</xdr:row>
      <xdr:rowOff>148615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402787"/>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119177</xdr:rowOff>
    </xdr:from>
    <xdr:to>
      <xdr:col>68</xdr:col>
      <xdr:colOff>152400</xdr:colOff>
      <xdr:row>19</xdr:row>
      <xdr:rowOff>148615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376727"/>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5766</xdr:rowOff>
    </xdr:from>
    <xdr:to>
      <xdr:col>81</xdr:col>
      <xdr:colOff>95250</xdr:colOff>
      <xdr:row>18</xdr:row>
      <xdr:rowOff>107366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0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149293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06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9017</xdr:rowOff>
    </xdr:from>
    <xdr:to>
      <xdr:col>77</xdr:col>
      <xdr:colOff>95250</xdr:colOff>
      <xdr:row>19</xdr:row>
      <xdr:rowOff>110617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95394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35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94437</xdr:rowOff>
    </xdr:from>
    <xdr:to>
      <xdr:col>73</xdr:col>
      <xdr:colOff>44450</xdr:colOff>
      <xdr:row>20</xdr:row>
      <xdr:rowOff>24587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9364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43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97815</xdr:rowOff>
    </xdr:from>
    <xdr:to>
      <xdr:col>68</xdr:col>
      <xdr:colOff>203200</xdr:colOff>
      <xdr:row>20</xdr:row>
      <xdr:rowOff>27965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3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12742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4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68377</xdr:rowOff>
    </xdr:from>
    <xdr:to>
      <xdr:col>64</xdr:col>
      <xdr:colOff>152400</xdr:colOff>
      <xdr:row>19</xdr:row>
      <xdr:rowOff>169977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3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154754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4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主な増額要因は、会計年度任用職員の制度となり、臨時嘱託職員の賃金等を全て人件費へ計上したことによる。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管理してきたため、各団体平均より低い値だが、新型コロナウイルスワクチン接種体制などの業務への影響や新たな行政課題への対応から人件費が増加していく傾向にあり、新たな定員適正化計画により管理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41275</xdr:rowOff>
    </xdr:from>
    <xdr:to>
      <xdr:col>24</xdr:col>
      <xdr:colOff>25400</xdr:colOff>
      <xdr:row>38</xdr:row>
      <xdr:rowOff>22225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3849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337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165100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60325</xdr:rowOff>
    </xdr:from>
    <xdr:to>
      <xdr:col>11</xdr:col>
      <xdr:colOff>9525</xdr:colOff>
      <xdr:row>36</xdr:row>
      <xdr:rowOff>127000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2325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142875</xdr:rowOff>
    </xdr:from>
    <xdr:to>
      <xdr:col>24</xdr:col>
      <xdr:colOff>76200</xdr:colOff>
      <xdr:row>38</xdr:row>
      <xdr:rowOff>73025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114952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161925</xdr:rowOff>
    </xdr:from>
    <xdr:to>
      <xdr:col>20</xdr:col>
      <xdr:colOff>38100</xdr:colOff>
      <xdr:row>37</xdr:row>
      <xdr:rowOff>92075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xdr:rowOff>
    </xdr:from>
    <xdr:to>
      <xdr:col>6</xdr:col>
      <xdr:colOff>171450</xdr:colOff>
      <xdr:row>36</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95902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各団体平均より低い値で推移している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が、令和２年度は前年度より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ポイント増加した。主な要因は、ふるさと寄附増額による委託費の増加などが挙げられる。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までも歳出予算の抑制や事業のアウトソーシング、大型事業に附帯する物件費が多く、経常的経費の割合が低く抑えられている。今後、公共施設個別施設計画に基づき施設の長寿命化や方向性の判断を行うが、総体的にコスト削減や節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57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1270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1270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各団体平均より低い値で推移している。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障害者福祉サービスにかかる介護・訓練給付費などは増加したが、一方で少子化の影響から児童手当や子ども医療費などは減少傾向である。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また、引き続き健康増進事業や介護予防事業に精力的に取り組んだ結果から、扶助費の増加に転じていないと推察する。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86178</xdr:rowOff>
    </xdr:from>
    <xdr:to>
      <xdr:col>15</xdr:col>
      <xdr:colOff>98425</xdr:colOff>
      <xdr:row>55</xdr:row>
      <xdr:rowOff>69850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1730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118835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173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35378</xdr:rowOff>
    </xdr:from>
    <xdr:to>
      <xdr:col>11</xdr:col>
      <xdr:colOff>60325</xdr:colOff>
      <xdr:row>53</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が、令和２年度は前年度より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主な要因は、国民健康保険特別会計、介護保険特別会計、後期高齢者医療特別会計への繰出金が増加したこと、老朽化した公共施設等に対する維持補修費が増加したためである。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上記三特別会計の財政状況は安定しているが、報酬改定や被保険者数の推移により今後繰出金の増加が想定されるため、動向を注視しなければならない。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56</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127000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値で推移しているが、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これは事業をアウトソーシングしたことで、補助金や負担金が増えたためである。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また、農業集落排水事業を平成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より法的化し数値は上昇したが、補助費は年々減少してきている。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今後の課題として、負担金や補助金が適正な支出となっているか、また、効果的な事業となっているか、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で見直しや廃止を進めていく。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643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283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369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ポイント減少したが、各団体平均と比較して、高い値で推移している。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毎年の一定額の借入と地域交流センターなど建設事業の借入が発生したが、過去の土地区画整理事業など大型事業の返済も終了してきており、公債費の大きな変動はない。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発行額の抑制や繰上償還などを積極的に行い、公債費の圧縮に努める。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6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123189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06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158766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各団体平均より低い値で推移している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経常的経費の割合が高い公債費の負担を減らすことで、柔軟な財政運営を目指していく。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限られた財源を有効活用するために、優先順位付けをするなど、事業に取り組んでいく。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337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30987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30987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133858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969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95138</xdr:rowOff>
    </xdr:from>
    <xdr:to>
      <xdr:col>29</xdr:col>
      <xdr:colOff>127000</xdr:colOff>
      <xdr:row>16</xdr:row>
      <xdr:rowOff>152924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5963"/>
          <a:ext cx="647700" cy="57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152924</xdr:rowOff>
    </xdr:from>
    <xdr:to>
      <xdr:col>26</xdr:col>
      <xdr:colOff>50800</xdr:colOff>
      <xdr:row>16</xdr:row>
      <xdr:rowOff>163668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374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163668</xdr:rowOff>
    </xdr:from>
    <xdr:to>
      <xdr:col>22</xdr:col>
      <xdr:colOff>114300</xdr:colOff>
      <xdr:row>17</xdr:row>
      <xdr:rowOff>26149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54493"/>
          <a:ext cx="698500" cy="33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26149</xdr:rowOff>
    </xdr:from>
    <xdr:to>
      <xdr:col>18</xdr:col>
      <xdr:colOff>177800</xdr:colOff>
      <xdr:row>17</xdr:row>
      <xdr:rowOff>32664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8424"/>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44338</xdr:rowOff>
    </xdr:from>
    <xdr:to>
      <xdr:col>29</xdr:col>
      <xdr:colOff>177800</xdr:colOff>
      <xdr:row>16</xdr:row>
      <xdr:rowOff>145938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102124</xdr:rowOff>
    </xdr:from>
    <xdr:to>
      <xdr:col>26</xdr:col>
      <xdr:colOff>101600</xdr:colOff>
      <xdr:row>17</xdr:row>
      <xdr:rowOff>32274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112868</xdr:rowOff>
    </xdr:from>
    <xdr:to>
      <xdr:col>22</xdr:col>
      <xdr:colOff>165100</xdr:colOff>
      <xdr:row>17</xdr:row>
      <xdr:rowOff>43018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27795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9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146799</xdr:rowOff>
    </xdr:from>
    <xdr:to>
      <xdr:col>19</xdr:col>
      <xdr:colOff>38100</xdr:colOff>
      <xdr:row>17</xdr:row>
      <xdr:rowOff>76949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7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61726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153314</xdr:rowOff>
    </xdr:from>
    <xdr:to>
      <xdr:col>15</xdr:col>
      <xdr:colOff>101600</xdr:colOff>
      <xdr:row>17</xdr:row>
      <xdr:rowOff>83464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4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68241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3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234762</xdr:rowOff>
    </xdr:from>
    <xdr:to>
      <xdr:col>29</xdr:col>
      <xdr:colOff>127000</xdr:colOff>
      <xdr:row>35</xdr:row>
      <xdr:rowOff>270607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45112"/>
          <a:ext cx="647700" cy="3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178275</xdr:rowOff>
    </xdr:from>
    <xdr:to>
      <xdr:col>26</xdr:col>
      <xdr:colOff>50800</xdr:colOff>
      <xdr:row>35</xdr:row>
      <xdr:rowOff>270607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88625"/>
          <a:ext cx="698500" cy="9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178275</xdr:rowOff>
    </xdr:from>
    <xdr:to>
      <xdr:col>22</xdr:col>
      <xdr:colOff>114300</xdr:colOff>
      <xdr:row>35</xdr:row>
      <xdr:rowOff>227447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88625"/>
          <a:ext cx="698500" cy="4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198941</xdr:rowOff>
    </xdr:from>
    <xdr:to>
      <xdr:col>18</xdr:col>
      <xdr:colOff>177800</xdr:colOff>
      <xdr:row>35</xdr:row>
      <xdr:rowOff>227447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09291"/>
          <a:ext cx="698500" cy="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183962</xdr:rowOff>
    </xdr:from>
    <xdr:to>
      <xdr:col>29</xdr:col>
      <xdr:colOff>177800</xdr:colOff>
      <xdr:row>35</xdr:row>
      <xdr:rowOff>285562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219807</xdr:rowOff>
    </xdr:from>
    <xdr:to>
      <xdr:col>26</xdr:col>
      <xdr:colOff>101600</xdr:colOff>
      <xdr:row>35</xdr:row>
      <xdr:rowOff>321407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331584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127475</xdr:rowOff>
    </xdr:from>
    <xdr:to>
      <xdr:col>22</xdr:col>
      <xdr:colOff>165100</xdr:colOff>
      <xdr:row>35</xdr:row>
      <xdr:rowOff>229075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3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239252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176647</xdr:rowOff>
    </xdr:from>
    <xdr:to>
      <xdr:col>19</xdr:col>
      <xdr:colOff>38100</xdr:colOff>
      <xdr:row>35</xdr:row>
      <xdr:rowOff>278247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288424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148141</xdr:rowOff>
    </xdr:from>
    <xdr:to>
      <xdr:col>15</xdr:col>
      <xdr:colOff>101600</xdr:colOff>
      <xdr:row>35</xdr:row>
      <xdr:rowOff>249741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58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259918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138132</xdr:rowOff>
    </xdr:from>
    <xdr:to>
      <xdr:col>24</xdr:col>
      <xdr:colOff>63500</xdr:colOff>
      <xdr:row>36</xdr:row>
      <xdr:rowOff>71496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8882"/>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71496</xdr:rowOff>
    </xdr:from>
    <xdr:to>
      <xdr:col>19</xdr:col>
      <xdr:colOff>177800</xdr:colOff>
      <xdr:row>36</xdr:row>
      <xdr:rowOff>119240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3696"/>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119240</xdr:rowOff>
    </xdr:from>
    <xdr:to>
      <xdr:col>15</xdr:col>
      <xdr:colOff>50800</xdr:colOff>
      <xdr:row>36</xdr:row>
      <xdr:rowOff>152518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1440"/>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152518</xdr:rowOff>
    </xdr:from>
    <xdr:to>
      <xdr:col>10</xdr:col>
      <xdr:colOff>114300</xdr:colOff>
      <xdr:row>36</xdr:row>
      <xdr:rowOff>170545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4718"/>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87332</xdr:rowOff>
    </xdr:from>
    <xdr:to>
      <xdr:col>24</xdr:col>
      <xdr:colOff>114300</xdr:colOff>
      <xdr:row>36</xdr:row>
      <xdr:rowOff>17482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65759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20696</xdr:rowOff>
    </xdr:from>
    <xdr:to>
      <xdr:col>20</xdr:col>
      <xdr:colOff>38100</xdr:colOff>
      <xdr:row>36</xdr:row>
      <xdr:rowOff>122296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138823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68440</xdr:rowOff>
    </xdr:from>
    <xdr:to>
      <xdr:col>15</xdr:col>
      <xdr:colOff>101600</xdr:colOff>
      <xdr:row>36</xdr:row>
      <xdr:rowOff>170040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101718</xdr:rowOff>
    </xdr:from>
    <xdr:to>
      <xdr:col>10</xdr:col>
      <xdr:colOff>165100</xdr:colOff>
      <xdr:row>37</xdr:row>
      <xdr:rowOff>31868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22995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119745</xdr:rowOff>
    </xdr:from>
    <xdr:to>
      <xdr:col>6</xdr:col>
      <xdr:colOff>38100</xdr:colOff>
      <xdr:row>37</xdr:row>
      <xdr:rowOff>49895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41022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148561</xdr:rowOff>
    </xdr:from>
    <xdr:to>
      <xdr:col>24</xdr:col>
      <xdr:colOff>63500</xdr:colOff>
      <xdr:row>58</xdr:row>
      <xdr:rowOff>10748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21211"/>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10748</xdr:rowOff>
    </xdr:from>
    <xdr:to>
      <xdr:col>19</xdr:col>
      <xdr:colOff>177800</xdr:colOff>
      <xdr:row>58</xdr:row>
      <xdr:rowOff>22309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54848"/>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10846</xdr:rowOff>
    </xdr:from>
    <xdr:to>
      <xdr:col>15</xdr:col>
      <xdr:colOff>50800</xdr:colOff>
      <xdr:row>58</xdr:row>
      <xdr:rowOff>22309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5494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10846</xdr:rowOff>
    </xdr:from>
    <xdr:to>
      <xdr:col>10</xdr:col>
      <xdr:colOff>114300</xdr:colOff>
      <xdr:row>58</xdr:row>
      <xdr:rowOff>20055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5494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97761</xdr:rowOff>
    </xdr:from>
    <xdr:to>
      <xdr:col>24</xdr:col>
      <xdr:colOff>114300</xdr:colOff>
      <xdr:row>58</xdr:row>
      <xdr:rowOff>27911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7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131398</xdr:rowOff>
    </xdr:from>
    <xdr:to>
      <xdr:col>20</xdr:col>
      <xdr:colOff>38100</xdr:colOff>
      <xdr:row>58</xdr:row>
      <xdr:rowOff>61548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52675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142959</xdr:rowOff>
    </xdr:from>
    <xdr:to>
      <xdr:col>15</xdr:col>
      <xdr:colOff>101600</xdr:colOff>
      <xdr:row>58</xdr:row>
      <xdr:rowOff>73109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64236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131496</xdr:rowOff>
    </xdr:from>
    <xdr:to>
      <xdr:col>10</xdr:col>
      <xdr:colOff>165100</xdr:colOff>
      <xdr:row>58</xdr:row>
      <xdr:rowOff>61646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140705</xdr:rowOff>
    </xdr:from>
    <xdr:to>
      <xdr:col>6</xdr:col>
      <xdr:colOff>38100</xdr:colOff>
      <xdr:row>58</xdr:row>
      <xdr:rowOff>70855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61982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82024</xdr:rowOff>
    </xdr:from>
    <xdr:to>
      <xdr:col>24</xdr:col>
      <xdr:colOff>63500</xdr:colOff>
      <xdr:row>78</xdr:row>
      <xdr:rowOff>96448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5124"/>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96448</xdr:rowOff>
    </xdr:from>
    <xdr:to>
      <xdr:col>19</xdr:col>
      <xdr:colOff>177800</xdr:colOff>
      <xdr:row>78</xdr:row>
      <xdr:rowOff>101981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9548"/>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99216</xdr:rowOff>
    </xdr:from>
    <xdr:to>
      <xdr:col>15</xdr:col>
      <xdr:colOff>50800</xdr:colOff>
      <xdr:row>78</xdr:row>
      <xdr:rowOff>101981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231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88196</xdr:rowOff>
    </xdr:from>
    <xdr:to>
      <xdr:col>10</xdr:col>
      <xdr:colOff>114300</xdr:colOff>
      <xdr:row>78</xdr:row>
      <xdr:rowOff>99216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1296"/>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31224</xdr:rowOff>
    </xdr:from>
    <xdr:to>
      <xdr:col>24</xdr:col>
      <xdr:colOff>114300</xdr:colOff>
      <xdr:row>78</xdr:row>
      <xdr:rowOff>132824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117601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45648</xdr:rowOff>
    </xdr:from>
    <xdr:to>
      <xdr:col>20</xdr:col>
      <xdr:colOff>38100</xdr:colOff>
      <xdr:row>78</xdr:row>
      <xdr:rowOff>147248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138375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51181</xdr:rowOff>
    </xdr:from>
    <xdr:to>
      <xdr:col>15</xdr:col>
      <xdr:colOff>101600</xdr:colOff>
      <xdr:row>78</xdr:row>
      <xdr:rowOff>152781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143908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48416</xdr:rowOff>
    </xdr:from>
    <xdr:to>
      <xdr:col>10</xdr:col>
      <xdr:colOff>165100</xdr:colOff>
      <xdr:row>78</xdr:row>
      <xdr:rowOff>150016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141143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37396</xdr:rowOff>
    </xdr:from>
    <xdr:to>
      <xdr:col>6</xdr:col>
      <xdr:colOff>38100</xdr:colOff>
      <xdr:row>78</xdr:row>
      <xdr:rowOff>138996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130123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42430</xdr:rowOff>
    </xdr:from>
    <xdr:to>
      <xdr:col>24</xdr:col>
      <xdr:colOff>63500</xdr:colOff>
      <xdr:row>96</xdr:row>
      <xdr:rowOff>88703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01630"/>
          <a:ext cx="8382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42430</xdr:rowOff>
    </xdr:from>
    <xdr:to>
      <xdr:col>19</xdr:col>
      <xdr:colOff>177800</xdr:colOff>
      <xdr:row>96</xdr:row>
      <xdr:rowOff>108249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01630"/>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108249</xdr:rowOff>
    </xdr:from>
    <xdr:to>
      <xdr:col>15</xdr:col>
      <xdr:colOff>50800</xdr:colOff>
      <xdr:row>96</xdr:row>
      <xdr:rowOff>113888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674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113564</xdr:rowOff>
    </xdr:from>
    <xdr:to>
      <xdr:col>10</xdr:col>
      <xdr:colOff>114300</xdr:colOff>
      <xdr:row>96</xdr:row>
      <xdr:rowOff>113888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572764"/>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37903</xdr:rowOff>
    </xdr:from>
    <xdr:to>
      <xdr:col>24</xdr:col>
      <xdr:colOff>114300</xdr:colOff>
      <xdr:row>96</xdr:row>
      <xdr:rowOff>139503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16330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163080</xdr:rowOff>
    </xdr:from>
    <xdr:to>
      <xdr:col>20</xdr:col>
      <xdr:colOff>38100</xdr:colOff>
      <xdr:row>96</xdr:row>
      <xdr:rowOff>93230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84357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57449</xdr:rowOff>
    </xdr:from>
    <xdr:to>
      <xdr:col>15</xdr:col>
      <xdr:colOff>101600</xdr:colOff>
      <xdr:row>96</xdr:row>
      <xdr:rowOff>159049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150176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63088</xdr:rowOff>
    </xdr:from>
    <xdr:to>
      <xdr:col>10</xdr:col>
      <xdr:colOff>165100</xdr:colOff>
      <xdr:row>96</xdr:row>
      <xdr:rowOff>164688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155815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62764</xdr:rowOff>
    </xdr:from>
    <xdr:to>
      <xdr:col>6</xdr:col>
      <xdr:colOff>38100</xdr:colOff>
      <xdr:row>96</xdr:row>
      <xdr:rowOff>164364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155491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143380</xdr:rowOff>
    </xdr:from>
    <xdr:to>
      <xdr:col>55</xdr:col>
      <xdr:colOff>0</xdr:colOff>
      <xdr:row>37</xdr:row>
      <xdr:rowOff>53358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72680"/>
          <a:ext cx="838200" cy="4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39390</xdr:rowOff>
    </xdr:from>
    <xdr:to>
      <xdr:col>50</xdr:col>
      <xdr:colOff>114300</xdr:colOff>
      <xdr:row>37</xdr:row>
      <xdr:rowOff>53358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83040"/>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39390</xdr:rowOff>
    </xdr:from>
    <xdr:to>
      <xdr:col>45</xdr:col>
      <xdr:colOff>177800</xdr:colOff>
      <xdr:row>37</xdr:row>
      <xdr:rowOff>78203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83040"/>
          <a:ext cx="8890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148992</xdr:rowOff>
    </xdr:from>
    <xdr:to>
      <xdr:col>41</xdr:col>
      <xdr:colOff>50800</xdr:colOff>
      <xdr:row>37</xdr:row>
      <xdr:rowOff>78203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49742"/>
          <a:ext cx="889000" cy="2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92580</xdr:rowOff>
    </xdr:from>
    <xdr:to>
      <xdr:col>55</xdr:col>
      <xdr:colOff>50800</xdr:colOff>
      <xdr:row>35</xdr:row>
      <xdr:rowOff>22730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115457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7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2558</xdr:rowOff>
    </xdr:from>
    <xdr:to>
      <xdr:col>50</xdr:col>
      <xdr:colOff>165100</xdr:colOff>
      <xdr:row>37</xdr:row>
      <xdr:rowOff>104158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120685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160040</xdr:rowOff>
    </xdr:from>
    <xdr:to>
      <xdr:col>46</xdr:col>
      <xdr:colOff>38100</xdr:colOff>
      <xdr:row>37</xdr:row>
      <xdr:rowOff>90190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106717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27403</xdr:rowOff>
    </xdr:from>
    <xdr:to>
      <xdr:col>41</xdr:col>
      <xdr:colOff>101600</xdr:colOff>
      <xdr:row>37</xdr:row>
      <xdr:rowOff>129003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4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98192</xdr:rowOff>
    </xdr:from>
    <xdr:to>
      <xdr:col>36</xdr:col>
      <xdr:colOff>165100</xdr:colOff>
      <xdr:row>36</xdr:row>
      <xdr:rowOff>28342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44869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87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12841</xdr:rowOff>
    </xdr:from>
    <xdr:to>
      <xdr:col>55</xdr:col>
      <xdr:colOff>0</xdr:colOff>
      <xdr:row>57</xdr:row>
      <xdr:rowOff>55442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85491"/>
          <a:ext cx="8382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12841</xdr:rowOff>
    </xdr:from>
    <xdr:to>
      <xdr:col>50</xdr:col>
      <xdr:colOff>114300</xdr:colOff>
      <xdr:row>57</xdr:row>
      <xdr:rowOff>89129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85491"/>
          <a:ext cx="889000" cy="7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95402</xdr:rowOff>
    </xdr:from>
    <xdr:to>
      <xdr:col>45</xdr:col>
      <xdr:colOff>177800</xdr:colOff>
      <xdr:row>57</xdr:row>
      <xdr:rowOff>89129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96602"/>
          <a:ext cx="889000" cy="1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95402</xdr:rowOff>
    </xdr:from>
    <xdr:to>
      <xdr:col>41</xdr:col>
      <xdr:colOff>50800</xdr:colOff>
      <xdr:row>56</xdr:row>
      <xdr:rowOff>151601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96602"/>
          <a:ext cx="889000" cy="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4642</xdr:rowOff>
    </xdr:from>
    <xdr:to>
      <xdr:col>55</xdr:col>
      <xdr:colOff>50800</xdr:colOff>
      <xdr:row>57</xdr:row>
      <xdr:rowOff>106242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154519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133491</xdr:rowOff>
    </xdr:from>
    <xdr:to>
      <xdr:col>50</xdr:col>
      <xdr:colOff>165100</xdr:colOff>
      <xdr:row>57</xdr:row>
      <xdr:rowOff>63641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54768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2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38329</xdr:rowOff>
    </xdr:from>
    <xdr:to>
      <xdr:col>46</xdr:col>
      <xdr:colOff>38100</xdr:colOff>
      <xdr:row>57</xdr:row>
      <xdr:rowOff>139929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131056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44602</xdr:rowOff>
    </xdr:from>
    <xdr:to>
      <xdr:col>41</xdr:col>
      <xdr:colOff>101600</xdr:colOff>
      <xdr:row>56</xdr:row>
      <xdr:rowOff>146202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162729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100801</xdr:rowOff>
    </xdr:from>
    <xdr:to>
      <xdr:col>36</xdr:col>
      <xdr:colOff>165100</xdr:colOff>
      <xdr:row>57</xdr:row>
      <xdr:rowOff>30951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47478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99149</xdr:rowOff>
    </xdr:from>
    <xdr:to>
      <xdr:col>55</xdr:col>
      <xdr:colOff>0</xdr:colOff>
      <xdr:row>79</xdr:row>
      <xdr:rowOff>35827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00799"/>
          <a:ext cx="8382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99149</xdr:rowOff>
    </xdr:from>
    <xdr:to>
      <xdr:col>50</xdr:col>
      <xdr:colOff>114300</xdr:colOff>
      <xdr:row>79</xdr:row>
      <xdr:rowOff>6934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00799"/>
          <a:ext cx="889000" cy="2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121514</xdr:rowOff>
    </xdr:from>
    <xdr:to>
      <xdr:col>45</xdr:col>
      <xdr:colOff>177800</xdr:colOff>
      <xdr:row>79</xdr:row>
      <xdr:rowOff>6934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4614"/>
          <a:ext cx="889000" cy="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104076</xdr:rowOff>
    </xdr:from>
    <xdr:to>
      <xdr:col>41</xdr:col>
      <xdr:colOff>50800</xdr:colOff>
      <xdr:row>78</xdr:row>
      <xdr:rowOff>121514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34276"/>
          <a:ext cx="889000" cy="36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156477</xdr:rowOff>
    </xdr:from>
    <xdr:to>
      <xdr:col>55</xdr:col>
      <xdr:colOff>50800</xdr:colOff>
      <xdr:row>79</xdr:row>
      <xdr:rowOff>86627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71404</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48349</xdr:rowOff>
    </xdr:from>
    <xdr:to>
      <xdr:col>50</xdr:col>
      <xdr:colOff>165100</xdr:colOff>
      <xdr:row>77</xdr:row>
      <xdr:rowOff>149949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166476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127584</xdr:rowOff>
    </xdr:from>
    <xdr:to>
      <xdr:col>46</xdr:col>
      <xdr:colOff>38100</xdr:colOff>
      <xdr:row>79</xdr:row>
      <xdr:rowOff>57734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48861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70714</xdr:rowOff>
    </xdr:from>
    <xdr:to>
      <xdr:col>41</xdr:col>
      <xdr:colOff>101600</xdr:colOff>
      <xdr:row>79</xdr:row>
      <xdr:rowOff>864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163441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53276</xdr:rowOff>
    </xdr:from>
    <xdr:to>
      <xdr:col>36</xdr:col>
      <xdr:colOff>165100</xdr:colOff>
      <xdr:row>76</xdr:row>
      <xdr:rowOff>154876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171404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150200</xdr:rowOff>
    </xdr:from>
    <xdr:to>
      <xdr:col>55</xdr:col>
      <xdr:colOff>0</xdr:colOff>
      <xdr:row>97</xdr:row>
      <xdr:rowOff>78451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09400"/>
          <a:ext cx="838200" cy="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78253</xdr:rowOff>
    </xdr:from>
    <xdr:to>
      <xdr:col>50</xdr:col>
      <xdr:colOff>114300</xdr:colOff>
      <xdr:row>97</xdr:row>
      <xdr:rowOff>78451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0890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62266</xdr:rowOff>
    </xdr:from>
    <xdr:to>
      <xdr:col>45</xdr:col>
      <xdr:colOff>177800</xdr:colOff>
      <xdr:row>97</xdr:row>
      <xdr:rowOff>78253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21466"/>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62266</xdr:rowOff>
    </xdr:from>
    <xdr:to>
      <xdr:col>41</xdr:col>
      <xdr:colOff>50800</xdr:colOff>
      <xdr:row>98</xdr:row>
      <xdr:rowOff>31838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21466"/>
          <a:ext cx="889000" cy="3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99400</xdr:rowOff>
    </xdr:from>
    <xdr:to>
      <xdr:col>55</xdr:col>
      <xdr:colOff>50800</xdr:colOff>
      <xdr:row>97</xdr:row>
      <xdr:rowOff>29550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122277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27651</xdr:rowOff>
    </xdr:from>
    <xdr:to>
      <xdr:col>50</xdr:col>
      <xdr:colOff>165100</xdr:colOff>
      <xdr:row>97</xdr:row>
      <xdr:rowOff>129251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27453</xdr:rowOff>
    </xdr:from>
    <xdr:to>
      <xdr:col>46</xdr:col>
      <xdr:colOff>38100</xdr:colOff>
      <xdr:row>97</xdr:row>
      <xdr:rowOff>129053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145580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11466</xdr:rowOff>
    </xdr:from>
    <xdr:to>
      <xdr:col>41</xdr:col>
      <xdr:colOff>101600</xdr:colOff>
      <xdr:row>96</xdr:row>
      <xdr:rowOff>113066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129593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152488</xdr:rowOff>
    </xdr:from>
    <xdr:to>
      <xdr:col>36</xdr:col>
      <xdr:colOff>165100</xdr:colOff>
      <xdr:row>98</xdr:row>
      <xdr:rowOff>82638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73765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22428</xdr:rowOff>
    </xdr:from>
    <xdr:to>
      <xdr:col>85</xdr:col>
      <xdr:colOff>127000</xdr:colOff>
      <xdr:row>39</xdr:row>
      <xdr:rowOff>30811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897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22428</xdr:rowOff>
    </xdr:from>
    <xdr:to>
      <xdr:col>81</xdr:col>
      <xdr:colOff>50800</xdr:colOff>
      <xdr:row>39</xdr:row>
      <xdr:rowOff>26257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08978"/>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26257</xdr:rowOff>
    </xdr:from>
    <xdr:to>
      <xdr:col>76</xdr:col>
      <xdr:colOff>114300</xdr:colOff>
      <xdr:row>39</xdr:row>
      <xdr:rowOff>42964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2807"/>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42964</xdr:rowOff>
    </xdr:from>
    <xdr:to>
      <xdr:col>71</xdr:col>
      <xdr:colOff>177800</xdr:colOff>
      <xdr:row>39</xdr:row>
      <xdr:rowOff>44412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51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151461</xdr:rowOff>
    </xdr:from>
    <xdr:to>
      <xdr:col>85</xdr:col>
      <xdr:colOff>177800</xdr:colOff>
      <xdr:row>39</xdr:row>
      <xdr:rowOff>81611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66388</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143078</xdr:rowOff>
    </xdr:from>
    <xdr:to>
      <xdr:col>81</xdr:col>
      <xdr:colOff>101600</xdr:colOff>
      <xdr:row>39</xdr:row>
      <xdr:rowOff>73228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64355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146907</xdr:rowOff>
    </xdr:from>
    <xdr:to>
      <xdr:col>76</xdr:col>
      <xdr:colOff>165100</xdr:colOff>
      <xdr:row>39</xdr:row>
      <xdr:rowOff>77057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68184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163614</xdr:rowOff>
    </xdr:from>
    <xdr:to>
      <xdr:col>72</xdr:col>
      <xdr:colOff>38100</xdr:colOff>
      <xdr:row>39</xdr:row>
      <xdr:rowOff>93764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84891</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165062</xdr:rowOff>
    </xdr:from>
    <xdr:to>
      <xdr:col>67</xdr:col>
      <xdr:colOff>101600</xdr:colOff>
      <xdr:row>39</xdr:row>
      <xdr:rowOff>95212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86339</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136302</xdr:rowOff>
    </xdr:from>
    <xdr:to>
      <xdr:col>85</xdr:col>
      <xdr:colOff>127000</xdr:colOff>
      <xdr:row>76</xdr:row>
      <xdr:rowOff>137475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66502"/>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108192</xdr:rowOff>
    </xdr:from>
    <xdr:to>
      <xdr:col>81</xdr:col>
      <xdr:colOff>50800</xdr:colOff>
      <xdr:row>76</xdr:row>
      <xdr:rowOff>137475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38392"/>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108192</xdr:rowOff>
    </xdr:from>
    <xdr:to>
      <xdr:col>76</xdr:col>
      <xdr:colOff>114300</xdr:colOff>
      <xdr:row>76</xdr:row>
      <xdr:rowOff>122806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38392"/>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122806</xdr:rowOff>
    </xdr:from>
    <xdr:to>
      <xdr:col>71</xdr:col>
      <xdr:colOff>177800</xdr:colOff>
      <xdr:row>76</xdr:row>
      <xdr:rowOff>123904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5300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85502</xdr:rowOff>
    </xdr:from>
    <xdr:to>
      <xdr:col>85</xdr:col>
      <xdr:colOff>177800</xdr:colOff>
      <xdr:row>77</xdr:row>
      <xdr:rowOff>15652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108379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86675</xdr:rowOff>
    </xdr:from>
    <xdr:to>
      <xdr:col>81</xdr:col>
      <xdr:colOff>101600</xdr:colOff>
      <xdr:row>77</xdr:row>
      <xdr:rowOff>16825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33352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9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57392</xdr:rowOff>
    </xdr:from>
    <xdr:to>
      <xdr:col>76</xdr:col>
      <xdr:colOff>165100</xdr:colOff>
      <xdr:row>76</xdr:row>
      <xdr:rowOff>158992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4068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72006</xdr:rowOff>
    </xdr:from>
    <xdr:to>
      <xdr:col>72</xdr:col>
      <xdr:colOff>38100</xdr:colOff>
      <xdr:row>77</xdr:row>
      <xdr:rowOff>2156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18683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7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73104</xdr:rowOff>
    </xdr:from>
    <xdr:to>
      <xdr:col>67</xdr:col>
      <xdr:colOff>101600</xdr:colOff>
      <xdr:row>77</xdr:row>
      <xdr:rowOff>3254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19781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127482</xdr:rowOff>
    </xdr:from>
    <xdr:to>
      <xdr:col>85</xdr:col>
      <xdr:colOff>127000</xdr:colOff>
      <xdr:row>98</xdr:row>
      <xdr:rowOff>56502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58132"/>
          <a:ext cx="8382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56502</xdr:rowOff>
    </xdr:from>
    <xdr:to>
      <xdr:col>81</xdr:col>
      <xdr:colOff>50800</xdr:colOff>
      <xdr:row>98</xdr:row>
      <xdr:rowOff>57023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5860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16599</xdr:rowOff>
    </xdr:from>
    <xdr:to>
      <xdr:col>76</xdr:col>
      <xdr:colOff>114300</xdr:colOff>
      <xdr:row>98</xdr:row>
      <xdr:rowOff>57023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18699"/>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16599</xdr:rowOff>
    </xdr:from>
    <xdr:to>
      <xdr:col>71</xdr:col>
      <xdr:colOff>177800</xdr:colOff>
      <xdr:row>98</xdr:row>
      <xdr:rowOff>75095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18699"/>
          <a:ext cx="889000" cy="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76682</xdr:rowOff>
    </xdr:from>
    <xdr:to>
      <xdr:col>85</xdr:col>
      <xdr:colOff>177800</xdr:colOff>
      <xdr:row>98</xdr:row>
      <xdr:rowOff>6832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55109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5702</xdr:rowOff>
    </xdr:from>
    <xdr:to>
      <xdr:col>81</xdr:col>
      <xdr:colOff>101600</xdr:colOff>
      <xdr:row>98</xdr:row>
      <xdr:rowOff>107302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98429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6223</xdr:rowOff>
    </xdr:from>
    <xdr:to>
      <xdr:col>76</xdr:col>
      <xdr:colOff>165100</xdr:colOff>
      <xdr:row>98</xdr:row>
      <xdr:rowOff>107823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98950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0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137249</xdr:rowOff>
    </xdr:from>
    <xdr:to>
      <xdr:col>72</xdr:col>
      <xdr:colOff>38100</xdr:colOff>
      <xdr:row>98</xdr:row>
      <xdr:rowOff>67399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83926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24295</xdr:rowOff>
    </xdr:from>
    <xdr:to>
      <xdr:col>67</xdr:col>
      <xdr:colOff>101600</xdr:colOff>
      <xdr:row>98</xdr:row>
      <xdr:rowOff>125895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117022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1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87213</xdr:rowOff>
    </xdr:from>
    <xdr:to>
      <xdr:col>116</xdr:col>
      <xdr:colOff>63500</xdr:colOff>
      <xdr:row>55</xdr:row>
      <xdr:rowOff>95031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51696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8986</xdr:rowOff>
    </xdr:from>
    <xdr:to>
      <xdr:col>111</xdr:col>
      <xdr:colOff>177800</xdr:colOff>
      <xdr:row>55</xdr:row>
      <xdr:rowOff>95031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438736"/>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126441</xdr:rowOff>
    </xdr:from>
    <xdr:to>
      <xdr:col>107</xdr:col>
      <xdr:colOff>50800</xdr:colOff>
      <xdr:row>55</xdr:row>
      <xdr:rowOff>8986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384741"/>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97455</xdr:rowOff>
    </xdr:from>
    <xdr:to>
      <xdr:col>102</xdr:col>
      <xdr:colOff>114300</xdr:colOff>
      <xdr:row>54</xdr:row>
      <xdr:rowOff>126441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184305"/>
          <a:ext cx="889000" cy="20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36413</xdr:rowOff>
    </xdr:from>
    <xdr:to>
      <xdr:col>116</xdr:col>
      <xdr:colOff>114300</xdr:colOff>
      <xdr:row>55</xdr:row>
      <xdr:rowOff>138013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4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59290</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3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44231</xdr:rowOff>
    </xdr:from>
    <xdr:to>
      <xdr:col>112</xdr:col>
      <xdr:colOff>38100</xdr:colOff>
      <xdr:row>55</xdr:row>
      <xdr:rowOff>145831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4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162358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129636</xdr:rowOff>
    </xdr:from>
    <xdr:to>
      <xdr:col>107</xdr:col>
      <xdr:colOff>101600</xdr:colOff>
      <xdr:row>55</xdr:row>
      <xdr:rowOff>59786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3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76313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1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75641</xdr:rowOff>
    </xdr:from>
    <xdr:to>
      <xdr:col>102</xdr:col>
      <xdr:colOff>165100</xdr:colOff>
      <xdr:row>55</xdr:row>
      <xdr:rowOff>5791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22318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1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46655</xdr:rowOff>
    </xdr:from>
    <xdr:to>
      <xdr:col>98</xdr:col>
      <xdr:colOff>38100</xdr:colOff>
      <xdr:row>53</xdr:row>
      <xdr:rowOff>148255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1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164782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9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128612</xdr:rowOff>
    </xdr:from>
    <xdr:to>
      <xdr:col>116</xdr:col>
      <xdr:colOff>63500</xdr:colOff>
      <xdr:row>77</xdr:row>
      <xdr:rowOff>147282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30262"/>
          <a:ext cx="8382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147282</xdr:rowOff>
    </xdr:from>
    <xdr:to>
      <xdr:col>111</xdr:col>
      <xdr:colOff>177800</xdr:colOff>
      <xdr:row>77</xdr:row>
      <xdr:rowOff>168827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48932"/>
          <a:ext cx="8890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143663</xdr:rowOff>
    </xdr:from>
    <xdr:to>
      <xdr:col>107</xdr:col>
      <xdr:colOff>50800</xdr:colOff>
      <xdr:row>77</xdr:row>
      <xdr:rowOff>168827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73863"/>
          <a:ext cx="889000" cy="19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136061</xdr:rowOff>
    </xdr:from>
    <xdr:to>
      <xdr:col>102</xdr:col>
      <xdr:colOff>114300</xdr:colOff>
      <xdr:row>76</xdr:row>
      <xdr:rowOff>143663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66261"/>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77812</xdr:rowOff>
    </xdr:from>
    <xdr:to>
      <xdr:col>116</xdr:col>
      <xdr:colOff>114300</xdr:colOff>
      <xdr:row>78</xdr:row>
      <xdr:rowOff>7962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56239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96482</xdr:rowOff>
    </xdr:from>
    <xdr:to>
      <xdr:col>112</xdr:col>
      <xdr:colOff>38100</xdr:colOff>
      <xdr:row>78</xdr:row>
      <xdr:rowOff>26632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17759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118027</xdr:rowOff>
    </xdr:from>
    <xdr:to>
      <xdr:col>107</xdr:col>
      <xdr:colOff>101600</xdr:colOff>
      <xdr:row>78</xdr:row>
      <xdr:rowOff>48177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39304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92863</xdr:rowOff>
    </xdr:from>
    <xdr:to>
      <xdr:col>102</xdr:col>
      <xdr:colOff>165100</xdr:colOff>
      <xdr:row>77</xdr:row>
      <xdr:rowOff>23013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85261</xdr:rowOff>
    </xdr:from>
    <xdr:to>
      <xdr:col>98</xdr:col>
      <xdr:colOff>38100</xdr:colOff>
      <xdr:row>77</xdr:row>
      <xdr:rowOff>15411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581,299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住民一人当たりのコストが類似団体平均と比較して高い主な費目は、補助費等、公債費、貸付金が挙げられる。補助費等は、新型コロナウイルス感染症への緊急経済対策として行われた国の特別定額給付金事業などの補助事業が大幅に増加したことが主な要因となっている。公債費は、毎年一定程度の市債の発行を行っているが、以前の大型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の返済が終了していくこと、道路や公共施設は新設から維持管理へシフトしていく方向から、今後減少していく見込みである。貸付金は、各種制度資金に関わる預託金が減少してきているが、企業立地関連の預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平均と比較すると高い数値である。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が類似団体平均と比較して低い主な費目は、物件費、維持補修費、扶助費、普通建設事業費、繰出金が挙げられる。物件費は、歳出額の抑制や事業のアウトソーシングなどにより金額が抑えられている。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維持補修費は、ここ数年低い額で推移しているが、老朽化した公共施設の長寿命化や更新に伴い増加していく見込みである。扶助費は、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障害者福祉サービスにかかる介護・訓練給付費など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や子ども医療費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などは減少傾向である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健康増進や介護予防に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一定の効果が出ており、今後も横這いで推移する見込みである。普通建設事業費は、一定の更新整備は見込まれるものの、新規整備の減少により金額が抑えられている。繰出金は、国保・介護・後期高齢者の各会計への繰出金が今後増え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32,418
31,777
165.86
19,299,844
18,844,608
333,726
9,329,911
19,822,577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119126</xdr:rowOff>
    </xdr:from>
    <xdr:to>
      <xdr:col>24</xdr:col>
      <xdr:colOff>63500</xdr:colOff>
      <xdr:row>37</xdr:row>
      <xdr:rowOff>139373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62776"/>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139373</xdr:rowOff>
    </xdr:from>
    <xdr:to>
      <xdr:col>19</xdr:col>
      <xdr:colOff>177800</xdr:colOff>
      <xdr:row>37</xdr:row>
      <xdr:rowOff>143619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8302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80590</xdr:rowOff>
    </xdr:from>
    <xdr:to>
      <xdr:col>15</xdr:col>
      <xdr:colOff>50800</xdr:colOff>
      <xdr:row>37</xdr:row>
      <xdr:rowOff>143619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24240"/>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80590</xdr:rowOff>
    </xdr:from>
    <xdr:to>
      <xdr:col>10</xdr:col>
      <xdr:colOff>114300</xdr:colOff>
      <xdr:row>37</xdr:row>
      <xdr:rowOff>98225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2424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68326</xdr:rowOff>
    </xdr:from>
    <xdr:to>
      <xdr:col>24</xdr:col>
      <xdr:colOff>114300</xdr:colOff>
      <xdr:row>37</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46753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88573</xdr:rowOff>
    </xdr:from>
    <xdr:to>
      <xdr:col>20</xdr:col>
      <xdr:colOff>38100</xdr:colOff>
      <xdr:row>38</xdr:row>
      <xdr:rowOff>18723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9851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92819</xdr:rowOff>
    </xdr:from>
    <xdr:to>
      <xdr:col>15</xdr:col>
      <xdr:colOff>101600</xdr:colOff>
      <xdr:row>38</xdr:row>
      <xdr:rowOff>22969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14096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29790</xdr:rowOff>
    </xdr:from>
    <xdr:to>
      <xdr:col>10</xdr:col>
      <xdr:colOff>165100</xdr:colOff>
      <xdr:row>37</xdr:row>
      <xdr:rowOff>131390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122517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47425</xdr:rowOff>
    </xdr:from>
    <xdr:to>
      <xdr:col>6</xdr:col>
      <xdr:colOff>38100</xdr:colOff>
      <xdr:row>37</xdr:row>
      <xdr:rowOff>149025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140153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65627</xdr:rowOff>
    </xdr:from>
    <xdr:to>
      <xdr:col>24</xdr:col>
      <xdr:colOff>63500</xdr:colOff>
      <xdr:row>58</xdr:row>
      <xdr:rowOff>80705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66827"/>
          <a:ext cx="838200" cy="3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80705</xdr:rowOff>
    </xdr:from>
    <xdr:to>
      <xdr:col>19</xdr:col>
      <xdr:colOff>177800</xdr:colOff>
      <xdr:row>58</xdr:row>
      <xdr:rowOff>97527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24805"/>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74654</xdr:rowOff>
    </xdr:from>
    <xdr:to>
      <xdr:col>15</xdr:col>
      <xdr:colOff>50800</xdr:colOff>
      <xdr:row>58</xdr:row>
      <xdr:rowOff>97527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18754"/>
          <a:ext cx="889000" cy="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102301</xdr:rowOff>
    </xdr:from>
    <xdr:to>
      <xdr:col>10</xdr:col>
      <xdr:colOff>114300</xdr:colOff>
      <xdr:row>58</xdr:row>
      <xdr:rowOff>74654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874951"/>
          <a:ext cx="889000" cy="1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14827</xdr:rowOff>
    </xdr:from>
    <xdr:to>
      <xdr:col>24</xdr:col>
      <xdr:colOff>114300</xdr:colOff>
      <xdr:row>56</xdr:row>
      <xdr:rowOff>116427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1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29905</xdr:rowOff>
    </xdr:from>
    <xdr:to>
      <xdr:col>20</xdr:col>
      <xdr:colOff>38100</xdr:colOff>
      <xdr:row>58</xdr:row>
      <xdr:rowOff>131505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122632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46727</xdr:rowOff>
    </xdr:from>
    <xdr:to>
      <xdr:col>15</xdr:col>
      <xdr:colOff>101600</xdr:colOff>
      <xdr:row>58</xdr:row>
      <xdr:rowOff>148327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139454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23854</xdr:rowOff>
    </xdr:from>
    <xdr:to>
      <xdr:col>10</xdr:col>
      <xdr:colOff>165100</xdr:colOff>
      <xdr:row>58</xdr:row>
      <xdr:rowOff>125454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116581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51501</xdr:rowOff>
    </xdr:from>
    <xdr:to>
      <xdr:col>6</xdr:col>
      <xdr:colOff>38100</xdr:colOff>
      <xdr:row>57</xdr:row>
      <xdr:rowOff>153101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169628</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163426</xdr:rowOff>
    </xdr:from>
    <xdr:to>
      <xdr:col>24</xdr:col>
      <xdr:colOff>63500</xdr:colOff>
      <xdr:row>78</xdr:row>
      <xdr:rowOff>170447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536526"/>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170447</xdr:rowOff>
    </xdr:from>
    <xdr:to>
      <xdr:col>19</xdr:col>
      <xdr:colOff>177800</xdr:colOff>
      <xdr:row>79</xdr:row>
      <xdr:rowOff>54105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543547"/>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54105</xdr:rowOff>
    </xdr:from>
    <xdr:to>
      <xdr:col>15</xdr:col>
      <xdr:colOff>50800</xdr:colOff>
      <xdr:row>79</xdr:row>
      <xdr:rowOff>61029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598655"/>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42529</xdr:rowOff>
    </xdr:from>
    <xdr:to>
      <xdr:col>10</xdr:col>
      <xdr:colOff>114300</xdr:colOff>
      <xdr:row>79</xdr:row>
      <xdr:rowOff>61029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244179"/>
          <a:ext cx="889000" cy="3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112626</xdr:rowOff>
    </xdr:from>
    <xdr:to>
      <xdr:col>24</xdr:col>
      <xdr:colOff>114300</xdr:colOff>
      <xdr:row>79</xdr:row>
      <xdr:rowOff>42776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27553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40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119647</xdr:rowOff>
    </xdr:from>
    <xdr:to>
      <xdr:col>20</xdr:col>
      <xdr:colOff>38100</xdr:colOff>
      <xdr:row>79</xdr:row>
      <xdr:rowOff>49797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40924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3305</xdr:rowOff>
    </xdr:from>
    <xdr:to>
      <xdr:col>15</xdr:col>
      <xdr:colOff>101600</xdr:colOff>
      <xdr:row>79</xdr:row>
      <xdr:rowOff>104905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96032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6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10229</xdr:rowOff>
    </xdr:from>
    <xdr:to>
      <xdr:col>10</xdr:col>
      <xdr:colOff>165100</xdr:colOff>
      <xdr:row>79</xdr:row>
      <xdr:rowOff>111829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102956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64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163179</xdr:rowOff>
    </xdr:from>
    <xdr:to>
      <xdr:col>6</xdr:col>
      <xdr:colOff>38100</xdr:colOff>
      <xdr:row>77</xdr:row>
      <xdr:rowOff>93329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1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84456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28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65532</xdr:rowOff>
    </xdr:from>
    <xdr:to>
      <xdr:col>24</xdr:col>
      <xdr:colOff>63500</xdr:colOff>
      <xdr:row>98</xdr:row>
      <xdr:rowOff>108662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67632"/>
          <a:ext cx="8382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63412</xdr:rowOff>
    </xdr:from>
    <xdr:to>
      <xdr:col>19</xdr:col>
      <xdr:colOff>177800</xdr:colOff>
      <xdr:row>98</xdr:row>
      <xdr:rowOff>108662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65512"/>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58344</xdr:rowOff>
    </xdr:from>
    <xdr:to>
      <xdr:col>15</xdr:col>
      <xdr:colOff>50800</xdr:colOff>
      <xdr:row>98</xdr:row>
      <xdr:rowOff>63412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860444"/>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48933</xdr:rowOff>
    </xdr:from>
    <xdr:to>
      <xdr:col>10</xdr:col>
      <xdr:colOff>114300</xdr:colOff>
      <xdr:row>98</xdr:row>
      <xdr:rowOff>58344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5103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14732</xdr:rowOff>
    </xdr:from>
    <xdr:to>
      <xdr:col>24</xdr:col>
      <xdr:colOff>114300</xdr:colOff>
      <xdr:row>98</xdr:row>
      <xdr:rowOff>116332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164609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57862</xdr:rowOff>
    </xdr:from>
    <xdr:to>
      <xdr:col>20</xdr:col>
      <xdr:colOff>38100</xdr:colOff>
      <xdr:row>98</xdr:row>
      <xdr:rowOff>159462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150589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12612</xdr:rowOff>
    </xdr:from>
    <xdr:to>
      <xdr:col>15</xdr:col>
      <xdr:colOff>101600</xdr:colOff>
      <xdr:row>98</xdr:row>
      <xdr:rowOff>114212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105339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7544</xdr:rowOff>
    </xdr:from>
    <xdr:to>
      <xdr:col>10</xdr:col>
      <xdr:colOff>165100</xdr:colOff>
      <xdr:row>98</xdr:row>
      <xdr:rowOff>109144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125671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169583</xdr:rowOff>
    </xdr:from>
    <xdr:to>
      <xdr:col>6</xdr:col>
      <xdr:colOff>38100</xdr:colOff>
      <xdr:row>98</xdr:row>
      <xdr:rowOff>99733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116260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30200</xdr:rowOff>
    </xdr:from>
    <xdr:to>
      <xdr:col>55</xdr:col>
      <xdr:colOff>0</xdr:colOff>
      <xdr:row>38</xdr:row>
      <xdr:rowOff>46203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45300"/>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46203</xdr:rowOff>
    </xdr:from>
    <xdr:to>
      <xdr:col>50</xdr:col>
      <xdr:colOff>114300</xdr:colOff>
      <xdr:row>38</xdr:row>
      <xdr:rowOff>46203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61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34316</xdr:rowOff>
    </xdr:from>
    <xdr:to>
      <xdr:col>45</xdr:col>
      <xdr:colOff>177800</xdr:colOff>
      <xdr:row>38</xdr:row>
      <xdr:rowOff>46203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4941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34316</xdr:rowOff>
    </xdr:from>
    <xdr:to>
      <xdr:col>41</xdr:col>
      <xdr:colOff>50800</xdr:colOff>
      <xdr:row>38</xdr:row>
      <xdr:rowOff>49403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49416"/>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150850</xdr:rowOff>
    </xdr:from>
    <xdr:to>
      <xdr:col>55</xdr:col>
      <xdr:colOff>50800</xdr:colOff>
      <xdr:row>38</xdr:row>
      <xdr:rowOff>81000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65777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166853</xdr:rowOff>
    </xdr:from>
    <xdr:to>
      <xdr:col>50</xdr:col>
      <xdr:colOff>165100</xdr:colOff>
      <xdr:row>38</xdr:row>
      <xdr:rowOff>97003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88130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166853</xdr:rowOff>
    </xdr:from>
    <xdr:to>
      <xdr:col>46</xdr:col>
      <xdr:colOff>38100</xdr:colOff>
      <xdr:row>38</xdr:row>
      <xdr:rowOff>97003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88130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154965</xdr:rowOff>
    </xdr:from>
    <xdr:to>
      <xdr:col>41</xdr:col>
      <xdr:colOff>101600</xdr:colOff>
      <xdr:row>38</xdr:row>
      <xdr:rowOff>85116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76243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9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170053</xdr:rowOff>
    </xdr:from>
    <xdr:to>
      <xdr:col>36</xdr:col>
      <xdr:colOff>165100</xdr:colOff>
      <xdr:row>38</xdr:row>
      <xdr:rowOff>100203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91330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54013</xdr:rowOff>
    </xdr:from>
    <xdr:to>
      <xdr:col>55</xdr:col>
      <xdr:colOff>0</xdr:colOff>
      <xdr:row>56</xdr:row>
      <xdr:rowOff>76644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655213"/>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54013</xdr:rowOff>
    </xdr:from>
    <xdr:to>
      <xdr:col>50</xdr:col>
      <xdr:colOff>114300</xdr:colOff>
      <xdr:row>56</xdr:row>
      <xdr:rowOff>63747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5521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39059</xdr:rowOff>
    </xdr:from>
    <xdr:to>
      <xdr:col>45</xdr:col>
      <xdr:colOff>177800</xdr:colOff>
      <xdr:row>56</xdr:row>
      <xdr:rowOff>63747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4025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39059</xdr:rowOff>
    </xdr:from>
    <xdr:to>
      <xdr:col>41</xdr:col>
      <xdr:colOff>50800</xdr:colOff>
      <xdr:row>56</xdr:row>
      <xdr:rowOff>49365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4025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25844</xdr:rowOff>
    </xdr:from>
    <xdr:to>
      <xdr:col>55</xdr:col>
      <xdr:colOff>50800</xdr:colOff>
      <xdr:row>56</xdr:row>
      <xdr:rowOff>127444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6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48721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3213</xdr:rowOff>
    </xdr:from>
    <xdr:to>
      <xdr:col>50</xdr:col>
      <xdr:colOff>165100</xdr:colOff>
      <xdr:row>56</xdr:row>
      <xdr:rowOff>104813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121340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12947</xdr:rowOff>
    </xdr:from>
    <xdr:to>
      <xdr:col>46</xdr:col>
      <xdr:colOff>38100</xdr:colOff>
      <xdr:row>56</xdr:row>
      <xdr:rowOff>114547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131074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159709</xdr:rowOff>
    </xdr:from>
    <xdr:to>
      <xdr:col>41</xdr:col>
      <xdr:colOff>101600</xdr:colOff>
      <xdr:row>56</xdr:row>
      <xdr:rowOff>89859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106386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170015</xdr:rowOff>
    </xdr:from>
    <xdr:to>
      <xdr:col>36</xdr:col>
      <xdr:colOff>165100</xdr:colOff>
      <xdr:row>56</xdr:row>
      <xdr:rowOff>100165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116692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99523</xdr:rowOff>
    </xdr:from>
    <xdr:to>
      <xdr:col>55</xdr:col>
      <xdr:colOff>0</xdr:colOff>
      <xdr:row>76</xdr:row>
      <xdr:rowOff>105144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58273"/>
          <a:ext cx="838200" cy="1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148520</xdr:rowOff>
    </xdr:from>
    <xdr:to>
      <xdr:col>50</xdr:col>
      <xdr:colOff>114300</xdr:colOff>
      <xdr:row>76</xdr:row>
      <xdr:rowOff>105144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007270"/>
          <a:ext cx="8890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148520</xdr:rowOff>
    </xdr:from>
    <xdr:to>
      <xdr:col>45</xdr:col>
      <xdr:colOff>177800</xdr:colOff>
      <xdr:row>76</xdr:row>
      <xdr:rowOff>19380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007270"/>
          <a:ext cx="889000" cy="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150768</xdr:rowOff>
    </xdr:from>
    <xdr:to>
      <xdr:col>41</xdr:col>
      <xdr:colOff>50800</xdr:colOff>
      <xdr:row>76</xdr:row>
      <xdr:rowOff>19380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666618"/>
          <a:ext cx="889000" cy="38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48723</xdr:rowOff>
    </xdr:from>
    <xdr:to>
      <xdr:col>55</xdr:col>
      <xdr:colOff>50800</xdr:colOff>
      <xdr:row>75</xdr:row>
      <xdr:rowOff>150323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71600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54344</xdr:rowOff>
    </xdr:from>
    <xdr:to>
      <xdr:col>50</xdr:col>
      <xdr:colOff>165100</xdr:colOff>
      <xdr:row>76</xdr:row>
      <xdr:rowOff>155944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97720</xdr:rowOff>
    </xdr:from>
    <xdr:to>
      <xdr:col>46</xdr:col>
      <xdr:colOff>38100</xdr:colOff>
      <xdr:row>76</xdr:row>
      <xdr:rowOff>27871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56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44397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140030</xdr:rowOff>
    </xdr:from>
    <xdr:to>
      <xdr:col>41</xdr:col>
      <xdr:colOff>101600</xdr:colOff>
      <xdr:row>76</xdr:row>
      <xdr:rowOff>70180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86707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7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99968</xdr:rowOff>
    </xdr:from>
    <xdr:to>
      <xdr:col>36</xdr:col>
      <xdr:colOff>165100</xdr:colOff>
      <xdr:row>74</xdr:row>
      <xdr:rowOff>30118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46645</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3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102983</xdr:rowOff>
    </xdr:from>
    <xdr:to>
      <xdr:col>55</xdr:col>
      <xdr:colOff>0</xdr:colOff>
      <xdr:row>99</xdr:row>
      <xdr:rowOff>61551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905083"/>
          <a:ext cx="838200" cy="1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102983</xdr:rowOff>
    </xdr:from>
    <xdr:to>
      <xdr:col>50</xdr:col>
      <xdr:colOff>114300</xdr:colOff>
      <xdr:row>98</xdr:row>
      <xdr:rowOff>103440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0508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93349</xdr:rowOff>
    </xdr:from>
    <xdr:to>
      <xdr:col>45</xdr:col>
      <xdr:colOff>177800</xdr:colOff>
      <xdr:row>98</xdr:row>
      <xdr:rowOff>103440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52549"/>
          <a:ext cx="889000" cy="3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93349</xdr:rowOff>
    </xdr:from>
    <xdr:to>
      <xdr:col>41</xdr:col>
      <xdr:colOff>50800</xdr:colOff>
      <xdr:row>97</xdr:row>
      <xdr:rowOff>153569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52549"/>
          <a:ext cx="889000" cy="2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10751</xdr:rowOff>
    </xdr:from>
    <xdr:to>
      <xdr:col>55</xdr:col>
      <xdr:colOff>50800</xdr:colOff>
      <xdr:row>99</xdr:row>
      <xdr:rowOff>112351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9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97128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9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52183</xdr:rowOff>
    </xdr:from>
    <xdr:to>
      <xdr:col>50</xdr:col>
      <xdr:colOff>165100</xdr:colOff>
      <xdr:row>98</xdr:row>
      <xdr:rowOff>153783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144910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52640</xdr:rowOff>
    </xdr:from>
    <xdr:to>
      <xdr:col>46</xdr:col>
      <xdr:colOff>38100</xdr:colOff>
      <xdr:row>98</xdr:row>
      <xdr:rowOff>154240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145367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42549</xdr:rowOff>
    </xdr:from>
    <xdr:to>
      <xdr:col>41</xdr:col>
      <xdr:colOff>101600</xdr:colOff>
      <xdr:row>96</xdr:row>
      <xdr:rowOff>144149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0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160676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102769</xdr:rowOff>
    </xdr:from>
    <xdr:to>
      <xdr:col>36</xdr:col>
      <xdr:colOff>165100</xdr:colOff>
      <xdr:row>98</xdr:row>
      <xdr:rowOff>32919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49446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92837</xdr:rowOff>
    </xdr:from>
    <xdr:to>
      <xdr:col>85</xdr:col>
      <xdr:colOff>127000</xdr:colOff>
      <xdr:row>38</xdr:row>
      <xdr:rowOff>93142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60793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85179</xdr:rowOff>
    </xdr:from>
    <xdr:to>
      <xdr:col>81</xdr:col>
      <xdr:colOff>50800</xdr:colOff>
      <xdr:row>38</xdr:row>
      <xdr:rowOff>93142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60027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85179</xdr:rowOff>
    </xdr:from>
    <xdr:to>
      <xdr:col>76</xdr:col>
      <xdr:colOff>114300</xdr:colOff>
      <xdr:row>38</xdr:row>
      <xdr:rowOff>94971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600279"/>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94971</xdr:rowOff>
    </xdr:from>
    <xdr:to>
      <xdr:col>71</xdr:col>
      <xdr:colOff>177800</xdr:colOff>
      <xdr:row>38</xdr:row>
      <xdr:rowOff>113335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61007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42037</xdr:rowOff>
    </xdr:from>
    <xdr:to>
      <xdr:col>85</xdr:col>
      <xdr:colOff>177800</xdr:colOff>
      <xdr:row>38</xdr:row>
      <xdr:rowOff>143637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128414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42342</xdr:rowOff>
    </xdr:from>
    <xdr:to>
      <xdr:col>81</xdr:col>
      <xdr:colOff>101600</xdr:colOff>
      <xdr:row>38</xdr:row>
      <xdr:rowOff>143942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135069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34379</xdr:rowOff>
    </xdr:from>
    <xdr:to>
      <xdr:col>76</xdr:col>
      <xdr:colOff>165100</xdr:colOff>
      <xdr:row>38</xdr:row>
      <xdr:rowOff>135979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127106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6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44171</xdr:rowOff>
    </xdr:from>
    <xdr:to>
      <xdr:col>72</xdr:col>
      <xdr:colOff>38100</xdr:colOff>
      <xdr:row>38</xdr:row>
      <xdr:rowOff>145771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136898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6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62535</xdr:rowOff>
    </xdr:from>
    <xdr:to>
      <xdr:col>67</xdr:col>
      <xdr:colOff>101600</xdr:colOff>
      <xdr:row>38</xdr:row>
      <xdr:rowOff>164135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155262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74092</xdr:rowOff>
    </xdr:from>
    <xdr:to>
      <xdr:col>85</xdr:col>
      <xdr:colOff>127000</xdr:colOff>
      <xdr:row>57</xdr:row>
      <xdr:rowOff>1550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675292"/>
          <a:ext cx="8382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1550</xdr:rowOff>
    </xdr:from>
    <xdr:to>
      <xdr:col>81</xdr:col>
      <xdr:colOff>50800</xdr:colOff>
      <xdr:row>58</xdr:row>
      <xdr:rowOff>62988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74200"/>
          <a:ext cx="889000" cy="2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52222</xdr:rowOff>
    </xdr:from>
    <xdr:to>
      <xdr:col>76</xdr:col>
      <xdr:colOff>114300</xdr:colOff>
      <xdr:row>58</xdr:row>
      <xdr:rowOff>62988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996322"/>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52222</xdr:rowOff>
    </xdr:from>
    <xdr:to>
      <xdr:col>71</xdr:col>
      <xdr:colOff>177800</xdr:colOff>
      <xdr:row>58</xdr:row>
      <xdr:rowOff>125450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96322"/>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23292</xdr:rowOff>
    </xdr:from>
    <xdr:to>
      <xdr:col>85</xdr:col>
      <xdr:colOff>177800</xdr:colOff>
      <xdr:row>56</xdr:row>
      <xdr:rowOff>124892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46169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122200</xdr:rowOff>
    </xdr:from>
    <xdr:to>
      <xdr:col>81</xdr:col>
      <xdr:colOff>101600</xdr:colOff>
      <xdr:row>57</xdr:row>
      <xdr:rowOff>52350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68877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4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12188</xdr:rowOff>
    </xdr:from>
    <xdr:to>
      <xdr:col>76</xdr:col>
      <xdr:colOff>165100</xdr:colOff>
      <xdr:row>58</xdr:row>
      <xdr:rowOff>113788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104915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0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1422</xdr:rowOff>
    </xdr:from>
    <xdr:to>
      <xdr:col>72</xdr:col>
      <xdr:colOff>38100</xdr:colOff>
      <xdr:row>58</xdr:row>
      <xdr:rowOff>103022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94149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74650</xdr:rowOff>
    </xdr:from>
    <xdr:to>
      <xdr:col>67</xdr:col>
      <xdr:colOff>101600</xdr:colOff>
      <xdr:row>59</xdr:row>
      <xdr:rowOff>4800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167377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22428</xdr:rowOff>
    </xdr:from>
    <xdr:to>
      <xdr:col>85</xdr:col>
      <xdr:colOff>127000</xdr:colOff>
      <xdr:row>79</xdr:row>
      <xdr:rowOff>30811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6697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22428</xdr:rowOff>
    </xdr:from>
    <xdr:to>
      <xdr:col>81</xdr:col>
      <xdr:colOff>50800</xdr:colOff>
      <xdr:row>79</xdr:row>
      <xdr:rowOff>26257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3566978"/>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26257</xdr:rowOff>
    </xdr:from>
    <xdr:to>
      <xdr:col>76</xdr:col>
      <xdr:colOff>114300</xdr:colOff>
      <xdr:row>79</xdr:row>
      <xdr:rowOff>42965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7080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42965</xdr:rowOff>
    </xdr:from>
    <xdr:to>
      <xdr:col>71</xdr:col>
      <xdr:colOff>177800</xdr:colOff>
      <xdr:row>79</xdr:row>
      <xdr:rowOff>44411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7515"/>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151461</xdr:rowOff>
    </xdr:from>
    <xdr:to>
      <xdr:col>85</xdr:col>
      <xdr:colOff>177800</xdr:colOff>
      <xdr:row>79</xdr:row>
      <xdr:rowOff>81611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66388</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3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143078</xdr:rowOff>
    </xdr:from>
    <xdr:to>
      <xdr:col>81</xdr:col>
      <xdr:colOff>101600</xdr:colOff>
      <xdr:row>79</xdr:row>
      <xdr:rowOff>73228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64355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146907</xdr:rowOff>
    </xdr:from>
    <xdr:to>
      <xdr:col>76</xdr:col>
      <xdr:colOff>165100</xdr:colOff>
      <xdr:row>79</xdr:row>
      <xdr:rowOff>77057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68184</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163615</xdr:rowOff>
    </xdr:from>
    <xdr:to>
      <xdr:col>72</xdr:col>
      <xdr:colOff>38100</xdr:colOff>
      <xdr:row>79</xdr:row>
      <xdr:rowOff>93765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84892</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46333" y="13629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165061</xdr:rowOff>
    </xdr:from>
    <xdr:to>
      <xdr:col>67</xdr:col>
      <xdr:colOff>101600</xdr:colOff>
      <xdr:row>79</xdr:row>
      <xdr:rowOff>95211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86338</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136302</xdr:rowOff>
    </xdr:from>
    <xdr:to>
      <xdr:col>85</xdr:col>
      <xdr:colOff>127000</xdr:colOff>
      <xdr:row>96</xdr:row>
      <xdr:rowOff>137475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595502"/>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108192</xdr:rowOff>
    </xdr:from>
    <xdr:to>
      <xdr:col>81</xdr:col>
      <xdr:colOff>50800</xdr:colOff>
      <xdr:row>96</xdr:row>
      <xdr:rowOff>137475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567392"/>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108192</xdr:rowOff>
    </xdr:from>
    <xdr:to>
      <xdr:col>76</xdr:col>
      <xdr:colOff>114300</xdr:colOff>
      <xdr:row>96</xdr:row>
      <xdr:rowOff>122806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567392"/>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122806</xdr:rowOff>
    </xdr:from>
    <xdr:to>
      <xdr:col>71</xdr:col>
      <xdr:colOff>177800</xdr:colOff>
      <xdr:row>96</xdr:row>
      <xdr:rowOff>123904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58200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85502</xdr:rowOff>
    </xdr:from>
    <xdr:to>
      <xdr:col>85</xdr:col>
      <xdr:colOff>177800</xdr:colOff>
      <xdr:row>97</xdr:row>
      <xdr:rowOff>15652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108379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86675</xdr:rowOff>
    </xdr:from>
    <xdr:to>
      <xdr:col>81</xdr:col>
      <xdr:colOff>101600</xdr:colOff>
      <xdr:row>97</xdr:row>
      <xdr:rowOff>16825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57392</xdr:rowOff>
    </xdr:from>
    <xdr:to>
      <xdr:col>76</xdr:col>
      <xdr:colOff>165100</xdr:colOff>
      <xdr:row>96</xdr:row>
      <xdr:rowOff>158992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4069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2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72006</xdr:rowOff>
    </xdr:from>
    <xdr:to>
      <xdr:col>72</xdr:col>
      <xdr:colOff>38100</xdr:colOff>
      <xdr:row>97</xdr:row>
      <xdr:rowOff>2156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3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18683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3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73104</xdr:rowOff>
    </xdr:from>
    <xdr:to>
      <xdr:col>67</xdr:col>
      <xdr:colOff>101600</xdr:colOff>
      <xdr:row>97</xdr:row>
      <xdr:rowOff>3254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19781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3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flipV="1">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162814</xdr:rowOff>
    </xdr:from>
    <xdr:to>
      <xdr:col>102</xdr:col>
      <xdr:colOff>165100</xdr:colOff>
      <xdr:row>39</xdr:row>
      <xdr:rowOff>92964</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84091</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高い主な費目は、農林水産業費、商工費、教育費が挙げられる。このうち商工費は、新型コロナウイルス感染症へ対応した経済対策事業を多数実施したことや企業誘致のための用地確保に向けた費用などが増加した主な要因である。教育費は、継続費を組み取り組んだ地域交流センターの整備に係る費用や学校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スクールを促進するためのタブレット端末購入や校内の通信ネットワークを整備した費用が増加した主な要因となる。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低い主な費目は、民生費、衛生費、土木費、消防費が挙げられる。このうち民生費は、類似団体内順位で最も低く、これは健康増進・維持事業や介護予防事業などの取り組みの効果により各種給付費が抑制されていることや少子化の影響により児童福祉に関わる予算の減少などによるものである。衛生費は、一部事務組合への償還負担金（ごみ処理、衛生センター）は今後増加して見込みである。土木費は、駅前広場整備や都市計画道路などの大型事業が終了したことが主な要因である。消防費は、常備消防を広域行政で実施し経費負担の軽減が図られている　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令和２年度では財政調整基金へ</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億円積み立てることができたため、標準財政規模に占める割合が増加した。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元年度では赤字となり、標準財政規模に占める割合もマイナスであったが、令和２年度では地方交付税などの歳入が前年度比増収となったことに加え、経費削減に努めるなどにより、黒字を確保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全ての会計において赤字は発生していない。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引き続き健全な財政運営を心掛け黒字決算となるよう取り組む。</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19299844</v>
      </c>
      <c r="BO4" s="433"/>
      <c r="BP4" s="433"/>
      <c r="BQ4" s="433"/>
      <c r="BR4" s="433"/>
      <c r="BS4" s="433"/>
      <c r="BT4" s="433"/>
      <c r="BU4" s="434"/>
      <c r="BV4" s="432">
        <v>15552019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3.6</v>
      </c>
      <c r="CU4" s="439"/>
      <c r="CV4" s="439"/>
      <c r="CW4" s="439"/>
      <c r="CX4" s="439"/>
      <c r="CY4" s="439"/>
      <c r="CZ4" s="439"/>
      <c r="DA4" s="440"/>
      <c r="DB4" s="438">
        <v>3.4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18844608</v>
      </c>
      <c r="BO5" s="470"/>
      <c r="BP5" s="470"/>
      <c r="BQ5" s="470"/>
      <c r="BR5" s="470"/>
      <c r="BS5" s="470"/>
      <c r="BT5" s="470"/>
      <c r="BU5" s="471"/>
      <c r="BV5" s="469">
        <v>15148833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89.2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455236</v>
      </c>
      <c r="BO6" s="470"/>
      <c r="BP6" s="470"/>
      <c r="BQ6" s="470"/>
      <c r="BR6" s="470"/>
      <c r="BS6" s="470"/>
      <c r="BT6" s="470"/>
      <c r="BU6" s="471"/>
      <c r="BV6" s="469">
        <v>403186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94.3</v>
      </c>
      <c r="CU6" s="507"/>
      <c r="CV6" s="507"/>
      <c r="CW6" s="507"/>
      <c r="CX6" s="507"/>
      <c r="CY6" s="507"/>
      <c r="CZ6" s="507"/>
      <c r="DA6" s="508"/>
      <c r="DB6" s="506">
        <v>93.8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121510</v>
      </c>
      <c r="BO7" s="470"/>
      <c r="BP7" s="470"/>
      <c r="BQ7" s="470"/>
      <c r="BR7" s="470"/>
      <c r="BS7" s="470"/>
      <c r="BT7" s="470"/>
      <c r="BU7" s="471"/>
      <c r="BV7" s="469">
        <v>100026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9329911</v>
      </c>
      <c r="CU7" s="470"/>
      <c r="CV7" s="470"/>
      <c r="CW7" s="470"/>
      <c r="CX7" s="470"/>
      <c r="CY7" s="470"/>
      <c r="CZ7" s="470"/>
      <c r="DA7" s="471"/>
      <c r="DB7" s="469">
        <v>8899554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333726</v>
      </c>
      <c r="BO8" s="470"/>
      <c r="BP8" s="470"/>
      <c r="BQ8" s="470"/>
      <c r="BR8" s="470"/>
      <c r="BS8" s="470"/>
      <c r="BT8" s="470"/>
      <c r="BU8" s="471"/>
      <c r="BV8" s="469">
        <v>303160</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v>
      </c>
      <c r="CU8" s="510"/>
      <c r="CV8" s="510"/>
      <c r="CW8" s="510"/>
      <c r="CX8" s="510"/>
      <c r="CY8" s="510"/>
      <c r="CZ8" s="510"/>
      <c r="DA8" s="511"/>
      <c r="DB8" s="509">
        <v>0.6</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32202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30566</v>
      </c>
      <c r="BO9" s="470"/>
      <c r="BP9" s="470"/>
      <c r="BQ9" s="470"/>
      <c r="BR9" s="470"/>
      <c r="BS9" s="470"/>
      <c r="BT9" s="470"/>
      <c r="BU9" s="471"/>
      <c r="BV9" s="469">
        <v>-40837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16.5</v>
      </c>
      <c r="CU9" s="467"/>
      <c r="CV9" s="467"/>
      <c r="CW9" s="467"/>
      <c r="CX9" s="467"/>
      <c r="CY9" s="467"/>
      <c r="CZ9" s="467"/>
      <c r="DA9" s="468"/>
      <c r="DB9" s="466">
        <v>17.899999999999999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32759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89412</v>
      </c>
      <c r="BO10" s="470"/>
      <c r="BP10" s="470"/>
      <c r="BQ10" s="470"/>
      <c r="BR10" s="470"/>
      <c r="BS10" s="470"/>
      <c r="BT10" s="470"/>
      <c r="BU10" s="471"/>
      <c r="BV10" s="469">
        <v>291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15500</v>
      </c>
      <c r="BO11" s="470"/>
      <c r="BP11" s="470"/>
      <c r="BQ11" s="470"/>
      <c r="BR11" s="470"/>
      <c r="BS11" s="470"/>
      <c r="BT11" s="470"/>
      <c r="BU11" s="471"/>
      <c r="BV11" s="469">
        <v>23800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32418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31777</v>
      </c>
      <c r="S13" s="554"/>
      <c r="T13" s="554"/>
      <c r="U13" s="554"/>
      <c r="V13" s="555"/>
      <c r="W13" s="485" t="s">
        <v>138</v>
      </c>
      <c r="X13" s="486"/>
      <c r="Y13" s="486"/>
      <c r="Z13" s="486"/>
      <c r="AA13" s="486"/>
      <c r="AB13" s="476"/>
      <c r="AC13" s="520">
        <v>1309</v>
      </c>
      <c r="AD13" s="521"/>
      <c r="AE13" s="521"/>
      <c r="AF13" s="521"/>
      <c r="AG13" s="563"/>
      <c r="AH13" s="520">
        <v>1279</v>
      </c>
      <c r="AI13" s="521"/>
      <c r="AJ13" s="521"/>
      <c r="AK13" s="521"/>
      <c r="AL13" s="522"/>
      <c r="AM13" s="498" t="s">
        <v>139</v>
      </c>
      <c r="AN13" s="499"/>
      <c r="AO13" s="499"/>
      <c r="AP13" s="499"/>
      <c r="AQ13" s="499"/>
      <c r="AR13" s="499"/>
      <c r="AS13" s="499"/>
      <c r="AT13" s="500"/>
      <c r="AU13" s="501" t="s">
        <v>114</v>
      </c>
      <c r="AV13" s="502"/>
      <c r="AW13" s="502"/>
      <c r="AX13" s="502"/>
      <c r="AY13" s="503" t="s">
        <v>140</v>
      </c>
      <c r="AZ13" s="504"/>
      <c r="BA13" s="504"/>
      <c r="BB13" s="504"/>
      <c r="BC13" s="504"/>
      <c r="BD13" s="504"/>
      <c r="BE13" s="504"/>
      <c r="BF13" s="504"/>
      <c r="BG13" s="504"/>
      <c r="BH13" s="504"/>
      <c r="BI13" s="504"/>
      <c r="BJ13" s="504"/>
      <c r="BK13" s="504"/>
      <c r="BL13" s="504"/>
      <c r="BM13" s="505"/>
      <c r="BN13" s="469">
        <v>135478</v>
      </c>
      <c r="BO13" s="470"/>
      <c r="BP13" s="470"/>
      <c r="BQ13" s="470"/>
      <c r="BR13" s="470"/>
      <c r="BS13" s="470"/>
      <c r="BT13" s="470"/>
      <c r="BU13" s="471"/>
      <c r="BV13" s="469">
        <v>-16746</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12.2</v>
      </c>
      <c r="CU13" s="467"/>
      <c r="CV13" s="467"/>
      <c r="CW13" s="467"/>
      <c r="CX13" s="467"/>
      <c r="CY13" s="467"/>
      <c r="CZ13" s="467"/>
      <c r="DA13" s="468"/>
      <c r="DB13" s="466">
        <v>12.7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32736</v>
      </c>
      <c r="S14" s="554"/>
      <c r="T14" s="554"/>
      <c r="U14" s="554"/>
      <c r="V14" s="555"/>
      <c r="W14" s="459"/>
      <c r="X14" s="460"/>
      <c r="Y14" s="460"/>
      <c r="Z14" s="460"/>
      <c r="AA14" s="460"/>
      <c r="AB14" s="449"/>
      <c r="AC14" s="556">
        <v>7.7</v>
      </c>
      <c r="AD14" s="557"/>
      <c r="AE14" s="557"/>
      <c r="AF14" s="557"/>
      <c r="AG14" s="558"/>
      <c r="AH14" s="556">
        <v>7.6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143.30000000000001</v>
      </c>
      <c r="CU14" s="568"/>
      <c r="CV14" s="568"/>
      <c r="CW14" s="568"/>
      <c r="CX14" s="568"/>
      <c r="CY14" s="568"/>
      <c r="CZ14" s="568"/>
      <c r="DA14" s="569"/>
      <c r="DB14" s="567">
        <v>179.5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32084</v>
      </c>
      <c r="S15" s="554"/>
      <c r="T15" s="554"/>
      <c r="U15" s="554"/>
      <c r="V15" s="555"/>
      <c r="W15" s="485" t="s">
        <v>144</v>
      </c>
      <c r="X15" s="486"/>
      <c r="Y15" s="486"/>
      <c r="Z15" s="486"/>
      <c r="AA15" s="486"/>
      <c r="AB15" s="476"/>
      <c r="AC15" s="520">
        <v>6619</v>
      </c>
      <c r="AD15" s="521"/>
      <c r="AE15" s="521"/>
      <c r="AF15" s="521"/>
      <c r="AG15" s="563"/>
      <c r="AH15" s="520">
        <v>6623</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4519388</v>
      </c>
      <c r="BO15" s="433"/>
      <c r="BP15" s="433"/>
      <c r="BQ15" s="433"/>
      <c r="BR15" s="433"/>
      <c r="BS15" s="433"/>
      <c r="BT15" s="433"/>
      <c r="BU15" s="434"/>
      <c r="BV15" s="432">
        <v>4388049</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39</v>
      </c>
      <c r="AD16" s="557"/>
      <c r="AE16" s="557"/>
      <c r="AF16" s="557"/>
      <c r="AG16" s="558"/>
      <c r="AH16" s="556">
        <v>39.200000000000003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7665493</v>
      </c>
      <c r="BO16" s="470"/>
      <c r="BP16" s="470"/>
      <c r="BQ16" s="470"/>
      <c r="BR16" s="470"/>
      <c r="BS16" s="470"/>
      <c r="BT16" s="470"/>
      <c r="BU16" s="471"/>
      <c r="BV16" s="469">
        <v>7255779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9064</v>
      </c>
      <c r="AD17" s="521"/>
      <c r="AE17" s="521"/>
      <c r="AF17" s="521"/>
      <c r="AG17" s="563"/>
      <c r="AH17" s="520">
        <v>9001</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5709315</v>
      </c>
      <c r="BO17" s="470"/>
      <c r="BP17" s="470"/>
      <c r="BQ17" s="470"/>
      <c r="BR17" s="470"/>
      <c r="BS17" s="470"/>
      <c r="BT17" s="470"/>
      <c r="BU17" s="471"/>
      <c r="BV17" s="469">
        <v>5587868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165.86</v>
      </c>
      <c r="M18" s="585"/>
      <c r="N18" s="585"/>
      <c r="O18" s="585"/>
      <c r="P18" s="585"/>
      <c r="Q18" s="585"/>
      <c r="R18" s="586"/>
      <c r="S18" s="586"/>
      <c r="T18" s="586"/>
      <c r="U18" s="586"/>
      <c r="V18" s="587"/>
      <c r="W18" s="487"/>
      <c r="X18" s="488"/>
      <c r="Y18" s="488"/>
      <c r="Z18" s="488"/>
      <c r="AA18" s="488"/>
      <c r="AB18" s="479"/>
      <c r="AC18" s="588">
        <v>53.3</v>
      </c>
      <c r="AD18" s="589"/>
      <c r="AE18" s="589"/>
      <c r="AF18" s="589"/>
      <c r="AG18" s="590"/>
      <c r="AH18" s="588">
        <v>53.3</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8320833</v>
      </c>
      <c r="BO18" s="470"/>
      <c r="BP18" s="470"/>
      <c r="BQ18" s="470"/>
      <c r="BR18" s="470"/>
      <c r="BS18" s="470"/>
      <c r="BT18" s="470"/>
      <c r="BU18" s="471"/>
      <c r="BV18" s="469">
        <v>8090751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194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10763921</v>
      </c>
      <c r="BO19" s="470"/>
      <c r="BP19" s="470"/>
      <c r="BQ19" s="470"/>
      <c r="BR19" s="470"/>
      <c r="BS19" s="470"/>
      <c r="BT19" s="470"/>
      <c r="BU19" s="471"/>
      <c r="BV19" s="469">
        <v>9983556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12956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19822577</v>
      </c>
      <c r="BO23" s="470"/>
      <c r="BP23" s="470"/>
      <c r="BQ23" s="470"/>
      <c r="BR23" s="470"/>
      <c r="BS23" s="470"/>
      <c r="BT23" s="470"/>
      <c r="BU23" s="471"/>
      <c r="BV23" s="469">
        <v>20125976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8300</v>
      </c>
      <c r="R24" s="521"/>
      <c r="S24" s="521"/>
      <c r="T24" s="521"/>
      <c r="U24" s="521"/>
      <c r="V24" s="563"/>
      <c r="W24" s="622"/>
      <c r="X24" s="610"/>
      <c r="Y24" s="611"/>
      <c r="Z24" s="519" t="s">
        <v>168</v>
      </c>
      <c r="AA24" s="499"/>
      <c r="AB24" s="499"/>
      <c r="AC24" s="499"/>
      <c r="AD24" s="499"/>
      <c r="AE24" s="499"/>
      <c r="AF24" s="499"/>
      <c r="AG24" s="500"/>
      <c r="AH24" s="520">
        <v>236</v>
      </c>
      <c r="AI24" s="521"/>
      <c r="AJ24" s="521"/>
      <c r="AK24" s="521"/>
      <c r="AL24" s="563"/>
      <c r="AM24" s="520">
        <v>730184</v>
      </c>
      <c r="AN24" s="521"/>
      <c r="AO24" s="521"/>
      <c r="AP24" s="521"/>
      <c r="AQ24" s="521"/>
      <c r="AR24" s="563"/>
      <c r="AS24" s="520">
        <v>3094</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10662645</v>
      </c>
      <c r="BO24" s="470"/>
      <c r="BP24" s="470"/>
      <c r="BQ24" s="470"/>
      <c r="BR24" s="470"/>
      <c r="BS24" s="470"/>
      <c r="BT24" s="470"/>
      <c r="BU24" s="471"/>
      <c r="BV24" s="469">
        <v>10695113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6700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172</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91875</v>
      </c>
      <c r="BO25" s="433"/>
      <c r="BP25" s="433"/>
      <c r="BQ25" s="433"/>
      <c r="BR25" s="433"/>
      <c r="BS25" s="433"/>
      <c r="BT25" s="433"/>
      <c r="BU25" s="434"/>
      <c r="BV25" s="432">
        <v>223924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5760</v>
      </c>
      <c r="R26" s="521"/>
      <c r="S26" s="521"/>
      <c r="T26" s="521"/>
      <c r="U26" s="521"/>
      <c r="V26" s="563"/>
      <c r="W26" s="622"/>
      <c r="X26" s="610"/>
      <c r="Y26" s="611"/>
      <c r="Z26" s="519" t="s">
        <v>175</v>
      </c>
      <c r="AA26" s="632"/>
      <c r="AB26" s="632"/>
      <c r="AC26" s="632"/>
      <c r="AD26" s="632"/>
      <c r="AE26" s="632"/>
      <c r="AF26" s="632"/>
      <c r="AG26" s="633"/>
      <c r="AH26" s="520">
        <v>4</v>
      </c>
      <c r="AI26" s="521"/>
      <c r="AJ26" s="521"/>
      <c r="AK26" s="521"/>
      <c r="AL26" s="563"/>
      <c r="AM26" s="520">
        <v>13668</v>
      </c>
      <c r="AN26" s="521"/>
      <c r="AO26" s="521"/>
      <c r="AP26" s="521"/>
      <c r="AQ26" s="521"/>
      <c r="AR26" s="563"/>
      <c r="AS26" s="520">
        <v>3417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4040</v>
      </c>
      <c r="R27" s="521"/>
      <c r="S27" s="521"/>
      <c r="T27" s="521"/>
      <c r="U27" s="521"/>
      <c r="V27" s="563"/>
      <c r="W27" s="622"/>
      <c r="X27" s="610"/>
      <c r="Y27" s="611"/>
      <c r="Z27" s="519" t="s">
        <v>178</v>
      </c>
      <c r="AA27" s="499"/>
      <c r="AB27" s="499"/>
      <c r="AC27" s="499"/>
      <c r="AD27" s="499"/>
      <c r="AE27" s="499"/>
      <c r="AF27" s="499"/>
      <c r="AG27" s="500"/>
      <c r="AH27" s="520">
        <v>10</v>
      </c>
      <c r="AI27" s="521"/>
      <c r="AJ27" s="521"/>
      <c r="AK27" s="521"/>
      <c r="AL27" s="563"/>
      <c r="AM27" s="520">
        <v>29854</v>
      </c>
      <c r="AN27" s="521"/>
      <c r="AO27" s="521"/>
      <c r="AP27" s="521"/>
      <c r="AQ27" s="521"/>
      <c r="AR27" s="563"/>
      <c r="AS27" s="520">
        <v>2985</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88842</v>
      </c>
      <c r="BO27" s="646"/>
      <c r="BP27" s="646"/>
      <c r="BQ27" s="646"/>
      <c r="BR27" s="646"/>
      <c r="BS27" s="646"/>
      <c r="BT27" s="646"/>
      <c r="BU27" s="647"/>
      <c r="BV27" s="645">
        <v>88814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3380</v>
      </c>
      <c r="R28" s="521"/>
      <c r="S28" s="521"/>
      <c r="T28" s="521"/>
      <c r="U28" s="521"/>
      <c r="V28" s="563"/>
      <c r="W28" s="622"/>
      <c r="X28" s="610"/>
      <c r="Y28" s="611"/>
      <c r="Z28" s="519" t="s">
        <v>181</v>
      </c>
      <c r="AA28" s="499"/>
      <c r="AB28" s="499"/>
      <c r="AC28" s="499"/>
      <c r="AD28" s="499"/>
      <c r="AE28" s="499"/>
      <c r="AF28" s="499"/>
      <c r="AG28" s="500"/>
      <c r="AH28" s="520" t="s">
        <v>182</v>
      </c>
      <c r="AI28" s="521"/>
      <c r="AJ28" s="521"/>
      <c r="AK28" s="521"/>
      <c r="AL28" s="563"/>
      <c r="AM28" s="520" t="s">
        <v>172</v>
      </c>
      <c r="AN28" s="521"/>
      <c r="AO28" s="521"/>
      <c r="AP28" s="521"/>
      <c r="AQ28" s="521"/>
      <c r="AR28" s="563"/>
      <c r="AS28" s="520" t="s">
        <v>172</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972143</v>
      </c>
      <c r="BO28" s="433"/>
      <c r="BP28" s="433"/>
      <c r="BQ28" s="433"/>
      <c r="BR28" s="433"/>
      <c r="BS28" s="433"/>
      <c r="BT28" s="433"/>
      <c r="BU28" s="434"/>
      <c r="BV28" s="432">
        <v>882731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13</v>
      </c>
      <c r="M29" s="521"/>
      <c r="N29" s="521"/>
      <c r="O29" s="521"/>
      <c r="P29" s="563"/>
      <c r="Q29" s="520">
        <v>3130</v>
      </c>
      <c r="R29" s="521"/>
      <c r="S29" s="521"/>
      <c r="T29" s="521"/>
      <c r="U29" s="521"/>
      <c r="V29" s="563"/>
      <c r="W29" s="623"/>
      <c r="X29" s="624"/>
      <c r="Y29" s="625"/>
      <c r="Z29" s="519" t="s">
        <v>185</v>
      </c>
      <c r="AA29" s="499"/>
      <c r="AB29" s="499"/>
      <c r="AC29" s="499"/>
      <c r="AD29" s="499"/>
      <c r="AE29" s="499"/>
      <c r="AF29" s="499"/>
      <c r="AG29" s="500"/>
      <c r="AH29" s="520">
        <v>246</v>
      </c>
      <c r="AI29" s="521"/>
      <c r="AJ29" s="521"/>
      <c r="AK29" s="521"/>
      <c r="AL29" s="563"/>
      <c r="AM29" s="520">
        <v>760038</v>
      </c>
      <c r="AN29" s="521"/>
      <c r="AO29" s="521"/>
      <c r="AP29" s="521"/>
      <c r="AQ29" s="521"/>
      <c r="AR29" s="563"/>
      <c r="AS29" s="520">
        <v>3090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9889</v>
      </c>
      <c r="BO29" s="470"/>
      <c r="BP29" s="470"/>
      <c r="BQ29" s="470"/>
      <c r="BR29" s="470"/>
      <c r="BS29" s="470"/>
      <c r="BT29" s="470"/>
      <c r="BU29" s="471"/>
      <c r="BV29" s="469">
        <v>25389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1598047</v>
      </c>
      <c r="BO30" s="646"/>
      <c r="BP30" s="646"/>
      <c r="BQ30" s="646"/>
      <c r="BR30" s="646"/>
      <c r="BS30" s="646"/>
      <c r="BT30" s="646"/>
      <c r="BU30" s="647"/>
      <c r="BV30" s="645">
        <v>1047209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公設地方卸売市場特別会計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上伊那広域連合（一般会計）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駒ヶ根市土地開発公社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用地取得事業特別会計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IF('各会計、関係団体の財政状況及び健全化判断比率'!B35="","",'各会計、関係団体の財政状況及び健全化判断比率'!B35)</f>
        <v>駒ヶ根高原別荘地特別会計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上伊那広域連合（消防事業特別会計）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駒ヶ根市文化財団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農業集落排水事業会計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伊南行政組合（一般会計）</v>
      </c>
      <c r="BZ36" s="659"/>
      <c r="CA36" s="659"/>
      <c r="CB36" s="659"/>
      <c r="CC36" s="659"/>
      <c r="CD36" s="659"/>
      <c r="CE36" s="659"/>
      <c r="CF36" s="659"/>
      <c r="CG36" s="659"/>
      <c r="CH36" s="659"/>
      <c r="CI36" s="659"/>
      <c r="CJ36" s="659"/>
      <c r="CK36" s="659"/>
      <c r="CL36" s="659"/>
      <c r="CM36" s="659"/>
      <c r="CN36" s="214"/>
      <c r="CO36" s="658">
        <f t="shared" si="3"/>
        <v>23</v>
      </c>
      <c r="CP36" s="658"/>
      <c r="CQ36" s="659" t="str">
        <f>IF('各会計、関係団体の財政状況及び健全化判断比率'!BS9="","",'各会計、関係団体の財政状況及び健全化判断比率'!BS9)</f>
        <v>㈱エコー・シティ・駒ヶ岳</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伊南行政組合（病院事業会計）</v>
      </c>
      <c r="BZ37" s="659"/>
      <c r="CA37" s="659"/>
      <c r="CB37" s="659"/>
      <c r="CC37" s="659"/>
      <c r="CD37" s="659"/>
      <c r="CE37" s="659"/>
      <c r="CF37" s="659"/>
      <c r="CG37" s="659"/>
      <c r="CH37" s="659"/>
      <c r="CI37" s="659"/>
      <c r="CJ37" s="659"/>
      <c r="CK37" s="659"/>
      <c r="CL37" s="659"/>
      <c r="CM37" s="659"/>
      <c r="CN37" s="214"/>
      <c r="CO37" s="658">
        <f t="shared" si="3"/>
        <v>24</v>
      </c>
      <c r="CP37" s="658"/>
      <c r="CQ37" s="659" t="str">
        <f>IF('各会計、関係団体の財政状況及び健全化判断比率'!BS10="","",'各会計、関係団体の財政状況及び健全化判断比率'!BS10)</f>
        <v>駒ヶ根高原温泉開発㈱</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長野県後期高齢者医療広域連合（一般会計）</v>
      </c>
      <c r="BZ38" s="659"/>
      <c r="CA38" s="659"/>
      <c r="CB38" s="659"/>
      <c r="CC38" s="659"/>
      <c r="CD38" s="659"/>
      <c r="CE38" s="659"/>
      <c r="CF38" s="659"/>
      <c r="CG38" s="659"/>
      <c r="CH38" s="659"/>
      <c r="CI38" s="659"/>
      <c r="CJ38" s="659"/>
      <c r="CK38" s="659"/>
      <c r="CL38" s="659"/>
      <c r="CM38" s="659"/>
      <c r="CN38" s="214"/>
      <c r="CO38" s="658">
        <f t="shared" si="3"/>
        <v>25</v>
      </c>
      <c r="CP38" s="658"/>
      <c r="CQ38" s="659" t="str">
        <f>IF('各会計、関係団体の財政状況及び健全化判断比率'!BS11="","",'各会計、関係団体の財政状況及び健全化判断比率'!BS11)</f>
        <v>南信州ビール㈱</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長野県後期高齢者医療広域連合（後期高齢者医療特別会計）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f t="shared" si="3"/>
        <v>26</v>
      </c>
      <c r="CP39" s="658"/>
      <c r="CQ39" s="659" t="str">
        <f>IF('各会計、関係団体の財政状況及び健全化判断比率'!BS12="","",'各会計、関係団体の財政状況及び健全化判断比率'!BS12)</f>
        <v>駒ヶ根市給食財団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長野県上伊那広域水道用水企業団（水道用水供給事業会計）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長野県市町村自治振興組合（一般会計）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長野県地方税滞納整理機構（一般会計）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長野県民交通災害共済組合（一般会計）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OsyWs8y2NFBJbZDfwq6OFOp6/y27uX4H6B1XZbW64FhG2bJGAgfTOQj60jzf1WwYBgWYDUQ2cHl+Eq79prI7Q==" saltValue="Q974//aTXkoiqmmO0Qjl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560</v>
      </c>
      <c r="D34" s="1250"/>
      <c r="E34" s="1251"/>
      <c r="F34" s="32" t="s">
        <v>513</v>
      </c>
      <c r="G34" s="33" t="s">
        <v>513</v>
      </c>
      <c r="H34" s="33">
        <v>12.89</v>
      </c>
      <c r="I34" s="33">
        <v>13.37</v>
      </c>
      <c r="J34" s="34">
        <v>13.11</v>
      </c>
      <c r="K34" s="22"/>
      <c r="L34" s="22"/>
      <c r="M34" s="22"/>
      <c r="N34" s="22"/>
      <c r="O34" s="22"/>
      <c r="P34" s="22"/>
    </row>
    <row r="35" spans="1:16" ht="39" customHeight="1" x14ac:dyDescent="0.15">
      <c r="A35" s="22"/>
      <c r="B35" s="35"/>
      <c r="C35" s="1244" t="s">
        <v>561</v>
      </c>
      <c r="D35" s="1245"/>
      <c r="E35" s="1246"/>
      <c r="F35" s="36">
        <v>6.52</v>
      </c>
      <c r="G35" s="37">
        <v>7.02</v>
      </c>
      <c r="H35" s="37">
        <v>7.8</v>
      </c>
      <c r="I35" s="37">
        <v>8.7899999999999991</v>
      </c>
      <c r="J35" s="38">
        <v>9.52</v>
      </c>
      <c r="K35" s="22"/>
      <c r="L35" s="22"/>
      <c r="M35" s="22"/>
      <c r="N35" s="22"/>
      <c r="O35" s="22"/>
      <c r="P35" s="22"/>
    </row>
    <row r="36" spans="1:16" ht="39" customHeight="1" x14ac:dyDescent="0.15">
      <c r="A36" s="22"/>
      <c r="B36" s="35"/>
      <c r="C36" s="1244" t="s">
        <v>562</v>
      </c>
      <c r="D36" s="1245"/>
      <c r="E36" s="1246"/>
      <c r="F36" s="36">
        <v>6.42</v>
      </c>
      <c r="G36" s="37">
        <v>7.2</v>
      </c>
      <c r="H36" s="37">
        <v>8.16</v>
      </c>
      <c r="I36" s="37">
        <v>8.27</v>
      </c>
      <c r="J36" s="38">
        <v>6.85</v>
      </c>
      <c r="K36" s="22"/>
      <c r="L36" s="22"/>
      <c r="M36" s="22"/>
      <c r="N36" s="22"/>
      <c r="O36" s="22"/>
      <c r="P36" s="22"/>
    </row>
    <row r="37" spans="1:16" ht="39" customHeight="1" x14ac:dyDescent="0.15">
      <c r="A37" s="22"/>
      <c r="B37" s="35"/>
      <c r="C37" s="1244" t="s">
        <v>563</v>
      </c>
      <c r="D37" s="1245"/>
      <c r="E37" s="1246"/>
      <c r="F37" s="36">
        <v>3.41</v>
      </c>
      <c r="G37" s="37">
        <v>3.47</v>
      </c>
      <c r="H37" s="37">
        <v>3.86</v>
      </c>
      <c r="I37" s="37">
        <v>3.4</v>
      </c>
      <c r="J37" s="38">
        <v>3.57</v>
      </c>
      <c r="K37" s="22"/>
      <c r="L37" s="22"/>
      <c r="M37" s="22"/>
      <c r="N37" s="22"/>
      <c r="O37" s="22"/>
      <c r="P37" s="22"/>
    </row>
    <row r="38" spans="1:16" ht="39" customHeight="1" x14ac:dyDescent="0.15">
      <c r="A38" s="22"/>
      <c r="B38" s="35"/>
      <c r="C38" s="1244" t="s">
        <v>564</v>
      </c>
      <c r="D38" s="1245"/>
      <c r="E38" s="1246"/>
      <c r="F38" s="36">
        <v>1.08</v>
      </c>
      <c r="G38" s="37">
        <v>1.83</v>
      </c>
      <c r="H38" s="37">
        <v>0.54</v>
      </c>
      <c r="I38" s="37">
        <v>0.35</v>
      </c>
      <c r="J38" s="38">
        <v>0.78</v>
      </c>
      <c r="K38" s="22"/>
      <c r="L38" s="22"/>
      <c r="M38" s="22"/>
      <c r="N38" s="22"/>
      <c r="O38" s="22"/>
      <c r="P38" s="22"/>
    </row>
    <row r="39" spans="1:16" ht="39" customHeight="1" x14ac:dyDescent="0.15">
      <c r="A39" s="22"/>
      <c r="B39" s="35"/>
      <c r="C39" s="1244" t="s">
        <v>565</v>
      </c>
      <c r="D39" s="1245"/>
      <c r="E39" s="1246"/>
      <c r="F39" s="36">
        <v>0.6</v>
      </c>
      <c r="G39" s="37">
        <v>0.49</v>
      </c>
      <c r="H39" s="37">
        <v>1.1000000000000001</v>
      </c>
      <c r="I39" s="37">
        <v>0.91</v>
      </c>
      <c r="J39" s="38">
        <v>0.67</v>
      </c>
      <c r="K39" s="22"/>
      <c r="L39" s="22"/>
      <c r="M39" s="22"/>
      <c r="N39" s="22"/>
      <c r="O39" s="22"/>
      <c r="P39" s="22"/>
    </row>
    <row r="40" spans="1:16" ht="39" customHeight="1" x14ac:dyDescent="0.15">
      <c r="A40" s="22"/>
      <c r="B40" s="35"/>
      <c r="C40" s="1244" t="s">
        <v>566</v>
      </c>
      <c r="D40" s="1245"/>
      <c r="E40" s="1246"/>
      <c r="F40" s="36">
        <v>0.04</v>
      </c>
      <c r="G40" s="37">
        <v>0.01</v>
      </c>
      <c r="H40" s="37">
        <v>0.09</v>
      </c>
      <c r="I40" s="37">
        <v>0.1</v>
      </c>
      <c r="J40" s="38">
        <v>0.09</v>
      </c>
      <c r="K40" s="22"/>
      <c r="L40" s="22"/>
      <c r="M40" s="22"/>
      <c r="N40" s="22"/>
      <c r="O40" s="22"/>
      <c r="P40" s="22"/>
    </row>
    <row r="41" spans="1:16" ht="39" customHeight="1" x14ac:dyDescent="0.15">
      <c r="A41" s="22"/>
      <c r="B41" s="35"/>
      <c r="C41" s="1244" t="s">
        <v>567</v>
      </c>
      <c r="D41" s="1245"/>
      <c r="E41" s="1246"/>
      <c r="F41" s="36">
        <v>0.01</v>
      </c>
      <c r="G41" s="37">
        <v>0</v>
      </c>
      <c r="H41" s="37">
        <v>0</v>
      </c>
      <c r="I41" s="37">
        <v>0</v>
      </c>
      <c r="J41" s="38">
        <v>0</v>
      </c>
      <c r="K41" s="22"/>
      <c r="L41" s="22"/>
      <c r="M41" s="22"/>
      <c r="N41" s="22"/>
      <c r="O41" s="22"/>
      <c r="P41" s="22"/>
    </row>
    <row r="42" spans="1:16" ht="39" customHeight="1" x14ac:dyDescent="0.15">
      <c r="A42" s="22"/>
      <c r="B42" s="39"/>
      <c r="C42" s="1244" t="s">
        <v>568</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569</v>
      </c>
      <c r="D43" s="1248"/>
      <c r="E43" s="1249"/>
      <c r="F43" s="41">
        <v>0</v>
      </c>
      <c r="G43" s="42">
        <v>0.46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lKL6L/uoh7ORvRpnMk4/p0f+yBPF11ug8lf36zpZx8ujmr7KgX0r5X3SAsvVV8QpUyNtHa6bmKFXkZOEn9RuQ==" saltValue="ojX4uQgpYxeEMe84dSR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1894</v>
      </c>
      <c r="L45" s="60">
        <v>1834</v>
      </c>
      <c r="M45" s="60">
        <v>1810</v>
      </c>
      <c r="N45" s="60">
        <v>1786</v>
      </c>
      <c r="O45" s="61">
        <v>1782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699</v>
      </c>
      <c r="L48" s="64">
        <v>641</v>
      </c>
      <c r="M48" s="64">
        <v>702</v>
      </c>
      <c r="N48" s="64">
        <v>529</v>
      </c>
      <c r="O48" s="65">
        <v>472</v>
      </c>
      <c r="P48" s="48"/>
      <c r="Q48" s="48"/>
      <c r="R48" s="48"/>
      <c r="S48" s="48"/>
      <c r="T48" s="48"/>
      <c r="U48" s="48"/>
    </row>
    <row r="49" spans="1:21" ht="30.75" customHeight="1" x14ac:dyDescent="0.15">
      <c r="A49" s="48"/>
      <c r="B49" s="1254"/>
      <c r="C49" s="1255"/>
      <c r="D49" s="62"/>
      <c r="E49" s="1260" t="s">
        <v>16</v>
      </c>
      <c r="F49" s="1260"/>
      <c r="G49" s="1260"/>
      <c r="H49" s="1260"/>
      <c r="I49" s="1260"/>
      <c r="J49" s="1261"/>
      <c r="K49" s="63">
        <v>247</v>
      </c>
      <c r="L49" s="64">
        <v>237</v>
      </c>
      <c r="M49" s="64">
        <v>209</v>
      </c>
      <c r="N49" s="64">
        <v>195</v>
      </c>
      <c r="O49" s="65">
        <v>238</v>
      </c>
      <c r="P49" s="48"/>
      <c r="Q49" s="48"/>
      <c r="R49" s="48"/>
      <c r="S49" s="48"/>
      <c r="T49" s="48"/>
      <c r="U49" s="48"/>
    </row>
    <row r="50" spans="1:21" ht="30.75" customHeight="1" x14ac:dyDescent="0.15">
      <c r="A50" s="48"/>
      <c r="B50" s="1254"/>
      <c r="C50" s="1255"/>
      <c r="D50" s="62"/>
      <c r="E50" s="1260" t="s">
        <v>17</v>
      </c>
      <c r="F50" s="1260"/>
      <c r="G50" s="1260"/>
      <c r="H50" s="1260"/>
      <c r="I50" s="1260"/>
      <c r="J50" s="1261"/>
      <c r="K50" s="63">
        <v>23</v>
      </c>
      <c r="L50" s="64">
        <v>23</v>
      </c>
      <c r="M50" s="64">
        <v>21</v>
      </c>
      <c r="N50" s="64">
        <v>18</v>
      </c>
      <c r="O50" s="65">
        <v>41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513</v>
      </c>
      <c r="N51" s="64" t="s">
        <v>513</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1889</v>
      </c>
      <c r="L52" s="64">
        <v>1805</v>
      </c>
      <c r="M52" s="64">
        <v>1748</v>
      </c>
      <c r="N52" s="64">
        <v>1670</v>
      </c>
      <c r="O52" s="65">
        <v>1633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974</v>
      </c>
      <c r="L53" s="69">
        <v>930</v>
      </c>
      <c r="M53" s="69">
        <v>994</v>
      </c>
      <c r="N53" s="69">
        <v>858</v>
      </c>
      <c r="O53" s="70">
        <v>900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602</v>
      </c>
      <c r="L57" s="84" t="s">
        <v>513</v>
      </c>
      <c r="M57" s="84" t="s">
        <v>513</v>
      </c>
      <c r="N57" s="84" t="s">
        <v>513</v>
      </c>
      <c r="O57" s="85" t="s">
        <v>513</v>
      </c>
    </row>
    <row r="58" spans="1:21" ht="31.5" customHeight="1" thickBot="1" x14ac:dyDescent="0.2">
      <c r="B58" s="1270"/>
      <c r="C58" s="1271"/>
      <c r="D58" s="1275" t="s">
        <v>27</v>
      </c>
      <c r="E58" s="1276"/>
      <c r="F58" s="1276"/>
      <c r="G58" s="1276"/>
      <c r="H58" s="1276"/>
      <c r="I58" s="1276"/>
      <c r="J58" s="1277"/>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1slQnL8qW7zg4S2DbEpZCyi7g9PKVgORjMisqe78gBtNGClOHtJ3yvQ/NgsqxtvKwdbOfEFgNsL3V8QrBa9qw==" saltValue="Wqggq61zAVK5WiIIHER3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20661</v>
      </c>
      <c r="J41" s="104">
        <v>20832</v>
      </c>
      <c r="K41" s="104">
        <v>20345</v>
      </c>
      <c r="L41" s="104">
        <v>20126</v>
      </c>
      <c r="M41" s="105">
        <v>19823</v>
      </c>
    </row>
    <row r="42" spans="2:13" ht="27.75" customHeight="1" x14ac:dyDescent="0.15">
      <c r="B42" s="1280"/>
      <c r="C42" s="1281"/>
      <c r="D42" s="106"/>
      <c r="E42" s="1286" t="s">
        <v>32</v>
      </c>
      <c r="F42" s="1286"/>
      <c r="G42" s="1286"/>
      <c r="H42" s="1287"/>
      <c r="I42" s="107">
        <v>110</v>
      </c>
      <c r="J42" s="108">
        <v>93</v>
      </c>
      <c r="K42" s="108">
        <v>69</v>
      </c>
      <c r="L42" s="108">
        <v>60</v>
      </c>
      <c r="M42" s="109">
        <v>43</v>
      </c>
    </row>
    <row r="43" spans="2:13" ht="27.75" customHeight="1" x14ac:dyDescent="0.15">
      <c r="B43" s="1280"/>
      <c r="C43" s="1281"/>
      <c r="D43" s="106"/>
      <c r="E43" s="1286" t="s">
        <v>33</v>
      </c>
      <c r="F43" s="1286"/>
      <c r="G43" s="1286"/>
      <c r="H43" s="1287"/>
      <c r="I43" s="107">
        <v>11092</v>
      </c>
      <c r="J43" s="108">
        <v>11133</v>
      </c>
      <c r="K43" s="108">
        <v>10749</v>
      </c>
      <c r="L43" s="108">
        <v>9329</v>
      </c>
      <c r="M43" s="109">
        <v>7960</v>
      </c>
    </row>
    <row r="44" spans="2:13" ht="27.75" customHeight="1" x14ac:dyDescent="0.15">
      <c r="B44" s="1280"/>
      <c r="C44" s="1281"/>
      <c r="D44" s="106"/>
      <c r="E44" s="1286" t="s">
        <v>34</v>
      </c>
      <c r="F44" s="1286"/>
      <c r="G44" s="1286"/>
      <c r="H44" s="1287"/>
      <c r="I44" s="107">
        <v>1228</v>
      </c>
      <c r="J44" s="108">
        <v>1338</v>
      </c>
      <c r="K44" s="108">
        <v>2046</v>
      </c>
      <c r="L44" s="108">
        <v>2178</v>
      </c>
      <c r="M44" s="109">
        <v>2478</v>
      </c>
    </row>
    <row r="45" spans="2:13" ht="27.75" customHeight="1" x14ac:dyDescent="0.15">
      <c r="B45" s="1280"/>
      <c r="C45" s="1281"/>
      <c r="D45" s="106"/>
      <c r="E45" s="1286" t="s">
        <v>35</v>
      </c>
      <c r="F45" s="1286"/>
      <c r="G45" s="1286"/>
      <c r="H45" s="1287"/>
      <c r="I45" s="107">
        <v>2151</v>
      </c>
      <c r="J45" s="108">
        <v>2088</v>
      </c>
      <c r="K45" s="108">
        <v>2114</v>
      </c>
      <c r="L45" s="108">
        <v>2120</v>
      </c>
      <c r="M45" s="109">
        <v>2108</v>
      </c>
    </row>
    <row r="46" spans="2:13" ht="27.75" customHeight="1" x14ac:dyDescent="0.15">
      <c r="B46" s="1280"/>
      <c r="C46" s="1281"/>
      <c r="D46" s="110"/>
      <c r="E46" s="1286" t="s">
        <v>36</v>
      </c>
      <c r="F46" s="1286"/>
      <c r="G46" s="1286"/>
      <c r="H46" s="1287"/>
      <c r="I46" s="107">
        <v>481</v>
      </c>
      <c r="J46" s="108">
        <v>473</v>
      </c>
      <c r="K46" s="108">
        <v>463</v>
      </c>
      <c r="L46" s="108">
        <v>458</v>
      </c>
      <c r="M46" s="109">
        <v>448</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1802</v>
      </c>
      <c r="J50" s="108">
        <v>2108</v>
      </c>
      <c r="K50" s="108">
        <v>2416</v>
      </c>
      <c r="L50" s="108">
        <v>2541</v>
      </c>
      <c r="M50" s="109">
        <v>3208</v>
      </c>
    </row>
    <row r="51" spans="2:13" ht="27.75" customHeight="1" x14ac:dyDescent="0.15">
      <c r="B51" s="1280"/>
      <c r="C51" s="1281"/>
      <c r="D51" s="106"/>
      <c r="E51" s="1286" t="s">
        <v>42</v>
      </c>
      <c r="F51" s="1286"/>
      <c r="G51" s="1286"/>
      <c r="H51" s="1287"/>
      <c r="I51" s="107">
        <v>1553</v>
      </c>
      <c r="J51" s="108">
        <v>1519</v>
      </c>
      <c r="K51" s="108">
        <v>1343</v>
      </c>
      <c r="L51" s="108">
        <v>1223</v>
      </c>
      <c r="M51" s="109">
        <v>1112</v>
      </c>
    </row>
    <row r="52" spans="2:13" ht="27.75" customHeight="1" x14ac:dyDescent="0.15">
      <c r="B52" s="1282"/>
      <c r="C52" s="1283"/>
      <c r="D52" s="106"/>
      <c r="E52" s="1286" t="s">
        <v>43</v>
      </c>
      <c r="F52" s="1286"/>
      <c r="G52" s="1286"/>
      <c r="H52" s="1287"/>
      <c r="I52" s="107">
        <v>18496</v>
      </c>
      <c r="J52" s="108">
        <v>17980</v>
      </c>
      <c r="K52" s="108">
        <v>17639</v>
      </c>
      <c r="L52" s="108">
        <v>17328</v>
      </c>
      <c r="M52" s="109">
        <v>17345</v>
      </c>
    </row>
    <row r="53" spans="2:13" ht="27.75" customHeight="1" thickBot="1" x14ac:dyDescent="0.2">
      <c r="B53" s="1293" t="s">
        <v>44</v>
      </c>
      <c r="C53" s="1294"/>
      <c r="D53" s="113"/>
      <c r="E53" s="1295" t="s">
        <v>45</v>
      </c>
      <c r="F53" s="1295"/>
      <c r="G53" s="1295"/>
      <c r="H53" s="1296"/>
      <c r="I53" s="114">
        <v>13872</v>
      </c>
      <c r="J53" s="115">
        <v>14350</v>
      </c>
      <c r="K53" s="115">
        <v>14388</v>
      </c>
      <c r="L53" s="115">
        <v>13181</v>
      </c>
      <c r="M53" s="116">
        <v>11195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sFOsumaz6i40HJWa3xxa4DMaSVaEtp4DKG2R52ajV2Urve9W3UwqG8hpbG8RHL3EIXplv82WZZD7eLEOBpK7VQ==" saltValue="C7Wyva47qzMU8l/E0oXM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882</v>
      </c>
      <c r="G55" s="128">
        <v>883</v>
      </c>
      <c r="H55" s="129">
        <v>972</v>
      </c>
    </row>
    <row r="56" spans="2:8" ht="52.5" customHeight="1" x14ac:dyDescent="0.15">
      <c r="B56" s="130"/>
      <c r="C56" s="1307" t="s">
        <v>49</v>
      </c>
      <c r="D56" s="1307"/>
      <c r="E56" s="1308"/>
      <c r="F56" s="131">
        <v>34</v>
      </c>
      <c r="G56" s="131">
        <v>25</v>
      </c>
      <c r="H56" s="132">
        <v>10</v>
      </c>
    </row>
    <row r="57" spans="2:8" ht="53.25" customHeight="1" x14ac:dyDescent="0.15">
      <c r="B57" s="130"/>
      <c r="C57" s="1309" t="s">
        <v>50</v>
      </c>
      <c r="D57" s="1309"/>
      <c r="E57" s="1310"/>
      <c r="F57" s="133">
        <v>997</v>
      </c>
      <c r="G57" s="133">
        <v>1047</v>
      </c>
      <c r="H57" s="134">
        <v>1598</v>
      </c>
    </row>
    <row r="58" spans="2:8" ht="45.75" customHeight="1" x14ac:dyDescent="0.15">
      <c r="B58" s="135"/>
      <c r="C58" s="1297" t="s">
        <v>595</v>
      </c>
      <c r="D58" s="1298"/>
      <c r="E58" s="1299"/>
      <c r="F58" s="136">
        <v>371</v>
      </c>
      <c r="G58" s="136">
        <v>377</v>
      </c>
      <c r="H58" s="137">
        <v>913</v>
      </c>
    </row>
    <row r="59" spans="2:8" ht="45.75" customHeight="1" x14ac:dyDescent="0.15">
      <c r="B59" s="135"/>
      <c r="C59" s="1297" t="s">
        <v>599</v>
      </c>
      <c r="D59" s="1298"/>
      <c r="E59" s="1299"/>
      <c r="F59" s="136">
        <v>267</v>
      </c>
      <c r="G59" s="136">
        <v>267</v>
      </c>
      <c r="H59" s="137">
        <v>267</v>
      </c>
    </row>
    <row r="60" spans="2:8" ht="45.75" customHeight="1" x14ac:dyDescent="0.15">
      <c r="B60" s="135"/>
      <c r="C60" s="1297" t="s">
        <v>600</v>
      </c>
      <c r="D60" s="1298"/>
      <c r="E60" s="1299"/>
      <c r="F60" s="136">
        <v>132</v>
      </c>
      <c r="G60" s="136">
        <v>132</v>
      </c>
      <c r="H60" s="137">
        <v>132</v>
      </c>
    </row>
    <row r="61" spans="2:8" ht="45.75" customHeight="1" x14ac:dyDescent="0.15">
      <c r="B61" s="135"/>
      <c r="C61" s="1297" t="s">
        <v>596</v>
      </c>
      <c r="D61" s="1298"/>
      <c r="E61" s="1299"/>
      <c r="F61" s="136">
        <v>92</v>
      </c>
      <c r="G61" s="136">
        <v>118</v>
      </c>
      <c r="H61" s="137">
        <v>111</v>
      </c>
    </row>
    <row r="62" spans="2:8" ht="45.75" customHeight="1" thickBot="1" x14ac:dyDescent="0.2">
      <c r="B62" s="138"/>
      <c r="C62" s="1300" t="s">
        <v>601</v>
      </c>
      <c r="D62" s="1301"/>
      <c r="E62" s="1302"/>
      <c r="F62" s="139">
        <v>35</v>
      </c>
      <c r="G62" s="139">
        <v>40</v>
      </c>
      <c r="H62" s="140">
        <v>46</v>
      </c>
    </row>
    <row r="63" spans="2:8" ht="52.5" customHeight="1" thickBot="1" x14ac:dyDescent="0.2">
      <c r="B63" s="141"/>
      <c r="C63" s="1303" t="s">
        <v>51</v>
      </c>
      <c r="D63" s="1303"/>
      <c r="E63" s="1304"/>
      <c r="F63" s="142">
        <v>1913</v>
      </c>
      <c r="G63" s="142">
        <v>1955</v>
      </c>
      <c r="H63" s="143">
        <v>2580</v>
      </c>
    </row>
    <row r="64" spans="2:8" ht="15" customHeight="1" x14ac:dyDescent="0.15"/>
  </sheetData>
  <sheetProtection algorithmName="SHA-512" hashValue="ash3aQK9q3WI9yFw07A3NpYnWsDf9gLec8ZlKosv/zui36wlGw4dwdAMZ16BswkfwMiTj/mZV3nyZqzt1LBoRA==" saltValue="iS52CidiqegyaKFy2mSN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554</v>
      </c>
      <c r="BQ50" s="1325"/>
      <c r="BR50" s="1325"/>
      <c r="BS50" s="1325"/>
      <c r="BT50" s="1325"/>
      <c r="BU50" s="1325"/>
      <c r="BV50" s="1325"/>
      <c r="BW50" s="1325"/>
      <c r="BX50" s="1325" t="s">
        <v>555</v>
      </c>
      <c r="BY50" s="1325"/>
      <c r="BZ50" s="1325"/>
      <c r="CA50" s="1325"/>
      <c r="CB50" s="1325"/>
      <c r="CC50" s="1325"/>
      <c r="CD50" s="1325"/>
      <c r="CE50" s="1325"/>
      <c r="CF50" s="1325" t="s">
        <v>556</v>
      </c>
      <c r="CG50" s="1325"/>
      <c r="CH50" s="1325"/>
      <c r="CI50" s="1325"/>
      <c r="CJ50" s="1325"/>
      <c r="CK50" s="1325"/>
      <c r="CL50" s="1325"/>
      <c r="CM50" s="1325"/>
      <c r="CN50" s="1325" t="s">
        <v>557</v>
      </c>
      <c r="CO50" s="1325"/>
      <c r="CP50" s="1325"/>
      <c r="CQ50" s="1325"/>
      <c r="CR50" s="1325"/>
      <c r="CS50" s="1325"/>
      <c r="CT50" s="1325"/>
      <c r="CU50" s="1325"/>
      <c r="CV50" s="1325" t="s">
        <v>558</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609</v>
      </c>
      <c r="AO51" s="1328"/>
      <c r="AP51" s="1328"/>
      <c r="AQ51" s="1328"/>
      <c r="AR51" s="1328"/>
      <c r="AS51" s="1328"/>
      <c r="AT51" s="1328"/>
      <c r="AU51" s="1328"/>
      <c r="AV51" s="1328"/>
      <c r="AW51" s="1328"/>
      <c r="AX51" s="1328"/>
      <c r="AY51" s="1328"/>
      <c r="AZ51" s="1328"/>
      <c r="BA51" s="1328"/>
      <c r="BB51" s="1328" t="s">
        <v>610</v>
      </c>
      <c r="BC51" s="1328"/>
      <c r="BD51" s="1328"/>
      <c r="BE51" s="1328"/>
      <c r="BF51" s="1328"/>
      <c r="BG51" s="1328"/>
      <c r="BH51" s="1328"/>
      <c r="BI51" s="1328"/>
      <c r="BJ51" s="1328"/>
      <c r="BK51" s="1328"/>
      <c r="BL51" s="1328"/>
      <c r="BM51" s="1328"/>
      <c r="BN51" s="1328"/>
      <c r="BO51" s="1328"/>
      <c r="BP51" s="1311">
        <v>191.8</v>
      </c>
      <c r="BQ51" s="1311"/>
      <c r="BR51" s="1311"/>
      <c r="BS51" s="1311"/>
      <c r="BT51" s="1311"/>
      <c r="BU51" s="1311"/>
      <c r="BV51" s="1311"/>
      <c r="BW51" s="1311"/>
      <c r="BX51" s="1311">
        <v>197.9</v>
      </c>
      <c r="BY51" s="1311"/>
      <c r="BZ51" s="1311"/>
      <c r="CA51" s="1311"/>
      <c r="CB51" s="1311"/>
      <c r="CC51" s="1311"/>
      <c r="CD51" s="1311"/>
      <c r="CE51" s="1311"/>
      <c r="CF51" s="1311">
        <v>197.2</v>
      </c>
      <c r="CG51" s="1311"/>
      <c r="CH51" s="1311"/>
      <c r="CI51" s="1311"/>
      <c r="CJ51" s="1311"/>
      <c r="CK51" s="1311"/>
      <c r="CL51" s="1311"/>
      <c r="CM51" s="1311"/>
      <c r="CN51" s="1311">
        <v>179.5</v>
      </c>
      <c r="CO51" s="1311"/>
      <c r="CP51" s="1311"/>
      <c r="CQ51" s="1311"/>
      <c r="CR51" s="1311"/>
      <c r="CS51" s="1311"/>
      <c r="CT51" s="1311"/>
      <c r="CU51" s="1311"/>
      <c r="CV51" s="1311">
        <v>143.30000000000001</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611</v>
      </c>
      <c r="BC53" s="1328"/>
      <c r="BD53" s="1328"/>
      <c r="BE53" s="1328"/>
      <c r="BF53" s="1328"/>
      <c r="BG53" s="1328"/>
      <c r="BH53" s="1328"/>
      <c r="BI53" s="1328"/>
      <c r="BJ53" s="1328"/>
      <c r="BK53" s="1328"/>
      <c r="BL53" s="1328"/>
      <c r="BM53" s="1328"/>
      <c r="BN53" s="1328"/>
      <c r="BO53" s="1328"/>
      <c r="BP53" s="1311">
        <v>57.3</v>
      </c>
      <c r="BQ53" s="1311"/>
      <c r="BR53" s="1311"/>
      <c r="BS53" s="1311"/>
      <c r="BT53" s="1311"/>
      <c r="BU53" s="1311"/>
      <c r="BV53" s="1311"/>
      <c r="BW53" s="1311"/>
      <c r="BX53" s="1311">
        <v>58.3</v>
      </c>
      <c r="BY53" s="1311"/>
      <c r="BZ53" s="1311"/>
      <c r="CA53" s="1311"/>
      <c r="CB53" s="1311"/>
      <c r="CC53" s="1311"/>
      <c r="CD53" s="1311"/>
      <c r="CE53" s="1311"/>
      <c r="CF53" s="1311">
        <v>59.8</v>
      </c>
      <c r="CG53" s="1311"/>
      <c r="CH53" s="1311"/>
      <c r="CI53" s="1311"/>
      <c r="CJ53" s="1311"/>
      <c r="CK53" s="1311"/>
      <c r="CL53" s="1311"/>
      <c r="CM53" s="1311"/>
      <c r="CN53" s="1311">
        <v>61.1</v>
      </c>
      <c r="CO53" s="1311"/>
      <c r="CP53" s="1311"/>
      <c r="CQ53" s="1311"/>
      <c r="CR53" s="1311"/>
      <c r="CS53" s="1311"/>
      <c r="CT53" s="1311"/>
      <c r="CU53" s="1311"/>
      <c r="CV53" s="1311">
        <v>61.9</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612</v>
      </c>
      <c r="AO55" s="1325"/>
      <c r="AP55" s="1325"/>
      <c r="AQ55" s="1325"/>
      <c r="AR55" s="1325"/>
      <c r="AS55" s="1325"/>
      <c r="AT55" s="1325"/>
      <c r="AU55" s="1325"/>
      <c r="AV55" s="1325"/>
      <c r="AW55" s="1325"/>
      <c r="AX55" s="1325"/>
      <c r="AY55" s="1325"/>
      <c r="AZ55" s="1325"/>
      <c r="BA55" s="1325"/>
      <c r="BB55" s="1328" t="s">
        <v>610</v>
      </c>
      <c r="BC55" s="1328"/>
      <c r="BD55" s="1328"/>
      <c r="BE55" s="1328"/>
      <c r="BF55" s="1328"/>
      <c r="BG55" s="1328"/>
      <c r="BH55" s="1328"/>
      <c r="BI55" s="1328"/>
      <c r="BJ55" s="1328"/>
      <c r="BK55" s="1328"/>
      <c r="BL55" s="1328"/>
      <c r="BM55" s="1328"/>
      <c r="BN55" s="1328"/>
      <c r="BO55" s="1328"/>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611</v>
      </c>
      <c r="BC57" s="1328"/>
      <c r="BD57" s="1328"/>
      <c r="BE57" s="1328"/>
      <c r="BF57" s="1328"/>
      <c r="BG57" s="1328"/>
      <c r="BH57" s="1328"/>
      <c r="BI57" s="1328"/>
      <c r="BJ57" s="1328"/>
      <c r="BK57" s="1328"/>
      <c r="BL57" s="1328"/>
      <c r="BM57" s="1328"/>
      <c r="BN57" s="1328"/>
      <c r="BO57" s="1328"/>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554</v>
      </c>
      <c r="BQ72" s="1325"/>
      <c r="BR72" s="1325"/>
      <c r="BS72" s="1325"/>
      <c r="BT72" s="1325"/>
      <c r="BU72" s="1325"/>
      <c r="BV72" s="1325"/>
      <c r="BW72" s="1325"/>
      <c r="BX72" s="1325" t="s">
        <v>555</v>
      </c>
      <c r="BY72" s="1325"/>
      <c r="BZ72" s="1325"/>
      <c r="CA72" s="1325"/>
      <c r="CB72" s="1325"/>
      <c r="CC72" s="1325"/>
      <c r="CD72" s="1325"/>
      <c r="CE72" s="1325"/>
      <c r="CF72" s="1325" t="s">
        <v>556</v>
      </c>
      <c r="CG72" s="1325"/>
      <c r="CH72" s="1325"/>
      <c r="CI72" s="1325"/>
      <c r="CJ72" s="1325"/>
      <c r="CK72" s="1325"/>
      <c r="CL72" s="1325"/>
      <c r="CM72" s="1325"/>
      <c r="CN72" s="1325" t="s">
        <v>557</v>
      </c>
      <c r="CO72" s="1325"/>
      <c r="CP72" s="1325"/>
      <c r="CQ72" s="1325"/>
      <c r="CR72" s="1325"/>
      <c r="CS72" s="1325"/>
      <c r="CT72" s="1325"/>
      <c r="CU72" s="1325"/>
      <c r="CV72" s="1325" t="s">
        <v>558</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609</v>
      </c>
      <c r="AO73" s="1328"/>
      <c r="AP73" s="1328"/>
      <c r="AQ73" s="1328"/>
      <c r="AR73" s="1328"/>
      <c r="AS73" s="1328"/>
      <c r="AT73" s="1328"/>
      <c r="AU73" s="1328"/>
      <c r="AV73" s="1328"/>
      <c r="AW73" s="1328"/>
      <c r="AX73" s="1328"/>
      <c r="AY73" s="1328"/>
      <c r="AZ73" s="1328"/>
      <c r="BA73" s="1328"/>
      <c r="BB73" s="1328" t="s">
        <v>610</v>
      </c>
      <c r="BC73" s="1328"/>
      <c r="BD73" s="1328"/>
      <c r="BE73" s="1328"/>
      <c r="BF73" s="1328"/>
      <c r="BG73" s="1328"/>
      <c r="BH73" s="1328"/>
      <c r="BI73" s="1328"/>
      <c r="BJ73" s="1328"/>
      <c r="BK73" s="1328"/>
      <c r="BL73" s="1328"/>
      <c r="BM73" s="1328"/>
      <c r="BN73" s="1328"/>
      <c r="BO73" s="1328"/>
      <c r="BP73" s="1311">
        <v>191.8</v>
      </c>
      <c r="BQ73" s="1311"/>
      <c r="BR73" s="1311"/>
      <c r="BS73" s="1311"/>
      <c r="BT73" s="1311"/>
      <c r="BU73" s="1311"/>
      <c r="BV73" s="1311"/>
      <c r="BW73" s="1311"/>
      <c r="BX73" s="1311">
        <v>197.9</v>
      </c>
      <c r="BY73" s="1311"/>
      <c r="BZ73" s="1311"/>
      <c r="CA73" s="1311"/>
      <c r="CB73" s="1311"/>
      <c r="CC73" s="1311"/>
      <c r="CD73" s="1311"/>
      <c r="CE73" s="1311"/>
      <c r="CF73" s="1311">
        <v>197.2</v>
      </c>
      <c r="CG73" s="1311"/>
      <c r="CH73" s="1311"/>
      <c r="CI73" s="1311"/>
      <c r="CJ73" s="1311"/>
      <c r="CK73" s="1311"/>
      <c r="CL73" s="1311"/>
      <c r="CM73" s="1311"/>
      <c r="CN73" s="1311">
        <v>179.5</v>
      </c>
      <c r="CO73" s="1311"/>
      <c r="CP73" s="1311"/>
      <c r="CQ73" s="1311"/>
      <c r="CR73" s="1311"/>
      <c r="CS73" s="1311"/>
      <c r="CT73" s="1311"/>
      <c r="CU73" s="1311"/>
      <c r="CV73" s="1311">
        <v>143.30000000000001</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614</v>
      </c>
      <c r="BC75" s="1328"/>
      <c r="BD75" s="1328"/>
      <c r="BE75" s="1328"/>
      <c r="BF75" s="1328"/>
      <c r="BG75" s="1328"/>
      <c r="BH75" s="1328"/>
      <c r="BI75" s="1328"/>
      <c r="BJ75" s="1328"/>
      <c r="BK75" s="1328"/>
      <c r="BL75" s="1328"/>
      <c r="BM75" s="1328"/>
      <c r="BN75" s="1328"/>
      <c r="BO75" s="1328"/>
      <c r="BP75" s="1311">
        <v>14.2</v>
      </c>
      <c r="BQ75" s="1311"/>
      <c r="BR75" s="1311"/>
      <c r="BS75" s="1311"/>
      <c r="BT75" s="1311"/>
      <c r="BU75" s="1311"/>
      <c r="BV75" s="1311"/>
      <c r="BW75" s="1311"/>
      <c r="BX75" s="1311">
        <v>13.8</v>
      </c>
      <c r="BY75" s="1311"/>
      <c r="BZ75" s="1311"/>
      <c r="CA75" s="1311"/>
      <c r="CB75" s="1311"/>
      <c r="CC75" s="1311"/>
      <c r="CD75" s="1311"/>
      <c r="CE75" s="1311"/>
      <c r="CF75" s="1311">
        <v>13.3</v>
      </c>
      <c r="CG75" s="1311"/>
      <c r="CH75" s="1311"/>
      <c r="CI75" s="1311"/>
      <c r="CJ75" s="1311"/>
      <c r="CK75" s="1311"/>
      <c r="CL75" s="1311"/>
      <c r="CM75" s="1311"/>
      <c r="CN75" s="1311">
        <v>12.7</v>
      </c>
      <c r="CO75" s="1311"/>
      <c r="CP75" s="1311"/>
      <c r="CQ75" s="1311"/>
      <c r="CR75" s="1311"/>
      <c r="CS75" s="1311"/>
      <c r="CT75" s="1311"/>
      <c r="CU75" s="1311"/>
      <c r="CV75" s="1311">
        <v>12.2</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612</v>
      </c>
      <c r="AO77" s="1325"/>
      <c r="AP77" s="1325"/>
      <c r="AQ77" s="1325"/>
      <c r="AR77" s="1325"/>
      <c r="AS77" s="1325"/>
      <c r="AT77" s="1325"/>
      <c r="AU77" s="1325"/>
      <c r="AV77" s="1325"/>
      <c r="AW77" s="1325"/>
      <c r="AX77" s="1325"/>
      <c r="AY77" s="1325"/>
      <c r="AZ77" s="1325"/>
      <c r="BA77" s="1325"/>
      <c r="BB77" s="1328" t="s">
        <v>610</v>
      </c>
      <c r="BC77" s="1328"/>
      <c r="BD77" s="1328"/>
      <c r="BE77" s="1328"/>
      <c r="BF77" s="1328"/>
      <c r="BG77" s="1328"/>
      <c r="BH77" s="1328"/>
      <c r="BI77" s="1328"/>
      <c r="BJ77" s="1328"/>
      <c r="BK77" s="1328"/>
      <c r="BL77" s="1328"/>
      <c r="BM77" s="1328"/>
      <c r="BN77" s="1328"/>
      <c r="BO77" s="1328"/>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614</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U5Vk21T+BV1jzZmoa3hSkDrCeTq0WwA8f0R8SE+dVi9cm+w4gAKqUWYTdkaGRKipx1z6mvMVzKazFDelMnEcg==" saltValue="Wt3FULv+xEr41if6N/Ue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YV99KVS8Ss9zjiszSx+sGGas8Q1bua0B6jyk61brI0Ywl8JqYUM34w4EA8fe2yVFrsDBpxdO5dHIrmvRTzPm8Q==" saltValue="+W/zde5wnPUbwNIqPX4DH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XMpWgGHvoaj25fK5t/1flCR7evQ/99cmYPHcRntTAE4bvB7Ibq7y9erPE7eJFjKJ300TKeuw0nFvgAaESMuveA==" saltValue="OBaFrdu1WUoCDKn1Iw6s0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72397</v>
      </c>
      <c r="E3" s="162"/>
      <c r="F3" s="163">
        <v>65876</v>
      </c>
      <c r="G3" s="164"/>
      <c r="H3" s="165"/>
    </row>
    <row r="4" spans="1:8" x14ac:dyDescent="0.15">
      <c r="A4" s="166"/>
      <c r="B4" s="167"/>
      <c r="C4" s="168"/>
      <c r="D4" s="169">
        <v>15077</v>
      </c>
      <c r="E4" s="170"/>
      <c r="F4" s="171">
        <v>36484</v>
      </c>
      <c r="G4" s="172"/>
      <c r="H4" s="173"/>
    </row>
    <row r="5" spans="1:8" x14ac:dyDescent="0.15">
      <c r="A5" s="154" t="s">
        <v>546</v>
      </c>
      <c r="B5" s="159"/>
      <c r="C5" s="160"/>
      <c r="D5" s="161">
        <v>84689</v>
      </c>
      <c r="E5" s="162"/>
      <c r="F5" s="163">
        <v>68468</v>
      </c>
      <c r="G5" s="164"/>
      <c r="H5" s="165"/>
    </row>
    <row r="6" spans="1:8" x14ac:dyDescent="0.15">
      <c r="A6" s="166"/>
      <c r="B6" s="167"/>
      <c r="C6" s="168"/>
      <c r="D6" s="169">
        <v>12640</v>
      </c>
      <c r="E6" s="170"/>
      <c r="F6" s="171">
        <v>34140</v>
      </c>
      <c r="G6" s="172"/>
      <c r="H6" s="173"/>
    </row>
    <row r="7" spans="1:8" x14ac:dyDescent="0.15">
      <c r="A7" s="154" t="s">
        <v>547</v>
      </c>
      <c r="B7" s="159"/>
      <c r="C7" s="160"/>
      <c r="D7" s="161">
        <v>48561</v>
      </c>
      <c r="E7" s="162"/>
      <c r="F7" s="163">
        <v>69729</v>
      </c>
      <c r="G7" s="164"/>
      <c r="H7" s="165"/>
    </row>
    <row r="8" spans="1:8" x14ac:dyDescent="0.15">
      <c r="A8" s="166"/>
      <c r="B8" s="167"/>
      <c r="C8" s="168"/>
      <c r="D8" s="169">
        <v>21756</v>
      </c>
      <c r="E8" s="170"/>
      <c r="F8" s="171">
        <v>38908</v>
      </c>
      <c r="G8" s="172"/>
      <c r="H8" s="173"/>
    </row>
    <row r="9" spans="1:8" x14ac:dyDescent="0.15">
      <c r="A9" s="154" t="s">
        <v>548</v>
      </c>
      <c r="B9" s="159"/>
      <c r="C9" s="160"/>
      <c r="D9" s="161">
        <v>65247</v>
      </c>
      <c r="E9" s="162"/>
      <c r="F9" s="163">
        <v>74581</v>
      </c>
      <c r="G9" s="164"/>
      <c r="H9" s="165"/>
    </row>
    <row r="10" spans="1:8" x14ac:dyDescent="0.15">
      <c r="A10" s="166"/>
      <c r="B10" s="167"/>
      <c r="C10" s="168"/>
      <c r="D10" s="169">
        <v>13815</v>
      </c>
      <c r="E10" s="170"/>
      <c r="F10" s="171">
        <v>41563</v>
      </c>
      <c r="G10" s="172"/>
      <c r="H10" s="173"/>
    </row>
    <row r="11" spans="1:8" x14ac:dyDescent="0.15">
      <c r="A11" s="154" t="s">
        <v>549</v>
      </c>
      <c r="B11" s="159"/>
      <c r="C11" s="160"/>
      <c r="D11" s="161">
        <v>55929</v>
      </c>
      <c r="E11" s="162"/>
      <c r="F11" s="163">
        <v>76347</v>
      </c>
      <c r="G11" s="164"/>
      <c r="H11" s="165"/>
    </row>
    <row r="12" spans="1:8" x14ac:dyDescent="0.15">
      <c r="A12" s="166"/>
      <c r="B12" s="167"/>
      <c r="C12" s="174"/>
      <c r="D12" s="169">
        <v>7911</v>
      </c>
      <c r="E12" s="170"/>
      <c r="F12" s="171">
        <v>41762</v>
      </c>
      <c r="G12" s="172"/>
      <c r="H12" s="173"/>
    </row>
    <row r="13" spans="1:8" x14ac:dyDescent="0.15">
      <c r="A13" s="154"/>
      <c r="B13" s="159"/>
      <c r="C13" s="175"/>
      <c r="D13" s="176">
        <v>65365</v>
      </c>
      <c r="E13" s="177"/>
      <c r="F13" s="178">
        <v>71000</v>
      </c>
      <c r="G13" s="179"/>
      <c r="H13" s="165"/>
    </row>
    <row r="14" spans="1:8" x14ac:dyDescent="0.15">
      <c r="A14" s="166"/>
      <c r="B14" s="167"/>
      <c r="C14" s="168"/>
      <c r="D14" s="169">
        <v>14240</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3.41</v>
      </c>
      <c r="C19" s="180">
        <f>ROUND(VALUE(SUBSTITUTE(実質収支比率等に係る経年分析!G$48,"▲","-")),2)</f>
        <v>3.48</v>
      </c>
      <c r="D19" s="180">
        <f>ROUND(VALUE(SUBSTITUTE(実質収支比率等に係る経年分析!H$48,"▲","-")),2)</f>
        <v>3.87</v>
      </c>
      <c r="E19" s="180">
        <f>ROUND(VALUE(SUBSTITUTE(実質収支比率等に係る経年分析!I$48,"▲","-")),2)</f>
        <v>3.41</v>
      </c>
      <c r="F19" s="180">
        <f>ROUND(VALUE(SUBSTITUTE(実質収支比率等に係る経年分析!J$48,"▲","-")),2)</f>
        <v>3.58</v>
      </c>
    </row>
    <row r="20" spans="1:11" x14ac:dyDescent="0.15">
      <c r="A20" s="180" t="s">
        <v>55</v>
      </c>
      <c r="B20" s="180">
        <f>ROUND(VALUE(SUBSTITUTE(実質収支比率等に係る経年分析!F$47,"▲","-")),2)</f>
        <v>7.61</v>
      </c>
      <c r="C20" s="180">
        <f>ROUND(VALUE(SUBSTITUTE(実質収支比率等に係る経年分析!G$47,"▲","-")),2)</f>
        <v>8.7899999999999991</v>
      </c>
      <c r="D20" s="180">
        <f>ROUND(VALUE(SUBSTITUTE(実質収支比率等に係る経年分析!H$47,"▲","-")),2)</f>
        <v>9.92</v>
      </c>
      <c r="E20" s="180">
        <f>ROUND(VALUE(SUBSTITUTE(実質収支比率等に係る経年分析!I$47,"▲","-")),2)</f>
        <v>9.92</v>
      </c>
      <c r="F20" s="180">
        <f>ROUND(VALUE(SUBSTITUTE(実質収支比率等に係る経年分析!J$47,"▲","-")),2)</f>
        <v>10.42</v>
      </c>
    </row>
    <row r="21" spans="1:11" x14ac:dyDescent="0.15">
      <c r="A21" s="180" t="s">
        <v>56</v>
      </c>
      <c r="B21" s="180">
        <f>IF(ISNUMBER(VALUE(SUBSTITUTE(実質収支比率等に係る経年分析!F$49,"▲","-"))),ROUND(VALUE(SUBSTITUTE(実質収支比率等に係る経年分析!F$49,"▲","-")),2),NA())</f>
        <v>0.21</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1.45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駒ヶ根高原別荘地特別会計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3.57</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6.85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8.7899999999999991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9.52</v>
      </c>
    </row>
    <row r="36" spans="1:16" x14ac:dyDescent="0.15">
      <c r="A36" s="181" t="str">
        <f>IF(連結実質赤字比率に係る赤字・黒字の構成分析!C$34="",NA(),連結実質赤字比率に係る赤字・黒字の構成分析!C$34)</f>
        <v>農業集落排水事業会計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1889</v>
      </c>
      <c r="E42" s="182"/>
      <c r="F42" s="182"/>
      <c r="G42" s="182">
        <f>'実質公債費比率（分子）の構造'!L$52</f>
        <v>1805</v>
      </c>
      <c r="H42" s="182"/>
      <c r="I42" s="182"/>
      <c r="J42" s="182">
        <f>'実質公債費比率（分子）の構造'!M$52</f>
        <v>1748</v>
      </c>
      <c r="K42" s="182"/>
      <c r="L42" s="182"/>
      <c r="M42" s="182">
        <f>'実質公債費比率（分子）の構造'!N$52</f>
        <v>1670</v>
      </c>
      <c r="N42" s="182"/>
      <c r="O42" s="182"/>
      <c r="P42" s="182">
        <f>'実質公債費比率（分子）の構造'!O$52</f>
        <v>1633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23</v>
      </c>
      <c r="C44" s="182"/>
      <c r="D44" s="182"/>
      <c r="E44" s="182">
        <f>'実質公債費比率（分子）の構造'!L$50</f>
        <v>23</v>
      </c>
      <c r="F44" s="182"/>
      <c r="G44" s="182"/>
      <c r="H44" s="182">
        <f>'実質公債費比率（分子）の構造'!M$50</f>
        <v>21</v>
      </c>
      <c r="I44" s="182"/>
      <c r="J44" s="182"/>
      <c r="K44" s="182">
        <f>'実質公債費比率（分子）の構造'!N$50</f>
        <v>18</v>
      </c>
      <c r="L44" s="182"/>
      <c r="M44" s="182"/>
      <c r="N44" s="182">
        <f>'実質公債費比率（分子）の構造'!O$50</f>
        <v>41</v>
      </c>
      <c r="O44" s="182"/>
      <c r="P44" s="182"/>
    </row>
    <row r="45" spans="1:16" x14ac:dyDescent="0.15">
      <c r="A45" s="182" t="s">
        <v>66</v>
      </c>
      <c r="B45" s="182">
        <f>'実質公債費比率（分子）の構造'!K$49</f>
        <v>247</v>
      </c>
      <c r="C45" s="182"/>
      <c r="D45" s="182"/>
      <c r="E45" s="182">
        <f>'実質公債費比率（分子）の構造'!L$49</f>
        <v>237</v>
      </c>
      <c r="F45" s="182"/>
      <c r="G45" s="182"/>
      <c r="H45" s="182">
        <f>'実質公債費比率（分子）の構造'!M$49</f>
        <v>209</v>
      </c>
      <c r="I45" s="182"/>
      <c r="J45" s="182"/>
      <c r="K45" s="182">
        <f>'実質公債費比率（分子）の構造'!N$49</f>
        <v>195</v>
      </c>
      <c r="L45" s="182"/>
      <c r="M45" s="182"/>
      <c r="N45" s="182">
        <f>'実質公債費比率（分子）の構造'!O$49</f>
        <v>238</v>
      </c>
      <c r="O45" s="182"/>
      <c r="P45" s="182"/>
    </row>
    <row r="46" spans="1:16" x14ac:dyDescent="0.15">
      <c r="A46" s="182" t="s">
        <v>67</v>
      </c>
      <c r="B46" s="182">
        <f>'実質公債費比率（分子）の構造'!K$48</f>
        <v>699</v>
      </c>
      <c r="C46" s="182"/>
      <c r="D46" s="182"/>
      <c r="E46" s="182">
        <f>'実質公債費比率（分子）の構造'!L$48</f>
        <v>641</v>
      </c>
      <c r="F46" s="182"/>
      <c r="G46" s="182"/>
      <c r="H46" s="182">
        <f>'実質公債費比率（分子）の構造'!M$48</f>
        <v>702</v>
      </c>
      <c r="I46" s="182"/>
      <c r="J46" s="182"/>
      <c r="K46" s="182">
        <f>'実質公債費比率（分子）の構造'!N$48</f>
        <v>529</v>
      </c>
      <c r="L46" s="182"/>
      <c r="M46" s="182"/>
      <c r="N46" s="182">
        <f>'実質公債費比率（分子）の構造'!O$48</f>
        <v>472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1894</v>
      </c>
      <c r="C49" s="182"/>
      <c r="D49" s="182"/>
      <c r="E49" s="182">
        <f>'実質公債費比率（分子）の構造'!L$45</f>
        <v>1834</v>
      </c>
      <c r="F49" s="182"/>
      <c r="G49" s="182"/>
      <c r="H49" s="182">
        <f>'実質公債費比率（分子）の構造'!M$45</f>
        <v>1810</v>
      </c>
      <c r="I49" s="182"/>
      <c r="J49" s="182"/>
      <c r="K49" s="182">
        <f>'実質公債費比率（分子）の構造'!N$45</f>
        <v>1786</v>
      </c>
      <c r="L49" s="182"/>
      <c r="M49" s="182"/>
      <c r="N49" s="182">
        <f>'実質公債費比率（分子）の構造'!O$45</f>
        <v>1782</v>
      </c>
      <c r="O49" s="182"/>
      <c r="P49" s="182"/>
    </row>
    <row r="50" spans="1:16" x14ac:dyDescent="0.15">
      <c r="A50" s="182" t="s">
        <v>71</v>
      </c>
      <c r="B50" s="182" t="e">
        <f>NA()</f>
        <v>#N/A</v>
      </c>
      <c r="C50" s="182">
        <f>IF(ISNUMBER('実質公債費比率（分子）の構造'!K$53),'実質公債費比率（分子）の構造'!K$53,NA())</f>
        <v>974</v>
      </c>
      <c r="D50" s="182" t="e">
        <f>NA()</f>
        <v>#N/A</v>
      </c>
      <c r="E50" s="182" t="e">
        <f>NA()</f>
        <v>#N/A</v>
      </c>
      <c r="F50" s="182">
        <f>IF(ISNUMBER('実質公債費比率（分子）の構造'!L$53),'実質公債費比率（分子）の構造'!L$53,NA())</f>
        <v>930</v>
      </c>
      <c r="G50" s="182" t="e">
        <f>NA()</f>
        <v>#N/A</v>
      </c>
      <c r="H50" s="182" t="e">
        <f>NA()</f>
        <v>#N/A</v>
      </c>
      <c r="I50" s="182">
        <f>IF(ISNUMBER('実質公債費比率（分子）の構造'!M$53),'実質公債費比率（分子）の構造'!M$53,NA())</f>
        <v>994</v>
      </c>
      <c r="J50" s="182" t="e">
        <f>NA()</f>
        <v>#N/A</v>
      </c>
      <c r="K50" s="182" t="e">
        <f>NA()</f>
        <v>#N/A</v>
      </c>
      <c r="L50" s="182">
        <f>IF(ISNUMBER('実質公債費比率（分子）の構造'!N$53),'実質公債費比率（分子）の構造'!N$53,NA())</f>
        <v>858</v>
      </c>
      <c r="M50" s="182" t="e">
        <f>NA()</f>
        <v>#N/A</v>
      </c>
      <c r="N50" s="182" t="e">
        <f>NA()</f>
        <v>#N/A</v>
      </c>
      <c r="O50" s="182">
        <f>IF(ISNUMBER('実質公債費比率（分子）の構造'!O$53),'実質公債費比率（分子）の構造'!O$53,NA())</f>
        <v>900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18496</v>
      </c>
      <c r="E56" s="181"/>
      <c r="F56" s="181"/>
      <c r="G56" s="181">
        <f>'将来負担比率（分子）の構造'!J$52</f>
        <v>17980</v>
      </c>
      <c r="H56" s="181"/>
      <c r="I56" s="181"/>
      <c r="J56" s="181">
        <f>'将来負担比率（分子）の構造'!K$52</f>
        <v>17639</v>
      </c>
      <c r="K56" s="181"/>
      <c r="L56" s="181"/>
      <c r="M56" s="181">
        <f>'将来負担比率（分子）の構造'!L$52</f>
        <v>17328</v>
      </c>
      <c r="N56" s="181"/>
      <c r="O56" s="181"/>
      <c r="P56" s="181">
        <f>'将来負担比率（分子）の構造'!M$52</f>
        <v>17345</v>
      </c>
    </row>
    <row r="57" spans="1:16" x14ac:dyDescent="0.15">
      <c r="A57" s="181" t="s">
        <v>42</v>
      </c>
      <c r="B57" s="181"/>
      <c r="C57" s="181"/>
      <c r="D57" s="181">
        <f>'将来負担比率（分子）の構造'!I$51</f>
        <v>1553</v>
      </c>
      <c r="E57" s="181"/>
      <c r="F57" s="181"/>
      <c r="G57" s="181">
        <f>'将来負担比率（分子）の構造'!J$51</f>
        <v>1519</v>
      </c>
      <c r="H57" s="181"/>
      <c r="I57" s="181"/>
      <c r="J57" s="181">
        <f>'将来負担比率（分子）の構造'!K$51</f>
        <v>1343</v>
      </c>
      <c r="K57" s="181"/>
      <c r="L57" s="181"/>
      <c r="M57" s="181">
        <f>'将来負担比率（分子）の構造'!L$51</f>
        <v>1223</v>
      </c>
      <c r="N57" s="181"/>
      <c r="O57" s="181"/>
      <c r="P57" s="181">
        <f>'将来負担比率（分子）の構造'!M$51</f>
        <v>1112</v>
      </c>
    </row>
    <row r="58" spans="1:16" x14ac:dyDescent="0.15">
      <c r="A58" s="181" t="s">
        <v>41</v>
      </c>
      <c r="B58" s="181"/>
      <c r="C58" s="181"/>
      <c r="D58" s="181">
        <f>'将来負担比率（分子）の構造'!I$50</f>
        <v>1802</v>
      </c>
      <c r="E58" s="181"/>
      <c r="F58" s="181"/>
      <c r="G58" s="181">
        <f>'将来負担比率（分子）の構造'!J$50</f>
        <v>2108</v>
      </c>
      <c r="H58" s="181"/>
      <c r="I58" s="181"/>
      <c r="J58" s="181">
        <f>'将来負担比率（分子）の構造'!K$50</f>
        <v>2416</v>
      </c>
      <c r="K58" s="181"/>
      <c r="L58" s="181"/>
      <c r="M58" s="181">
        <f>'将来負担比率（分子）の構造'!L$50</f>
        <v>2541</v>
      </c>
      <c r="N58" s="181"/>
      <c r="O58" s="181"/>
      <c r="P58" s="181">
        <f>'将来負担比率（分子）の構造'!M$50</f>
        <v>3208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481</v>
      </c>
      <c r="C61" s="181"/>
      <c r="D61" s="181"/>
      <c r="E61" s="181">
        <f>'将来負担比率（分子）の構造'!J$46</f>
        <v>473</v>
      </c>
      <c r="F61" s="181"/>
      <c r="G61" s="181"/>
      <c r="H61" s="181">
        <f>'将来負担比率（分子）の構造'!K$46</f>
        <v>463</v>
      </c>
      <c r="I61" s="181"/>
      <c r="J61" s="181"/>
      <c r="K61" s="181">
        <f>'将来負担比率（分子）の構造'!L$46</f>
        <v>458</v>
      </c>
      <c r="L61" s="181"/>
      <c r="M61" s="181"/>
      <c r="N61" s="181">
        <f>'将来負担比率（分子）の構造'!M$46</f>
        <v>448</v>
      </c>
      <c r="O61" s="181"/>
      <c r="P61" s="181"/>
    </row>
    <row r="62" spans="1:16" x14ac:dyDescent="0.15">
      <c r="A62" s="181" t="s">
        <v>35</v>
      </c>
      <c r="B62" s="181">
        <f>'将来負担比率（分子）の構造'!I$45</f>
        <v>2151</v>
      </c>
      <c r="C62" s="181"/>
      <c r="D62" s="181"/>
      <c r="E62" s="181">
        <f>'将来負担比率（分子）の構造'!J$45</f>
        <v>2088</v>
      </c>
      <c r="F62" s="181"/>
      <c r="G62" s="181"/>
      <c r="H62" s="181">
        <f>'将来負担比率（分子）の構造'!K$45</f>
        <v>2114</v>
      </c>
      <c r="I62" s="181"/>
      <c r="J62" s="181"/>
      <c r="K62" s="181">
        <f>'将来負担比率（分子）の構造'!L$45</f>
        <v>2120</v>
      </c>
      <c r="L62" s="181"/>
      <c r="M62" s="181"/>
      <c r="N62" s="181">
        <f>'将来負担比率（分子）の構造'!M$45</f>
        <v>2108</v>
      </c>
      <c r="O62" s="181"/>
      <c r="P62" s="181"/>
    </row>
    <row r="63" spans="1:16" x14ac:dyDescent="0.15">
      <c r="A63" s="181" t="s">
        <v>34</v>
      </c>
      <c r="B63" s="181">
        <f>'将来負担比率（分子）の構造'!I$44</f>
        <v>1228</v>
      </c>
      <c r="C63" s="181"/>
      <c r="D63" s="181"/>
      <c r="E63" s="181">
        <f>'将来負担比率（分子）の構造'!J$44</f>
        <v>1338</v>
      </c>
      <c r="F63" s="181"/>
      <c r="G63" s="181"/>
      <c r="H63" s="181">
        <f>'将来負担比率（分子）の構造'!K$44</f>
        <v>2046</v>
      </c>
      <c r="I63" s="181"/>
      <c r="J63" s="181"/>
      <c r="K63" s="181">
        <f>'将来負担比率（分子）の構造'!L$44</f>
        <v>2178</v>
      </c>
      <c r="L63" s="181"/>
      <c r="M63" s="181"/>
      <c r="N63" s="181">
        <f>'将来負担比率（分子）の構造'!M$44</f>
        <v>2478</v>
      </c>
      <c r="O63" s="181"/>
      <c r="P63" s="181"/>
    </row>
    <row r="64" spans="1:16" x14ac:dyDescent="0.15">
      <c r="A64" s="181" t="s">
        <v>33</v>
      </c>
      <c r="B64" s="181">
        <f>'将来負担比率（分子）の構造'!I$43</f>
        <v>11092</v>
      </c>
      <c r="C64" s="181"/>
      <c r="D64" s="181"/>
      <c r="E64" s="181">
        <f>'将来負担比率（分子）の構造'!J$43</f>
        <v>11133</v>
      </c>
      <c r="F64" s="181"/>
      <c r="G64" s="181"/>
      <c r="H64" s="181">
        <f>'将来負担比率（分子）の構造'!K$43</f>
        <v>10749</v>
      </c>
      <c r="I64" s="181"/>
      <c r="J64" s="181"/>
      <c r="K64" s="181">
        <f>'将来負担比率（分子）の構造'!L$43</f>
        <v>9329</v>
      </c>
      <c r="L64" s="181"/>
      <c r="M64" s="181"/>
      <c r="N64" s="181">
        <f>'将来負担比率（分子）の構造'!M$43</f>
        <v>7960</v>
      </c>
      <c r="O64" s="181"/>
      <c r="P64" s="181"/>
    </row>
    <row r="65" spans="1:16" x14ac:dyDescent="0.15">
      <c r="A65" s="181" t="s">
        <v>32</v>
      </c>
      <c r="B65" s="181">
        <f>'将来負担比率（分子）の構造'!I$42</f>
        <v>110</v>
      </c>
      <c r="C65" s="181"/>
      <c r="D65" s="181"/>
      <c r="E65" s="181">
        <f>'将来負担比率（分子）の構造'!J$42</f>
        <v>93</v>
      </c>
      <c r="F65" s="181"/>
      <c r="G65" s="181"/>
      <c r="H65" s="181">
        <f>'将来負担比率（分子）の構造'!K$42</f>
        <v>69</v>
      </c>
      <c r="I65" s="181"/>
      <c r="J65" s="181"/>
      <c r="K65" s="181">
        <f>'将来負担比率（分子）の構造'!L$42</f>
        <v>60</v>
      </c>
      <c r="L65" s="181"/>
      <c r="M65" s="181"/>
      <c r="N65" s="181">
        <f>'将来負担比率（分子）の構造'!M$42</f>
        <v>43</v>
      </c>
      <c r="O65" s="181"/>
      <c r="P65" s="181"/>
    </row>
    <row r="66" spans="1:16" x14ac:dyDescent="0.15">
      <c r="A66" s="181" t="s">
        <v>31</v>
      </c>
      <c r="B66" s="181">
        <f>'将来負担比率（分子）の構造'!I$41</f>
        <v>20661</v>
      </c>
      <c r="C66" s="181"/>
      <c r="D66" s="181"/>
      <c r="E66" s="181">
        <f>'将来負担比率（分子）の構造'!J$41</f>
        <v>20832</v>
      </c>
      <c r="F66" s="181"/>
      <c r="G66" s="181"/>
      <c r="H66" s="181">
        <f>'将来負担比率（分子）の構造'!K$41</f>
        <v>20345</v>
      </c>
      <c r="I66" s="181"/>
      <c r="J66" s="181"/>
      <c r="K66" s="181">
        <f>'将来負担比率（分子）の構造'!L$41</f>
        <v>20126</v>
      </c>
      <c r="L66" s="181"/>
      <c r="M66" s="181"/>
      <c r="N66" s="181">
        <f>'将来負担比率（分子）の構造'!M$41</f>
        <v>19823</v>
      </c>
      <c r="O66" s="181"/>
      <c r="P66" s="181"/>
    </row>
    <row r="67" spans="1:16" x14ac:dyDescent="0.15">
      <c r="A67" s="181" t="s">
        <v>75</v>
      </c>
      <c r="B67" s="181" t="e">
        <f>NA()</f>
        <v>#N/A</v>
      </c>
      <c r="C67" s="181">
        <f>IF(ISNUMBER('将来負担比率（分子）の構造'!I$53), IF('将来負担比率（分子）の構造'!I$53 &lt; 0, 0, '将来負担比率（分子）の構造'!I$53), NA())</f>
        <v>13872</v>
      </c>
      <c r="D67" s="181" t="e">
        <f>NA()</f>
        <v>#N/A</v>
      </c>
      <c r="E67" s="181" t="e">
        <f>NA()</f>
        <v>#N/A</v>
      </c>
      <c r="F67" s="181">
        <f>IF(ISNUMBER('将来負担比率（分子）の構造'!J$53), IF('将来負担比率（分子）の構造'!J$53 &lt; 0, 0, '将来負担比率（分子）の構造'!J$53), NA())</f>
        <v>14350</v>
      </c>
      <c r="G67" s="181" t="e">
        <f>NA()</f>
        <v>#N/A</v>
      </c>
      <c r="H67" s="181" t="e">
        <f>NA()</f>
        <v>#N/A</v>
      </c>
      <c r="I67" s="181">
        <f>IF(ISNUMBER('将来負担比率（分子）の構造'!K$53), IF('将来負担比率（分子）の構造'!K$53 &lt; 0, 0, '将来負担比率（分子）の構造'!K$53), NA())</f>
        <v>14388</v>
      </c>
      <c r="J67" s="181" t="e">
        <f>NA()</f>
        <v>#N/A</v>
      </c>
      <c r="K67" s="181" t="e">
        <f>NA()</f>
        <v>#N/A</v>
      </c>
      <c r="L67" s="181">
        <f>IF(ISNUMBER('将来負担比率（分子）の構造'!L$53), IF('将来負担比率（分子）の構造'!L$53 &lt; 0, 0, '将来負担比率（分子）の構造'!L$53), NA())</f>
        <v>13181</v>
      </c>
      <c r="M67" s="181" t="e">
        <f>NA()</f>
        <v>#N/A</v>
      </c>
      <c r="N67" s="181" t="e">
        <f>NA()</f>
        <v>#N/A</v>
      </c>
      <c r="O67" s="181">
        <f>IF(ISNUMBER('将来負担比率（分子）の構造'!M$53), IF('将来負担比率（分子）の構造'!M$53 &lt; 0, 0, '将来負担比率（分子）の構造'!M$53), NA())</f>
        <v>11195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882</v>
      </c>
      <c r="C72" s="185">
        <f>基金残高に係る経年分析!G55</f>
        <v>883</v>
      </c>
      <c r="D72" s="185">
        <f>基金残高に係る経年分析!H55</f>
        <v>972</v>
      </c>
    </row>
    <row r="73" spans="1:16" x14ac:dyDescent="0.15">
      <c r="A73" s="184" t="s">
        <v>78</v>
      </c>
      <c r="B73" s="185">
        <f>基金残高に係る経年分析!F56</f>
        <v>34</v>
      </c>
      <c r="C73" s="185">
        <f>基金残高に係る経年分析!G56</f>
        <v>25</v>
      </c>
      <c r="D73" s="185">
        <f>基金残高に係る経年分析!H56</f>
        <v>10</v>
      </c>
    </row>
    <row r="74" spans="1:16" x14ac:dyDescent="0.15">
      <c r="A74" s="184" t="s">
        <v>79</v>
      </c>
      <c r="B74" s="185">
        <f>基金残高に係る経年分析!F57</f>
        <v>997</v>
      </c>
      <c r="C74" s="185">
        <f>基金残高に係る経年分析!G57</f>
        <v>1047</v>
      </c>
      <c r="D74" s="185">
        <f>基金残高に係る経年分析!H57</f>
        <v>1598</v>
      </c>
    </row>
  </sheetData>
  <sheetProtection algorithmName="SHA-512" hashValue="Wpv6vo3ExveyMjXM7c62rh7wK3EZiZW2V0bKOCBu4EwWdOyVmOC6i/E6NpNjyy6Kt4AXXoI7JzeU+3O470VlGw==" saltValue="DHfpBkiC3mRIIFb4jpCM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4619272</v>
      </c>
      <c r="S5" s="675"/>
      <c r="T5" s="675"/>
      <c r="U5" s="675"/>
      <c r="V5" s="675"/>
      <c r="W5" s="675"/>
      <c r="X5" s="675"/>
      <c r="Y5" s="676"/>
      <c r="Z5" s="677">
        <v>23.9</v>
      </c>
      <c r="AA5" s="677"/>
      <c r="AB5" s="677"/>
      <c r="AC5" s="677"/>
      <c r="AD5" s="678">
        <v>4522484</v>
      </c>
      <c r="AE5" s="678"/>
      <c r="AF5" s="678"/>
      <c r="AG5" s="678"/>
      <c r="AH5" s="678"/>
      <c r="AI5" s="678"/>
      <c r="AJ5" s="678"/>
      <c r="AK5" s="678"/>
      <c r="AL5" s="679">
        <v>51.3</v>
      </c>
      <c r="AM5" s="680"/>
      <c r="AN5" s="680"/>
      <c r="AO5" s="681"/>
      <c r="AP5" s="671" t="s">
        <v>226</v>
      </c>
      <c r="AQ5" s="672"/>
      <c r="AR5" s="672"/>
      <c r="AS5" s="672"/>
      <c r="AT5" s="672"/>
      <c r="AU5" s="672"/>
      <c r="AV5" s="672"/>
      <c r="AW5" s="672"/>
      <c r="AX5" s="672"/>
      <c r="AY5" s="672"/>
      <c r="AZ5" s="672"/>
      <c r="BA5" s="672"/>
      <c r="BB5" s="672"/>
      <c r="BC5" s="672"/>
      <c r="BD5" s="672"/>
      <c r="BE5" s="672"/>
      <c r="BF5" s="673"/>
      <c r="BG5" s="685">
        <v>4503298</v>
      </c>
      <c r="BH5" s="686"/>
      <c r="BI5" s="686"/>
      <c r="BJ5" s="686"/>
      <c r="BK5" s="686"/>
      <c r="BL5" s="686"/>
      <c r="BM5" s="686"/>
      <c r="BN5" s="687"/>
      <c r="BO5" s="688">
        <v>97.5</v>
      </c>
      <c r="BP5" s="688"/>
      <c r="BQ5" s="688"/>
      <c r="BR5" s="688"/>
      <c r="BS5" s="689">
        <v>9354</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201498</v>
      </c>
      <c r="S6" s="686"/>
      <c r="T6" s="686"/>
      <c r="U6" s="686"/>
      <c r="V6" s="686"/>
      <c r="W6" s="686"/>
      <c r="X6" s="686"/>
      <c r="Y6" s="687"/>
      <c r="Z6" s="688">
        <v>1</v>
      </c>
      <c r="AA6" s="688"/>
      <c r="AB6" s="688"/>
      <c r="AC6" s="688"/>
      <c r="AD6" s="689">
        <v>201498</v>
      </c>
      <c r="AE6" s="689"/>
      <c r="AF6" s="689"/>
      <c r="AG6" s="689"/>
      <c r="AH6" s="689"/>
      <c r="AI6" s="689"/>
      <c r="AJ6" s="689"/>
      <c r="AK6" s="689"/>
      <c r="AL6" s="690">
        <v>2.2999999999999998</v>
      </c>
      <c r="AM6" s="691"/>
      <c r="AN6" s="691"/>
      <c r="AO6" s="692"/>
      <c r="AP6" s="682" t="s">
        <v>231</v>
      </c>
      <c r="AQ6" s="683"/>
      <c r="AR6" s="683"/>
      <c r="AS6" s="683"/>
      <c r="AT6" s="683"/>
      <c r="AU6" s="683"/>
      <c r="AV6" s="683"/>
      <c r="AW6" s="683"/>
      <c r="AX6" s="683"/>
      <c r="AY6" s="683"/>
      <c r="AZ6" s="683"/>
      <c r="BA6" s="683"/>
      <c r="BB6" s="683"/>
      <c r="BC6" s="683"/>
      <c r="BD6" s="683"/>
      <c r="BE6" s="683"/>
      <c r="BF6" s="684"/>
      <c r="BG6" s="685">
        <v>4503298</v>
      </c>
      <c r="BH6" s="686"/>
      <c r="BI6" s="686"/>
      <c r="BJ6" s="686"/>
      <c r="BK6" s="686"/>
      <c r="BL6" s="686"/>
      <c r="BM6" s="686"/>
      <c r="BN6" s="687"/>
      <c r="BO6" s="688">
        <v>97.5</v>
      </c>
      <c r="BP6" s="688"/>
      <c r="BQ6" s="688"/>
      <c r="BR6" s="688"/>
      <c r="BS6" s="689">
        <v>9354</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129269</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129269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3679</v>
      </c>
      <c r="S7" s="686"/>
      <c r="T7" s="686"/>
      <c r="U7" s="686"/>
      <c r="V7" s="686"/>
      <c r="W7" s="686"/>
      <c r="X7" s="686"/>
      <c r="Y7" s="687"/>
      <c r="Z7" s="688">
        <v>0</v>
      </c>
      <c r="AA7" s="688"/>
      <c r="AB7" s="688"/>
      <c r="AC7" s="688"/>
      <c r="AD7" s="689">
        <v>3679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1942662</v>
      </c>
      <c r="BH7" s="686"/>
      <c r="BI7" s="686"/>
      <c r="BJ7" s="686"/>
      <c r="BK7" s="686"/>
      <c r="BL7" s="686"/>
      <c r="BM7" s="686"/>
      <c r="BN7" s="687"/>
      <c r="BO7" s="688">
        <v>42.1</v>
      </c>
      <c r="BP7" s="688"/>
      <c r="BQ7" s="688"/>
      <c r="BR7" s="688"/>
      <c r="BS7" s="689">
        <v>9354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5435909</v>
      </c>
      <c r="CS7" s="686"/>
      <c r="CT7" s="686"/>
      <c r="CU7" s="686"/>
      <c r="CV7" s="686"/>
      <c r="CW7" s="686"/>
      <c r="CX7" s="686"/>
      <c r="CY7" s="687"/>
      <c r="CZ7" s="688">
        <v>28.8</v>
      </c>
      <c r="DA7" s="688"/>
      <c r="DB7" s="688"/>
      <c r="DC7" s="688"/>
      <c r="DD7" s="694">
        <v>17021</v>
      </c>
      <c r="DE7" s="686"/>
      <c r="DF7" s="686"/>
      <c r="DG7" s="686"/>
      <c r="DH7" s="686"/>
      <c r="DI7" s="686"/>
      <c r="DJ7" s="686"/>
      <c r="DK7" s="686"/>
      <c r="DL7" s="686"/>
      <c r="DM7" s="686"/>
      <c r="DN7" s="686"/>
      <c r="DO7" s="686"/>
      <c r="DP7" s="687"/>
      <c r="DQ7" s="694">
        <v>1434168</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16229</v>
      </c>
      <c r="S8" s="686"/>
      <c r="T8" s="686"/>
      <c r="U8" s="686"/>
      <c r="V8" s="686"/>
      <c r="W8" s="686"/>
      <c r="X8" s="686"/>
      <c r="Y8" s="687"/>
      <c r="Z8" s="688">
        <v>0.1</v>
      </c>
      <c r="AA8" s="688"/>
      <c r="AB8" s="688"/>
      <c r="AC8" s="688"/>
      <c r="AD8" s="689">
        <v>16229</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62391</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4102401</v>
      </c>
      <c r="CS8" s="686"/>
      <c r="CT8" s="686"/>
      <c r="CU8" s="686"/>
      <c r="CV8" s="686"/>
      <c r="CW8" s="686"/>
      <c r="CX8" s="686"/>
      <c r="CY8" s="687"/>
      <c r="CZ8" s="688">
        <v>21.8</v>
      </c>
      <c r="DA8" s="688"/>
      <c r="DB8" s="688"/>
      <c r="DC8" s="688"/>
      <c r="DD8" s="694">
        <v>4463</v>
      </c>
      <c r="DE8" s="686"/>
      <c r="DF8" s="686"/>
      <c r="DG8" s="686"/>
      <c r="DH8" s="686"/>
      <c r="DI8" s="686"/>
      <c r="DJ8" s="686"/>
      <c r="DK8" s="686"/>
      <c r="DL8" s="686"/>
      <c r="DM8" s="686"/>
      <c r="DN8" s="686"/>
      <c r="DO8" s="686"/>
      <c r="DP8" s="687"/>
      <c r="DQ8" s="694">
        <v>2338550</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18763</v>
      </c>
      <c r="S9" s="686"/>
      <c r="T9" s="686"/>
      <c r="U9" s="686"/>
      <c r="V9" s="686"/>
      <c r="W9" s="686"/>
      <c r="X9" s="686"/>
      <c r="Y9" s="687"/>
      <c r="Z9" s="688">
        <v>0.1</v>
      </c>
      <c r="AA9" s="688"/>
      <c r="AB9" s="688"/>
      <c r="AC9" s="688"/>
      <c r="AD9" s="689">
        <v>18763</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1618227</v>
      </c>
      <c r="BH9" s="686"/>
      <c r="BI9" s="686"/>
      <c r="BJ9" s="686"/>
      <c r="BK9" s="686"/>
      <c r="BL9" s="686"/>
      <c r="BM9" s="686"/>
      <c r="BN9" s="687"/>
      <c r="BO9" s="688">
        <v>35</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1356360</v>
      </c>
      <c r="CS9" s="686"/>
      <c r="CT9" s="686"/>
      <c r="CU9" s="686"/>
      <c r="CV9" s="686"/>
      <c r="CW9" s="686"/>
      <c r="CX9" s="686"/>
      <c r="CY9" s="687"/>
      <c r="CZ9" s="688">
        <v>7.2</v>
      </c>
      <c r="DA9" s="688"/>
      <c r="DB9" s="688"/>
      <c r="DC9" s="688"/>
      <c r="DD9" s="694">
        <v>11337</v>
      </c>
      <c r="DE9" s="686"/>
      <c r="DF9" s="686"/>
      <c r="DG9" s="686"/>
      <c r="DH9" s="686"/>
      <c r="DI9" s="686"/>
      <c r="DJ9" s="686"/>
      <c r="DK9" s="686"/>
      <c r="DL9" s="686"/>
      <c r="DM9" s="686"/>
      <c r="DN9" s="686"/>
      <c r="DO9" s="686"/>
      <c r="DP9" s="687"/>
      <c r="DQ9" s="694">
        <v>1264182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105215</v>
      </c>
      <c r="BH10" s="686"/>
      <c r="BI10" s="686"/>
      <c r="BJ10" s="686"/>
      <c r="BK10" s="686"/>
      <c r="BL10" s="686"/>
      <c r="BM10" s="686"/>
      <c r="BN10" s="687"/>
      <c r="BO10" s="688">
        <v>2.2999999999999998</v>
      </c>
      <c r="BP10" s="688"/>
      <c r="BQ10" s="688"/>
      <c r="BR10" s="688"/>
      <c r="BS10" s="694" t="s">
        <v>128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15513</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12713</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783105</v>
      </c>
      <c r="S11" s="686"/>
      <c r="T11" s="686"/>
      <c r="U11" s="686"/>
      <c r="V11" s="686"/>
      <c r="W11" s="686"/>
      <c r="X11" s="686"/>
      <c r="Y11" s="687"/>
      <c r="Z11" s="690">
        <v>4.0999999999999996</v>
      </c>
      <c r="AA11" s="691"/>
      <c r="AB11" s="691"/>
      <c r="AC11" s="703"/>
      <c r="AD11" s="694">
        <v>783105</v>
      </c>
      <c r="AE11" s="686"/>
      <c r="AF11" s="686"/>
      <c r="AG11" s="686"/>
      <c r="AH11" s="686"/>
      <c r="AI11" s="686"/>
      <c r="AJ11" s="686"/>
      <c r="AK11" s="687"/>
      <c r="AL11" s="690">
        <v>8.9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156829</v>
      </c>
      <c r="BH11" s="686"/>
      <c r="BI11" s="686"/>
      <c r="BJ11" s="686"/>
      <c r="BK11" s="686"/>
      <c r="BL11" s="686"/>
      <c r="BM11" s="686"/>
      <c r="BN11" s="687"/>
      <c r="BO11" s="688">
        <v>3.4</v>
      </c>
      <c r="BP11" s="688"/>
      <c r="BQ11" s="688"/>
      <c r="BR11" s="688"/>
      <c r="BS11" s="694">
        <v>9354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820499</v>
      </c>
      <c r="CS11" s="686"/>
      <c r="CT11" s="686"/>
      <c r="CU11" s="686"/>
      <c r="CV11" s="686"/>
      <c r="CW11" s="686"/>
      <c r="CX11" s="686"/>
      <c r="CY11" s="687"/>
      <c r="CZ11" s="688">
        <v>4.4000000000000004</v>
      </c>
      <c r="DA11" s="688"/>
      <c r="DB11" s="688"/>
      <c r="DC11" s="688"/>
      <c r="DD11" s="694">
        <v>99817</v>
      </c>
      <c r="DE11" s="686"/>
      <c r="DF11" s="686"/>
      <c r="DG11" s="686"/>
      <c r="DH11" s="686"/>
      <c r="DI11" s="686"/>
      <c r="DJ11" s="686"/>
      <c r="DK11" s="686"/>
      <c r="DL11" s="686"/>
      <c r="DM11" s="686"/>
      <c r="DN11" s="686"/>
      <c r="DO11" s="686"/>
      <c r="DP11" s="687"/>
      <c r="DQ11" s="694">
        <v>583907</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128</v>
      </c>
      <c r="AE12" s="689"/>
      <c r="AF12" s="689"/>
      <c r="AG12" s="689"/>
      <c r="AH12" s="689"/>
      <c r="AI12" s="689"/>
      <c r="AJ12" s="689"/>
      <c r="AK12" s="689"/>
      <c r="AL12" s="690" t="s">
        <v>128</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2253102</v>
      </c>
      <c r="BH12" s="686"/>
      <c r="BI12" s="686"/>
      <c r="BJ12" s="686"/>
      <c r="BK12" s="686"/>
      <c r="BL12" s="686"/>
      <c r="BM12" s="686"/>
      <c r="BN12" s="687"/>
      <c r="BO12" s="688">
        <v>48.8</v>
      </c>
      <c r="BP12" s="688"/>
      <c r="BQ12" s="688"/>
      <c r="BR12" s="688"/>
      <c r="BS12" s="694" t="s">
        <v>128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1073322</v>
      </c>
      <c r="CS12" s="686"/>
      <c r="CT12" s="686"/>
      <c r="CU12" s="686"/>
      <c r="CV12" s="686"/>
      <c r="CW12" s="686"/>
      <c r="CX12" s="686"/>
      <c r="CY12" s="687"/>
      <c r="CZ12" s="688">
        <v>5.7</v>
      </c>
      <c r="DA12" s="688"/>
      <c r="DB12" s="688"/>
      <c r="DC12" s="688"/>
      <c r="DD12" s="694">
        <v>26759</v>
      </c>
      <c r="DE12" s="686"/>
      <c r="DF12" s="686"/>
      <c r="DG12" s="686"/>
      <c r="DH12" s="686"/>
      <c r="DI12" s="686"/>
      <c r="DJ12" s="686"/>
      <c r="DK12" s="686"/>
      <c r="DL12" s="686"/>
      <c r="DM12" s="686"/>
      <c r="DN12" s="686"/>
      <c r="DO12" s="686"/>
      <c r="DP12" s="687"/>
      <c r="DQ12" s="694">
        <v>565257</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2239099</v>
      </c>
      <c r="BH13" s="686"/>
      <c r="BI13" s="686"/>
      <c r="BJ13" s="686"/>
      <c r="BK13" s="686"/>
      <c r="BL13" s="686"/>
      <c r="BM13" s="686"/>
      <c r="BN13" s="687"/>
      <c r="BO13" s="688">
        <v>48.5</v>
      </c>
      <c r="BP13" s="688"/>
      <c r="BQ13" s="688"/>
      <c r="BR13" s="688"/>
      <c r="BS13" s="694" t="s">
        <v>128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1083692</v>
      </c>
      <c r="CS13" s="686"/>
      <c r="CT13" s="686"/>
      <c r="CU13" s="686"/>
      <c r="CV13" s="686"/>
      <c r="CW13" s="686"/>
      <c r="CX13" s="686"/>
      <c r="CY13" s="687"/>
      <c r="CZ13" s="688">
        <v>5.8</v>
      </c>
      <c r="DA13" s="688"/>
      <c r="DB13" s="688"/>
      <c r="DC13" s="688"/>
      <c r="DD13" s="694">
        <v>509431</v>
      </c>
      <c r="DE13" s="686"/>
      <c r="DF13" s="686"/>
      <c r="DG13" s="686"/>
      <c r="DH13" s="686"/>
      <c r="DI13" s="686"/>
      <c r="DJ13" s="686"/>
      <c r="DK13" s="686"/>
      <c r="DL13" s="686"/>
      <c r="DM13" s="686"/>
      <c r="DN13" s="686"/>
      <c r="DO13" s="686"/>
      <c r="DP13" s="687"/>
      <c r="DQ13" s="694">
        <v>637165</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130488</v>
      </c>
      <c r="BH14" s="686"/>
      <c r="BI14" s="686"/>
      <c r="BJ14" s="686"/>
      <c r="BK14" s="686"/>
      <c r="BL14" s="686"/>
      <c r="BM14" s="686"/>
      <c r="BN14" s="687"/>
      <c r="BO14" s="688">
        <v>2.8</v>
      </c>
      <c r="BP14" s="688"/>
      <c r="BQ14" s="688"/>
      <c r="BR14" s="688"/>
      <c r="BS14" s="694" t="s">
        <v>128</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428875</v>
      </c>
      <c r="CS14" s="686"/>
      <c r="CT14" s="686"/>
      <c r="CU14" s="686"/>
      <c r="CV14" s="686"/>
      <c r="CW14" s="686"/>
      <c r="CX14" s="686"/>
      <c r="CY14" s="687"/>
      <c r="CZ14" s="688">
        <v>2.2999999999999998</v>
      </c>
      <c r="DA14" s="688"/>
      <c r="DB14" s="688"/>
      <c r="DC14" s="688"/>
      <c r="DD14" s="694">
        <v>14474</v>
      </c>
      <c r="DE14" s="686"/>
      <c r="DF14" s="686"/>
      <c r="DG14" s="686"/>
      <c r="DH14" s="686"/>
      <c r="DI14" s="686"/>
      <c r="DJ14" s="686"/>
      <c r="DK14" s="686"/>
      <c r="DL14" s="686"/>
      <c r="DM14" s="686"/>
      <c r="DN14" s="686"/>
      <c r="DO14" s="686"/>
      <c r="DP14" s="687"/>
      <c r="DQ14" s="694">
        <v>403787</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177046</v>
      </c>
      <c r="BH15" s="686"/>
      <c r="BI15" s="686"/>
      <c r="BJ15" s="686"/>
      <c r="BK15" s="686"/>
      <c r="BL15" s="686"/>
      <c r="BM15" s="686"/>
      <c r="BN15" s="687"/>
      <c r="BO15" s="688">
        <v>3.8</v>
      </c>
      <c r="BP15" s="688"/>
      <c r="BQ15" s="688"/>
      <c r="BR15" s="688"/>
      <c r="BS15" s="694" t="s">
        <v>128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2578106</v>
      </c>
      <c r="CS15" s="686"/>
      <c r="CT15" s="686"/>
      <c r="CU15" s="686"/>
      <c r="CV15" s="686"/>
      <c r="CW15" s="686"/>
      <c r="CX15" s="686"/>
      <c r="CY15" s="687"/>
      <c r="CZ15" s="688">
        <v>13.7</v>
      </c>
      <c r="DA15" s="688"/>
      <c r="DB15" s="688"/>
      <c r="DC15" s="688"/>
      <c r="DD15" s="694">
        <v>1129791</v>
      </c>
      <c r="DE15" s="686"/>
      <c r="DF15" s="686"/>
      <c r="DG15" s="686"/>
      <c r="DH15" s="686"/>
      <c r="DI15" s="686"/>
      <c r="DJ15" s="686"/>
      <c r="DK15" s="686"/>
      <c r="DL15" s="686"/>
      <c r="DM15" s="686"/>
      <c r="DN15" s="686"/>
      <c r="DO15" s="686"/>
      <c r="DP15" s="687"/>
      <c r="DQ15" s="694">
        <v>1153908</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12848</v>
      </c>
      <c r="S16" s="686"/>
      <c r="T16" s="686"/>
      <c r="U16" s="686"/>
      <c r="V16" s="686"/>
      <c r="W16" s="686"/>
      <c r="X16" s="686"/>
      <c r="Y16" s="687"/>
      <c r="Z16" s="688">
        <v>0.1</v>
      </c>
      <c r="AA16" s="688"/>
      <c r="AB16" s="688"/>
      <c r="AC16" s="688"/>
      <c r="AD16" s="689">
        <v>12848</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23210</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13115</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43155</v>
      </c>
      <c r="S17" s="686"/>
      <c r="T17" s="686"/>
      <c r="U17" s="686"/>
      <c r="V17" s="686"/>
      <c r="W17" s="686"/>
      <c r="X17" s="686"/>
      <c r="Y17" s="687"/>
      <c r="Z17" s="688">
        <v>0.2</v>
      </c>
      <c r="AA17" s="688"/>
      <c r="AB17" s="688"/>
      <c r="AC17" s="688"/>
      <c r="AD17" s="689">
        <v>43155</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1797452</v>
      </c>
      <c r="CS17" s="686"/>
      <c r="CT17" s="686"/>
      <c r="CU17" s="686"/>
      <c r="CV17" s="686"/>
      <c r="CW17" s="686"/>
      <c r="CX17" s="686"/>
      <c r="CY17" s="687"/>
      <c r="CZ17" s="688">
        <v>9.5</v>
      </c>
      <c r="DA17" s="688"/>
      <c r="DB17" s="688"/>
      <c r="DC17" s="688"/>
      <c r="DD17" s="694" t="s">
        <v>128</v>
      </c>
      <c r="DE17" s="686"/>
      <c r="DF17" s="686"/>
      <c r="DG17" s="686"/>
      <c r="DH17" s="686"/>
      <c r="DI17" s="686"/>
      <c r="DJ17" s="686"/>
      <c r="DK17" s="686"/>
      <c r="DL17" s="686"/>
      <c r="DM17" s="686"/>
      <c r="DN17" s="686"/>
      <c r="DO17" s="686"/>
      <c r="DP17" s="687"/>
      <c r="DQ17" s="694">
        <v>1772664</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34926</v>
      </c>
      <c r="S18" s="686"/>
      <c r="T18" s="686"/>
      <c r="U18" s="686"/>
      <c r="V18" s="686"/>
      <c r="W18" s="686"/>
      <c r="X18" s="686"/>
      <c r="Y18" s="687"/>
      <c r="Z18" s="688">
        <v>0.2</v>
      </c>
      <c r="AA18" s="688"/>
      <c r="AB18" s="688"/>
      <c r="AC18" s="688"/>
      <c r="AD18" s="689">
        <v>34926</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24129</v>
      </c>
      <c r="S19" s="686"/>
      <c r="T19" s="686"/>
      <c r="U19" s="686"/>
      <c r="V19" s="686"/>
      <c r="W19" s="686"/>
      <c r="X19" s="686"/>
      <c r="Y19" s="687"/>
      <c r="Z19" s="688">
        <v>0.1</v>
      </c>
      <c r="AA19" s="688"/>
      <c r="AB19" s="688"/>
      <c r="AC19" s="688"/>
      <c r="AD19" s="689">
        <v>24129</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115974</v>
      </c>
      <c r="BH19" s="686"/>
      <c r="BI19" s="686"/>
      <c r="BJ19" s="686"/>
      <c r="BK19" s="686"/>
      <c r="BL19" s="686"/>
      <c r="BM19" s="686"/>
      <c r="BN19" s="687"/>
      <c r="BO19" s="688">
        <v>2.5</v>
      </c>
      <c r="BP19" s="688"/>
      <c r="BQ19" s="688"/>
      <c r="BR19" s="688"/>
      <c r="BS19" s="694" t="s">
        <v>128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6334</v>
      </c>
      <c r="S20" s="686"/>
      <c r="T20" s="686"/>
      <c r="U20" s="686"/>
      <c r="V20" s="686"/>
      <c r="W20" s="686"/>
      <c r="X20" s="686"/>
      <c r="Y20" s="687"/>
      <c r="Z20" s="688">
        <v>0</v>
      </c>
      <c r="AA20" s="688"/>
      <c r="AB20" s="688"/>
      <c r="AC20" s="688"/>
      <c r="AD20" s="689">
        <v>6334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115974</v>
      </c>
      <c r="BH20" s="686"/>
      <c r="BI20" s="686"/>
      <c r="BJ20" s="686"/>
      <c r="BK20" s="686"/>
      <c r="BL20" s="686"/>
      <c r="BM20" s="686"/>
      <c r="BN20" s="687"/>
      <c r="BO20" s="688">
        <v>2.5</v>
      </c>
      <c r="BP20" s="688"/>
      <c r="BQ20" s="688"/>
      <c r="BR20" s="688"/>
      <c r="BS20" s="694" t="s">
        <v>128</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18844608</v>
      </c>
      <c r="CS20" s="686"/>
      <c r="CT20" s="686"/>
      <c r="CU20" s="686"/>
      <c r="CV20" s="686"/>
      <c r="CW20" s="686"/>
      <c r="CX20" s="686"/>
      <c r="CY20" s="687"/>
      <c r="CZ20" s="688">
        <v>100</v>
      </c>
      <c r="DA20" s="688"/>
      <c r="DB20" s="688"/>
      <c r="DC20" s="688"/>
      <c r="DD20" s="694">
        <v>1813093</v>
      </c>
      <c r="DE20" s="686"/>
      <c r="DF20" s="686"/>
      <c r="DG20" s="686"/>
      <c r="DH20" s="686"/>
      <c r="DI20" s="686"/>
      <c r="DJ20" s="686"/>
      <c r="DK20" s="686"/>
      <c r="DL20" s="686"/>
      <c r="DM20" s="686"/>
      <c r="DN20" s="686"/>
      <c r="DO20" s="686"/>
      <c r="DP20" s="687"/>
      <c r="DQ20" s="694">
        <v>10308685</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4463</v>
      </c>
      <c r="S21" s="686"/>
      <c r="T21" s="686"/>
      <c r="U21" s="686"/>
      <c r="V21" s="686"/>
      <c r="W21" s="686"/>
      <c r="X21" s="686"/>
      <c r="Y21" s="687"/>
      <c r="Z21" s="688">
        <v>0</v>
      </c>
      <c r="AA21" s="688"/>
      <c r="AB21" s="688"/>
      <c r="AC21" s="688"/>
      <c r="AD21" s="689">
        <v>4463</v>
      </c>
      <c r="AE21" s="689"/>
      <c r="AF21" s="689"/>
      <c r="AG21" s="689"/>
      <c r="AH21" s="689"/>
      <c r="AI21" s="689"/>
      <c r="AJ21" s="689"/>
      <c r="AK21" s="689"/>
      <c r="AL21" s="690">
        <v>0.1</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19186</v>
      </c>
      <c r="BH21" s="686"/>
      <c r="BI21" s="686"/>
      <c r="BJ21" s="686"/>
      <c r="BK21" s="686"/>
      <c r="BL21" s="686"/>
      <c r="BM21" s="686"/>
      <c r="BN21" s="687"/>
      <c r="BO21" s="688">
        <v>0.4</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3528125</v>
      </c>
      <c r="S22" s="686"/>
      <c r="T22" s="686"/>
      <c r="U22" s="686"/>
      <c r="V22" s="686"/>
      <c r="W22" s="686"/>
      <c r="X22" s="686"/>
      <c r="Y22" s="687"/>
      <c r="Z22" s="688">
        <v>18.3</v>
      </c>
      <c r="AA22" s="688"/>
      <c r="AB22" s="688"/>
      <c r="AC22" s="688"/>
      <c r="AD22" s="689">
        <v>3141838</v>
      </c>
      <c r="AE22" s="689"/>
      <c r="AF22" s="689"/>
      <c r="AG22" s="689"/>
      <c r="AH22" s="689"/>
      <c r="AI22" s="689"/>
      <c r="AJ22" s="689"/>
      <c r="AK22" s="689"/>
      <c r="AL22" s="690">
        <v>35.6</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3141838</v>
      </c>
      <c r="S23" s="686"/>
      <c r="T23" s="686"/>
      <c r="U23" s="686"/>
      <c r="V23" s="686"/>
      <c r="W23" s="686"/>
      <c r="X23" s="686"/>
      <c r="Y23" s="687"/>
      <c r="Z23" s="688">
        <v>16.3</v>
      </c>
      <c r="AA23" s="688"/>
      <c r="AB23" s="688"/>
      <c r="AC23" s="688"/>
      <c r="AD23" s="689">
        <v>3141838</v>
      </c>
      <c r="AE23" s="689"/>
      <c r="AF23" s="689"/>
      <c r="AG23" s="689"/>
      <c r="AH23" s="689"/>
      <c r="AI23" s="689"/>
      <c r="AJ23" s="689"/>
      <c r="AK23" s="689"/>
      <c r="AL23" s="690">
        <v>35.6</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96788</v>
      </c>
      <c r="BH23" s="686"/>
      <c r="BI23" s="686"/>
      <c r="BJ23" s="686"/>
      <c r="BK23" s="686"/>
      <c r="BL23" s="686"/>
      <c r="BM23" s="686"/>
      <c r="BN23" s="687"/>
      <c r="BO23" s="688">
        <v>2.1</v>
      </c>
      <c r="BP23" s="688"/>
      <c r="BQ23" s="688"/>
      <c r="BR23" s="688"/>
      <c r="BS23" s="694" t="s">
        <v>128</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386073</v>
      </c>
      <c r="S24" s="686"/>
      <c r="T24" s="686"/>
      <c r="U24" s="686"/>
      <c r="V24" s="686"/>
      <c r="W24" s="686"/>
      <c r="X24" s="686"/>
      <c r="Y24" s="687"/>
      <c r="Z24" s="688">
        <v>2</v>
      </c>
      <c r="AA24" s="688"/>
      <c r="AB24" s="688"/>
      <c r="AC24" s="688"/>
      <c r="AD24" s="689" t="s">
        <v>128</v>
      </c>
      <c r="AE24" s="689"/>
      <c r="AF24" s="689"/>
      <c r="AG24" s="689"/>
      <c r="AH24" s="689"/>
      <c r="AI24" s="689"/>
      <c r="AJ24" s="689"/>
      <c r="AK24" s="689"/>
      <c r="AL24" s="690" t="s">
        <v>128</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6474494</v>
      </c>
      <c r="CS24" s="675"/>
      <c r="CT24" s="675"/>
      <c r="CU24" s="675"/>
      <c r="CV24" s="675"/>
      <c r="CW24" s="675"/>
      <c r="CX24" s="675"/>
      <c r="CY24" s="676"/>
      <c r="CZ24" s="679">
        <v>34.4</v>
      </c>
      <c r="DA24" s="680"/>
      <c r="DB24" s="680"/>
      <c r="DC24" s="699"/>
      <c r="DD24" s="724">
        <v>4844525</v>
      </c>
      <c r="DE24" s="675"/>
      <c r="DF24" s="675"/>
      <c r="DG24" s="675"/>
      <c r="DH24" s="675"/>
      <c r="DI24" s="675"/>
      <c r="DJ24" s="675"/>
      <c r="DK24" s="676"/>
      <c r="DL24" s="724">
        <v>4700035</v>
      </c>
      <c r="DM24" s="675"/>
      <c r="DN24" s="675"/>
      <c r="DO24" s="675"/>
      <c r="DP24" s="675"/>
      <c r="DQ24" s="675"/>
      <c r="DR24" s="675"/>
      <c r="DS24" s="675"/>
      <c r="DT24" s="675"/>
      <c r="DU24" s="675"/>
      <c r="DV24" s="676"/>
      <c r="DW24" s="679">
        <v>50.5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214</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2580343</v>
      </c>
      <c r="CS25" s="721"/>
      <c r="CT25" s="721"/>
      <c r="CU25" s="721"/>
      <c r="CV25" s="721"/>
      <c r="CW25" s="721"/>
      <c r="CX25" s="721"/>
      <c r="CY25" s="722"/>
      <c r="CZ25" s="690">
        <v>13.7</v>
      </c>
      <c r="DA25" s="719"/>
      <c r="DB25" s="719"/>
      <c r="DC25" s="723"/>
      <c r="DD25" s="694">
        <v>2445460</v>
      </c>
      <c r="DE25" s="721"/>
      <c r="DF25" s="721"/>
      <c r="DG25" s="721"/>
      <c r="DH25" s="721"/>
      <c r="DI25" s="721"/>
      <c r="DJ25" s="721"/>
      <c r="DK25" s="722"/>
      <c r="DL25" s="694">
        <v>2350367</v>
      </c>
      <c r="DM25" s="721"/>
      <c r="DN25" s="721"/>
      <c r="DO25" s="721"/>
      <c r="DP25" s="721"/>
      <c r="DQ25" s="721"/>
      <c r="DR25" s="721"/>
      <c r="DS25" s="721"/>
      <c r="DT25" s="721"/>
      <c r="DU25" s="721"/>
      <c r="DV25" s="722"/>
      <c r="DW25" s="690">
        <v>25.3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9261600</v>
      </c>
      <c r="S26" s="686"/>
      <c r="T26" s="686"/>
      <c r="U26" s="686"/>
      <c r="V26" s="686"/>
      <c r="W26" s="686"/>
      <c r="X26" s="686"/>
      <c r="Y26" s="687"/>
      <c r="Z26" s="688">
        <v>48</v>
      </c>
      <c r="AA26" s="688"/>
      <c r="AB26" s="688"/>
      <c r="AC26" s="688"/>
      <c r="AD26" s="689">
        <v>8778525</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1294098</v>
      </c>
      <c r="CS26" s="686"/>
      <c r="CT26" s="686"/>
      <c r="CU26" s="686"/>
      <c r="CV26" s="686"/>
      <c r="CW26" s="686"/>
      <c r="CX26" s="686"/>
      <c r="CY26" s="687"/>
      <c r="CZ26" s="690">
        <v>6.9</v>
      </c>
      <c r="DA26" s="719"/>
      <c r="DB26" s="719"/>
      <c r="DC26" s="723"/>
      <c r="DD26" s="694">
        <v>1267212</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3177</v>
      </c>
      <c r="S27" s="686"/>
      <c r="T27" s="686"/>
      <c r="U27" s="686"/>
      <c r="V27" s="686"/>
      <c r="W27" s="686"/>
      <c r="X27" s="686"/>
      <c r="Y27" s="687"/>
      <c r="Z27" s="688">
        <v>0</v>
      </c>
      <c r="AA27" s="688"/>
      <c r="AB27" s="688"/>
      <c r="AC27" s="688"/>
      <c r="AD27" s="689">
        <v>3177</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4619272</v>
      </c>
      <c r="BH27" s="686"/>
      <c r="BI27" s="686"/>
      <c r="BJ27" s="686"/>
      <c r="BK27" s="686"/>
      <c r="BL27" s="686"/>
      <c r="BM27" s="686"/>
      <c r="BN27" s="687"/>
      <c r="BO27" s="688">
        <v>100</v>
      </c>
      <c r="BP27" s="688"/>
      <c r="BQ27" s="688"/>
      <c r="BR27" s="688"/>
      <c r="BS27" s="694">
        <v>9354</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2096699</v>
      </c>
      <c r="CS27" s="721"/>
      <c r="CT27" s="721"/>
      <c r="CU27" s="721"/>
      <c r="CV27" s="721"/>
      <c r="CW27" s="721"/>
      <c r="CX27" s="721"/>
      <c r="CY27" s="722"/>
      <c r="CZ27" s="690">
        <v>11.1</v>
      </c>
      <c r="DA27" s="719"/>
      <c r="DB27" s="719"/>
      <c r="DC27" s="723"/>
      <c r="DD27" s="694">
        <v>626401</v>
      </c>
      <c r="DE27" s="721"/>
      <c r="DF27" s="721"/>
      <c r="DG27" s="721"/>
      <c r="DH27" s="721"/>
      <c r="DI27" s="721"/>
      <c r="DJ27" s="721"/>
      <c r="DK27" s="722"/>
      <c r="DL27" s="694">
        <v>592504</v>
      </c>
      <c r="DM27" s="721"/>
      <c r="DN27" s="721"/>
      <c r="DO27" s="721"/>
      <c r="DP27" s="721"/>
      <c r="DQ27" s="721"/>
      <c r="DR27" s="721"/>
      <c r="DS27" s="721"/>
      <c r="DT27" s="721"/>
      <c r="DU27" s="721"/>
      <c r="DV27" s="722"/>
      <c r="DW27" s="690">
        <v>6.4</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90704</v>
      </c>
      <c r="S28" s="686"/>
      <c r="T28" s="686"/>
      <c r="U28" s="686"/>
      <c r="V28" s="686"/>
      <c r="W28" s="686"/>
      <c r="X28" s="686"/>
      <c r="Y28" s="687"/>
      <c r="Z28" s="688">
        <v>0.5</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1797452</v>
      </c>
      <c r="CS28" s="686"/>
      <c r="CT28" s="686"/>
      <c r="CU28" s="686"/>
      <c r="CV28" s="686"/>
      <c r="CW28" s="686"/>
      <c r="CX28" s="686"/>
      <c r="CY28" s="687"/>
      <c r="CZ28" s="690">
        <v>9.5</v>
      </c>
      <c r="DA28" s="719"/>
      <c r="DB28" s="719"/>
      <c r="DC28" s="723"/>
      <c r="DD28" s="694">
        <v>1772664</v>
      </c>
      <c r="DE28" s="686"/>
      <c r="DF28" s="686"/>
      <c r="DG28" s="686"/>
      <c r="DH28" s="686"/>
      <c r="DI28" s="686"/>
      <c r="DJ28" s="686"/>
      <c r="DK28" s="687"/>
      <c r="DL28" s="694">
        <v>1757164</v>
      </c>
      <c r="DM28" s="686"/>
      <c r="DN28" s="686"/>
      <c r="DO28" s="686"/>
      <c r="DP28" s="686"/>
      <c r="DQ28" s="686"/>
      <c r="DR28" s="686"/>
      <c r="DS28" s="686"/>
      <c r="DT28" s="686"/>
      <c r="DU28" s="686"/>
      <c r="DV28" s="687"/>
      <c r="DW28" s="690">
        <v>18.899999999999999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110544</v>
      </c>
      <c r="S29" s="686"/>
      <c r="T29" s="686"/>
      <c r="U29" s="686"/>
      <c r="V29" s="686"/>
      <c r="W29" s="686"/>
      <c r="X29" s="686"/>
      <c r="Y29" s="687"/>
      <c r="Z29" s="688">
        <v>0.6</v>
      </c>
      <c r="AA29" s="688"/>
      <c r="AB29" s="688"/>
      <c r="AC29" s="688"/>
      <c r="AD29" s="689">
        <v>14412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1797452</v>
      </c>
      <c r="CS29" s="721"/>
      <c r="CT29" s="721"/>
      <c r="CU29" s="721"/>
      <c r="CV29" s="721"/>
      <c r="CW29" s="721"/>
      <c r="CX29" s="721"/>
      <c r="CY29" s="722"/>
      <c r="CZ29" s="690">
        <v>9.5</v>
      </c>
      <c r="DA29" s="719"/>
      <c r="DB29" s="719"/>
      <c r="DC29" s="723"/>
      <c r="DD29" s="694">
        <v>1772664</v>
      </c>
      <c r="DE29" s="721"/>
      <c r="DF29" s="721"/>
      <c r="DG29" s="721"/>
      <c r="DH29" s="721"/>
      <c r="DI29" s="721"/>
      <c r="DJ29" s="721"/>
      <c r="DK29" s="722"/>
      <c r="DL29" s="694">
        <v>1757164</v>
      </c>
      <c r="DM29" s="721"/>
      <c r="DN29" s="721"/>
      <c r="DO29" s="721"/>
      <c r="DP29" s="721"/>
      <c r="DQ29" s="721"/>
      <c r="DR29" s="721"/>
      <c r="DS29" s="721"/>
      <c r="DT29" s="721"/>
      <c r="DU29" s="721"/>
      <c r="DV29" s="722"/>
      <c r="DW29" s="690">
        <v>18.899999999999999</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55208</v>
      </c>
      <c r="S30" s="686"/>
      <c r="T30" s="686"/>
      <c r="U30" s="686"/>
      <c r="V30" s="686"/>
      <c r="W30" s="686"/>
      <c r="X30" s="686"/>
      <c r="Y30" s="687"/>
      <c r="Z30" s="688">
        <v>0.3</v>
      </c>
      <c r="AA30" s="688"/>
      <c r="AB30" s="688"/>
      <c r="AC30" s="688"/>
      <c r="AD30" s="689" t="s">
        <v>128</v>
      </c>
      <c r="AE30" s="689"/>
      <c r="AF30" s="689"/>
      <c r="AG30" s="689"/>
      <c r="AH30" s="689"/>
      <c r="AI30" s="689"/>
      <c r="AJ30" s="689"/>
      <c r="AK30" s="689"/>
      <c r="AL30" s="690" t="s">
        <v>128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1737057</v>
      </c>
      <c r="CS30" s="686"/>
      <c r="CT30" s="686"/>
      <c r="CU30" s="686"/>
      <c r="CV30" s="686"/>
      <c r="CW30" s="686"/>
      <c r="CX30" s="686"/>
      <c r="CY30" s="687"/>
      <c r="CZ30" s="690">
        <v>9.1999999999999993</v>
      </c>
      <c r="DA30" s="719"/>
      <c r="DB30" s="719"/>
      <c r="DC30" s="723"/>
      <c r="DD30" s="694">
        <v>1712269</v>
      </c>
      <c r="DE30" s="686"/>
      <c r="DF30" s="686"/>
      <c r="DG30" s="686"/>
      <c r="DH30" s="686"/>
      <c r="DI30" s="686"/>
      <c r="DJ30" s="686"/>
      <c r="DK30" s="687"/>
      <c r="DL30" s="694">
        <v>1696769</v>
      </c>
      <c r="DM30" s="686"/>
      <c r="DN30" s="686"/>
      <c r="DO30" s="686"/>
      <c r="DP30" s="686"/>
      <c r="DQ30" s="686"/>
      <c r="DR30" s="686"/>
      <c r="DS30" s="686"/>
      <c r="DT30" s="686"/>
      <c r="DU30" s="686"/>
      <c r="DV30" s="687"/>
      <c r="DW30" s="690">
        <v>18.2</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5771267</v>
      </c>
      <c r="S31" s="686"/>
      <c r="T31" s="686"/>
      <c r="U31" s="686"/>
      <c r="V31" s="686"/>
      <c r="W31" s="686"/>
      <c r="X31" s="686"/>
      <c r="Y31" s="687"/>
      <c r="Z31" s="688">
        <v>29.9</v>
      </c>
      <c r="AA31" s="688"/>
      <c r="AB31" s="688"/>
      <c r="AC31" s="688"/>
      <c r="AD31" s="689" t="s">
        <v>128</v>
      </c>
      <c r="AE31" s="689"/>
      <c r="AF31" s="689"/>
      <c r="AG31" s="689"/>
      <c r="AH31" s="689"/>
      <c r="AI31" s="689"/>
      <c r="AJ31" s="689"/>
      <c r="AK31" s="689"/>
      <c r="AL31" s="690" t="s">
        <v>128</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98.9</v>
      </c>
      <c r="BH31" s="740"/>
      <c r="BI31" s="740"/>
      <c r="BJ31" s="740"/>
      <c r="BK31" s="740"/>
      <c r="BL31" s="740"/>
      <c r="BM31" s="680">
        <v>98.1</v>
      </c>
      <c r="BN31" s="740"/>
      <c r="BO31" s="740"/>
      <c r="BP31" s="740"/>
      <c r="BQ31" s="741"/>
      <c r="BR31" s="753">
        <v>99.4</v>
      </c>
      <c r="BS31" s="740"/>
      <c r="BT31" s="740"/>
      <c r="BU31" s="740"/>
      <c r="BV31" s="740"/>
      <c r="BW31" s="740"/>
      <c r="BX31" s="680">
        <v>98.4</v>
      </c>
      <c r="BY31" s="740"/>
      <c r="BZ31" s="740"/>
      <c r="CA31" s="740"/>
      <c r="CB31" s="741"/>
      <c r="CD31" s="727"/>
      <c r="CE31" s="728"/>
      <c r="CF31" s="700" t="s">
        <v>311</v>
      </c>
      <c r="CG31" s="701"/>
      <c r="CH31" s="701"/>
      <c r="CI31" s="701"/>
      <c r="CJ31" s="701"/>
      <c r="CK31" s="701"/>
      <c r="CL31" s="701"/>
      <c r="CM31" s="701"/>
      <c r="CN31" s="701"/>
      <c r="CO31" s="701"/>
      <c r="CP31" s="701"/>
      <c r="CQ31" s="702"/>
      <c r="CR31" s="685">
        <v>60395</v>
      </c>
      <c r="CS31" s="721"/>
      <c r="CT31" s="721"/>
      <c r="CU31" s="721"/>
      <c r="CV31" s="721"/>
      <c r="CW31" s="721"/>
      <c r="CX31" s="721"/>
      <c r="CY31" s="722"/>
      <c r="CZ31" s="690">
        <v>0.3</v>
      </c>
      <c r="DA31" s="719"/>
      <c r="DB31" s="719"/>
      <c r="DC31" s="723"/>
      <c r="DD31" s="694">
        <v>60395</v>
      </c>
      <c r="DE31" s="721"/>
      <c r="DF31" s="721"/>
      <c r="DG31" s="721"/>
      <c r="DH31" s="721"/>
      <c r="DI31" s="721"/>
      <c r="DJ31" s="721"/>
      <c r="DK31" s="722"/>
      <c r="DL31" s="694">
        <v>60395</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98.9</v>
      </c>
      <c r="BH32" s="721"/>
      <c r="BI32" s="721"/>
      <c r="BJ32" s="721"/>
      <c r="BK32" s="721"/>
      <c r="BL32" s="721"/>
      <c r="BM32" s="691">
        <v>98.3</v>
      </c>
      <c r="BN32" s="751"/>
      <c r="BO32" s="751"/>
      <c r="BP32" s="751"/>
      <c r="BQ32" s="752"/>
      <c r="BR32" s="754">
        <v>99.5</v>
      </c>
      <c r="BS32" s="721"/>
      <c r="BT32" s="721"/>
      <c r="BU32" s="721"/>
      <c r="BV32" s="721"/>
      <c r="BW32" s="721"/>
      <c r="BX32" s="691">
        <v>98.8</v>
      </c>
      <c r="BY32" s="751"/>
      <c r="BZ32" s="751"/>
      <c r="CA32" s="751"/>
      <c r="CB32" s="752"/>
      <c r="CD32" s="729"/>
      <c r="CE32" s="730"/>
      <c r="CF32" s="700" t="s">
        <v>315</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825533</v>
      </c>
      <c r="S33" s="686"/>
      <c r="T33" s="686"/>
      <c r="U33" s="686"/>
      <c r="V33" s="686"/>
      <c r="W33" s="686"/>
      <c r="X33" s="686"/>
      <c r="Y33" s="687"/>
      <c r="Z33" s="688">
        <v>4.3</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98.8</v>
      </c>
      <c r="BH33" s="756"/>
      <c r="BI33" s="756"/>
      <c r="BJ33" s="756"/>
      <c r="BK33" s="756"/>
      <c r="BL33" s="756"/>
      <c r="BM33" s="757">
        <v>97.7</v>
      </c>
      <c r="BN33" s="756"/>
      <c r="BO33" s="756"/>
      <c r="BP33" s="756"/>
      <c r="BQ33" s="758"/>
      <c r="BR33" s="755">
        <v>99.2</v>
      </c>
      <c r="BS33" s="756"/>
      <c r="BT33" s="756"/>
      <c r="BU33" s="756"/>
      <c r="BV33" s="756"/>
      <c r="BW33" s="756"/>
      <c r="BX33" s="757">
        <v>97.9</v>
      </c>
      <c r="BY33" s="756"/>
      <c r="BZ33" s="756"/>
      <c r="CA33" s="756"/>
      <c r="CB33" s="758"/>
      <c r="CD33" s="700" t="s">
        <v>318</v>
      </c>
      <c r="CE33" s="701"/>
      <c r="CF33" s="701"/>
      <c r="CG33" s="701"/>
      <c r="CH33" s="701"/>
      <c r="CI33" s="701"/>
      <c r="CJ33" s="701"/>
      <c r="CK33" s="701"/>
      <c r="CL33" s="701"/>
      <c r="CM33" s="701"/>
      <c r="CN33" s="701"/>
      <c r="CO33" s="701"/>
      <c r="CP33" s="701"/>
      <c r="CQ33" s="702"/>
      <c r="CR33" s="685">
        <v>10533811</v>
      </c>
      <c r="CS33" s="721"/>
      <c r="CT33" s="721"/>
      <c r="CU33" s="721"/>
      <c r="CV33" s="721"/>
      <c r="CW33" s="721"/>
      <c r="CX33" s="721"/>
      <c r="CY33" s="722"/>
      <c r="CZ33" s="690">
        <v>55.9</v>
      </c>
      <c r="DA33" s="719"/>
      <c r="DB33" s="719"/>
      <c r="DC33" s="723"/>
      <c r="DD33" s="694">
        <v>5185612</v>
      </c>
      <c r="DE33" s="721"/>
      <c r="DF33" s="721"/>
      <c r="DG33" s="721"/>
      <c r="DH33" s="721"/>
      <c r="DI33" s="721"/>
      <c r="DJ33" s="721"/>
      <c r="DK33" s="722"/>
      <c r="DL33" s="694">
        <v>3620798</v>
      </c>
      <c r="DM33" s="721"/>
      <c r="DN33" s="721"/>
      <c r="DO33" s="721"/>
      <c r="DP33" s="721"/>
      <c r="DQ33" s="721"/>
      <c r="DR33" s="721"/>
      <c r="DS33" s="721"/>
      <c r="DT33" s="721"/>
      <c r="DU33" s="721"/>
      <c r="DV33" s="722"/>
      <c r="DW33" s="690">
        <v>38.9</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56522</v>
      </c>
      <c r="S34" s="686"/>
      <c r="T34" s="686"/>
      <c r="U34" s="686"/>
      <c r="V34" s="686"/>
      <c r="W34" s="686"/>
      <c r="X34" s="686"/>
      <c r="Y34" s="687"/>
      <c r="Z34" s="688">
        <v>0.3</v>
      </c>
      <c r="AA34" s="688"/>
      <c r="AB34" s="688"/>
      <c r="AC34" s="688"/>
      <c r="AD34" s="689">
        <v>23868</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1845767</v>
      </c>
      <c r="CS34" s="686"/>
      <c r="CT34" s="686"/>
      <c r="CU34" s="686"/>
      <c r="CV34" s="686"/>
      <c r="CW34" s="686"/>
      <c r="CX34" s="686"/>
      <c r="CY34" s="687"/>
      <c r="CZ34" s="690">
        <v>9.8000000000000007</v>
      </c>
      <c r="DA34" s="719"/>
      <c r="DB34" s="719"/>
      <c r="DC34" s="723"/>
      <c r="DD34" s="694">
        <v>1310143</v>
      </c>
      <c r="DE34" s="686"/>
      <c r="DF34" s="686"/>
      <c r="DG34" s="686"/>
      <c r="DH34" s="686"/>
      <c r="DI34" s="686"/>
      <c r="DJ34" s="686"/>
      <c r="DK34" s="687"/>
      <c r="DL34" s="694">
        <v>939195</v>
      </c>
      <c r="DM34" s="686"/>
      <c r="DN34" s="686"/>
      <c r="DO34" s="686"/>
      <c r="DP34" s="686"/>
      <c r="DQ34" s="686"/>
      <c r="DR34" s="686"/>
      <c r="DS34" s="686"/>
      <c r="DT34" s="686"/>
      <c r="DU34" s="686"/>
      <c r="DV34" s="687"/>
      <c r="DW34" s="690">
        <v>10.1</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560981</v>
      </c>
      <c r="S35" s="686"/>
      <c r="T35" s="686"/>
      <c r="U35" s="686"/>
      <c r="V35" s="686"/>
      <c r="W35" s="686"/>
      <c r="X35" s="686"/>
      <c r="Y35" s="687"/>
      <c r="Z35" s="688">
        <v>2.9</v>
      </c>
      <c r="AA35" s="688"/>
      <c r="AB35" s="688"/>
      <c r="AC35" s="688"/>
      <c r="AD35" s="689" t="s">
        <v>128</v>
      </c>
      <c r="AE35" s="689"/>
      <c r="AF35" s="689"/>
      <c r="AG35" s="689"/>
      <c r="AH35" s="689"/>
      <c r="AI35" s="689"/>
      <c r="AJ35" s="689"/>
      <c r="AK35" s="689"/>
      <c r="AL35" s="690" t="s">
        <v>128</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81800</v>
      </c>
      <c r="CS35" s="721"/>
      <c r="CT35" s="721"/>
      <c r="CU35" s="721"/>
      <c r="CV35" s="721"/>
      <c r="CW35" s="721"/>
      <c r="CX35" s="721"/>
      <c r="CY35" s="722"/>
      <c r="CZ35" s="690">
        <v>0.4</v>
      </c>
      <c r="DA35" s="719"/>
      <c r="DB35" s="719"/>
      <c r="DC35" s="723"/>
      <c r="DD35" s="694">
        <v>78522</v>
      </c>
      <c r="DE35" s="721"/>
      <c r="DF35" s="721"/>
      <c r="DG35" s="721"/>
      <c r="DH35" s="721"/>
      <c r="DI35" s="721"/>
      <c r="DJ35" s="721"/>
      <c r="DK35" s="722"/>
      <c r="DL35" s="694">
        <v>78522</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61701</v>
      </c>
      <c r="S36" s="686"/>
      <c r="T36" s="686"/>
      <c r="U36" s="686"/>
      <c r="V36" s="686"/>
      <c r="W36" s="686"/>
      <c r="X36" s="686"/>
      <c r="Y36" s="687"/>
      <c r="Z36" s="688">
        <v>0.3</v>
      </c>
      <c r="AA36" s="688"/>
      <c r="AB36" s="688"/>
      <c r="AC36" s="688"/>
      <c r="AD36" s="689" t="s">
        <v>128</v>
      </c>
      <c r="AE36" s="689"/>
      <c r="AF36" s="689"/>
      <c r="AG36" s="689"/>
      <c r="AH36" s="689"/>
      <c r="AI36" s="689"/>
      <c r="AJ36" s="689"/>
      <c r="AK36" s="689"/>
      <c r="AL36" s="690" t="s">
        <v>128</v>
      </c>
      <c r="AM36" s="691"/>
      <c r="AN36" s="691"/>
      <c r="AO36" s="692"/>
      <c r="AP36" s="235"/>
      <c r="AQ36" s="759" t="s">
        <v>326</v>
      </c>
      <c r="AR36" s="760"/>
      <c r="AS36" s="760"/>
      <c r="AT36" s="760"/>
      <c r="AU36" s="760"/>
      <c r="AV36" s="760"/>
      <c r="AW36" s="760"/>
      <c r="AX36" s="760"/>
      <c r="AY36" s="761"/>
      <c r="AZ36" s="674">
        <v>2289896</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72825</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6452297</v>
      </c>
      <c r="CS36" s="686"/>
      <c r="CT36" s="686"/>
      <c r="CU36" s="686"/>
      <c r="CV36" s="686"/>
      <c r="CW36" s="686"/>
      <c r="CX36" s="686"/>
      <c r="CY36" s="687"/>
      <c r="CZ36" s="690">
        <v>34.200000000000003</v>
      </c>
      <c r="DA36" s="719"/>
      <c r="DB36" s="719"/>
      <c r="DC36" s="723"/>
      <c r="DD36" s="694">
        <v>2764770</v>
      </c>
      <c r="DE36" s="686"/>
      <c r="DF36" s="686"/>
      <c r="DG36" s="686"/>
      <c r="DH36" s="686"/>
      <c r="DI36" s="686"/>
      <c r="DJ36" s="686"/>
      <c r="DK36" s="687"/>
      <c r="DL36" s="694">
        <v>1704365</v>
      </c>
      <c r="DM36" s="686"/>
      <c r="DN36" s="686"/>
      <c r="DO36" s="686"/>
      <c r="DP36" s="686"/>
      <c r="DQ36" s="686"/>
      <c r="DR36" s="686"/>
      <c r="DS36" s="686"/>
      <c r="DT36" s="686"/>
      <c r="DU36" s="686"/>
      <c r="DV36" s="687"/>
      <c r="DW36" s="690">
        <v>18.3</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403186</v>
      </c>
      <c r="S37" s="686"/>
      <c r="T37" s="686"/>
      <c r="U37" s="686"/>
      <c r="V37" s="686"/>
      <c r="W37" s="686"/>
      <c r="X37" s="686"/>
      <c r="Y37" s="687"/>
      <c r="Z37" s="688">
        <v>2.1</v>
      </c>
      <c r="AA37" s="688"/>
      <c r="AB37" s="688"/>
      <c r="AC37" s="688"/>
      <c r="AD37" s="689" t="s">
        <v>128</v>
      </c>
      <c r="AE37" s="689"/>
      <c r="AF37" s="689"/>
      <c r="AG37" s="689"/>
      <c r="AH37" s="689"/>
      <c r="AI37" s="689"/>
      <c r="AJ37" s="689"/>
      <c r="AK37" s="689"/>
      <c r="AL37" s="690" t="s">
        <v>128</v>
      </c>
      <c r="AM37" s="691"/>
      <c r="AN37" s="691"/>
      <c r="AO37" s="692"/>
      <c r="AQ37" s="763" t="s">
        <v>330</v>
      </c>
      <c r="AR37" s="764"/>
      <c r="AS37" s="764"/>
      <c r="AT37" s="764"/>
      <c r="AU37" s="764"/>
      <c r="AV37" s="764"/>
      <c r="AW37" s="764"/>
      <c r="AX37" s="764"/>
      <c r="AY37" s="765"/>
      <c r="AZ37" s="685">
        <v>622995</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64041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674880</v>
      </c>
      <c r="CS37" s="721"/>
      <c r="CT37" s="721"/>
      <c r="CU37" s="721"/>
      <c r="CV37" s="721"/>
      <c r="CW37" s="721"/>
      <c r="CX37" s="721"/>
      <c r="CY37" s="722"/>
      <c r="CZ37" s="690">
        <v>3.6</v>
      </c>
      <c r="DA37" s="719"/>
      <c r="DB37" s="719"/>
      <c r="DC37" s="723"/>
      <c r="DD37" s="694">
        <v>576277</v>
      </c>
      <c r="DE37" s="721"/>
      <c r="DF37" s="721"/>
      <c r="DG37" s="721"/>
      <c r="DH37" s="721"/>
      <c r="DI37" s="721"/>
      <c r="DJ37" s="721"/>
      <c r="DK37" s="722"/>
      <c r="DL37" s="694">
        <v>480071</v>
      </c>
      <c r="DM37" s="721"/>
      <c r="DN37" s="721"/>
      <c r="DO37" s="721"/>
      <c r="DP37" s="721"/>
      <c r="DQ37" s="721"/>
      <c r="DR37" s="721"/>
      <c r="DS37" s="721"/>
      <c r="DT37" s="721"/>
      <c r="DU37" s="721"/>
      <c r="DV37" s="722"/>
      <c r="DW37" s="690">
        <v>5.2</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665763</v>
      </c>
      <c r="S38" s="686"/>
      <c r="T38" s="686"/>
      <c r="U38" s="686"/>
      <c r="V38" s="686"/>
      <c r="W38" s="686"/>
      <c r="X38" s="686"/>
      <c r="Y38" s="687"/>
      <c r="Z38" s="688">
        <v>3.4</v>
      </c>
      <c r="AA38" s="688"/>
      <c r="AB38" s="688"/>
      <c r="AC38" s="688"/>
      <c r="AD38" s="689">
        <v>348</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573170</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3988</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1088667</v>
      </c>
      <c r="CS38" s="686"/>
      <c r="CT38" s="686"/>
      <c r="CU38" s="686"/>
      <c r="CV38" s="686"/>
      <c r="CW38" s="686"/>
      <c r="CX38" s="686"/>
      <c r="CY38" s="687"/>
      <c r="CZ38" s="690">
        <v>5.8</v>
      </c>
      <c r="DA38" s="719"/>
      <c r="DB38" s="719"/>
      <c r="DC38" s="723"/>
      <c r="DD38" s="694">
        <v>910689</v>
      </c>
      <c r="DE38" s="686"/>
      <c r="DF38" s="686"/>
      <c r="DG38" s="686"/>
      <c r="DH38" s="686"/>
      <c r="DI38" s="686"/>
      <c r="DJ38" s="686"/>
      <c r="DK38" s="687"/>
      <c r="DL38" s="694">
        <v>898716</v>
      </c>
      <c r="DM38" s="686"/>
      <c r="DN38" s="686"/>
      <c r="DO38" s="686"/>
      <c r="DP38" s="686"/>
      <c r="DQ38" s="686"/>
      <c r="DR38" s="686"/>
      <c r="DS38" s="686"/>
      <c r="DT38" s="686"/>
      <c r="DU38" s="686"/>
      <c r="DV38" s="687"/>
      <c r="DW38" s="690">
        <v>9.6999999999999993</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1433658</v>
      </c>
      <c r="S39" s="686"/>
      <c r="T39" s="686"/>
      <c r="U39" s="686"/>
      <c r="V39" s="686"/>
      <c r="W39" s="686"/>
      <c r="X39" s="686"/>
      <c r="Y39" s="687"/>
      <c r="Z39" s="688">
        <v>7.4</v>
      </c>
      <c r="AA39" s="688"/>
      <c r="AB39" s="688"/>
      <c r="AC39" s="688"/>
      <c r="AD39" s="689" t="s">
        <v>128</v>
      </c>
      <c r="AE39" s="689"/>
      <c r="AF39" s="689"/>
      <c r="AG39" s="689"/>
      <c r="AH39" s="689"/>
      <c r="AI39" s="689"/>
      <c r="AJ39" s="689"/>
      <c r="AK39" s="689"/>
      <c r="AL39" s="690" t="s">
        <v>128</v>
      </c>
      <c r="AM39" s="691"/>
      <c r="AN39" s="691"/>
      <c r="AO39" s="692"/>
      <c r="AQ39" s="763" t="s">
        <v>338</v>
      </c>
      <c r="AR39" s="764"/>
      <c r="AS39" s="764"/>
      <c r="AT39" s="764"/>
      <c r="AU39" s="764"/>
      <c r="AV39" s="764"/>
      <c r="AW39" s="764"/>
      <c r="AX39" s="764"/>
      <c r="AY39" s="765"/>
      <c r="AZ39" s="685">
        <v>5064</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6096</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663350</v>
      </c>
      <c r="CS39" s="721"/>
      <c r="CT39" s="721"/>
      <c r="CU39" s="721"/>
      <c r="CV39" s="721"/>
      <c r="CW39" s="721"/>
      <c r="CX39" s="721"/>
      <c r="CY39" s="722"/>
      <c r="CZ39" s="690">
        <v>3.5</v>
      </c>
      <c r="DA39" s="719"/>
      <c r="DB39" s="719"/>
      <c r="DC39" s="723"/>
      <c r="DD39" s="694">
        <v>121337</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7000</v>
      </c>
      <c r="S40" s="686"/>
      <c r="T40" s="686"/>
      <c r="U40" s="686"/>
      <c r="V40" s="686"/>
      <c r="W40" s="686"/>
      <c r="X40" s="686"/>
      <c r="Y40" s="687"/>
      <c r="Z40" s="688">
        <v>0</v>
      </c>
      <c r="AA40" s="688"/>
      <c r="AB40" s="688"/>
      <c r="AC40" s="688"/>
      <c r="AD40" s="689" t="s">
        <v>128</v>
      </c>
      <c r="AE40" s="689"/>
      <c r="AF40" s="689"/>
      <c r="AG40" s="689"/>
      <c r="AH40" s="689"/>
      <c r="AI40" s="689"/>
      <c r="AJ40" s="689"/>
      <c r="AK40" s="689"/>
      <c r="AL40" s="690" t="s">
        <v>128</v>
      </c>
      <c r="AM40" s="691"/>
      <c r="AN40" s="691"/>
      <c r="AO40" s="692"/>
      <c r="AQ40" s="763" t="s">
        <v>342</v>
      </c>
      <c r="AR40" s="764"/>
      <c r="AS40" s="764"/>
      <c r="AT40" s="764"/>
      <c r="AU40" s="764"/>
      <c r="AV40" s="764"/>
      <c r="AW40" s="764"/>
      <c r="AX40" s="764"/>
      <c r="AY40" s="765"/>
      <c r="AZ40" s="685">
        <v>4401</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102</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401930</v>
      </c>
      <c r="CS40" s="686"/>
      <c r="CT40" s="686"/>
      <c r="CU40" s="686"/>
      <c r="CV40" s="686"/>
      <c r="CW40" s="686"/>
      <c r="CX40" s="686"/>
      <c r="CY40" s="687"/>
      <c r="CZ40" s="690">
        <v>2.1</v>
      </c>
      <c r="DA40" s="719"/>
      <c r="DB40" s="719"/>
      <c r="DC40" s="723"/>
      <c r="DD40" s="694">
        <v>151</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347</v>
      </c>
      <c r="AR41" s="764"/>
      <c r="AS41" s="764"/>
      <c r="AT41" s="764"/>
      <c r="AU41" s="764"/>
      <c r="AV41" s="764"/>
      <c r="AW41" s="764"/>
      <c r="AX41" s="764"/>
      <c r="AY41" s="765"/>
      <c r="AZ41" s="685">
        <v>179773</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478758</v>
      </c>
      <c r="S42" s="686"/>
      <c r="T42" s="686"/>
      <c r="U42" s="686"/>
      <c r="V42" s="686"/>
      <c r="W42" s="686"/>
      <c r="X42" s="686"/>
      <c r="Y42" s="687"/>
      <c r="Z42" s="688">
        <v>2.5</v>
      </c>
      <c r="AA42" s="688"/>
      <c r="AB42" s="688"/>
      <c r="AC42" s="688"/>
      <c r="AD42" s="689" t="s">
        <v>128</v>
      </c>
      <c r="AE42" s="689"/>
      <c r="AF42" s="689"/>
      <c r="AG42" s="689"/>
      <c r="AH42" s="689"/>
      <c r="AI42" s="689"/>
      <c r="AJ42" s="689"/>
      <c r="AK42" s="689"/>
      <c r="AL42" s="690" t="s">
        <v>128</v>
      </c>
      <c r="AM42" s="691"/>
      <c r="AN42" s="691"/>
      <c r="AO42" s="692"/>
      <c r="AQ42" s="784" t="s">
        <v>351</v>
      </c>
      <c r="AR42" s="785"/>
      <c r="AS42" s="785"/>
      <c r="AT42" s="785"/>
      <c r="AU42" s="785"/>
      <c r="AV42" s="785"/>
      <c r="AW42" s="785"/>
      <c r="AX42" s="785"/>
      <c r="AY42" s="786"/>
      <c r="AZ42" s="776">
        <v>904493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316</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1836303</v>
      </c>
      <c r="CS42" s="686"/>
      <c r="CT42" s="686"/>
      <c r="CU42" s="686"/>
      <c r="CV42" s="686"/>
      <c r="CW42" s="686"/>
      <c r="CX42" s="686"/>
      <c r="CY42" s="687"/>
      <c r="CZ42" s="690">
        <v>9.6999999999999993</v>
      </c>
      <c r="DA42" s="691"/>
      <c r="DB42" s="691"/>
      <c r="DC42" s="703"/>
      <c r="DD42" s="694">
        <v>278548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19299844</v>
      </c>
      <c r="S43" s="777"/>
      <c r="T43" s="777"/>
      <c r="U43" s="777"/>
      <c r="V43" s="777"/>
      <c r="W43" s="777"/>
      <c r="X43" s="777"/>
      <c r="Y43" s="778"/>
      <c r="Z43" s="779">
        <v>100</v>
      </c>
      <c r="AA43" s="779"/>
      <c r="AB43" s="779"/>
      <c r="AC43" s="779"/>
      <c r="AD43" s="780">
        <v>8820330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48065</v>
      </c>
      <c r="CS43" s="721"/>
      <c r="CT43" s="721"/>
      <c r="CU43" s="721"/>
      <c r="CV43" s="721"/>
      <c r="CW43" s="721"/>
      <c r="CX43" s="721"/>
      <c r="CY43" s="722"/>
      <c r="CZ43" s="690">
        <v>0.3</v>
      </c>
      <c r="DA43" s="719"/>
      <c r="DB43" s="719"/>
      <c r="DC43" s="723"/>
      <c r="DD43" s="694">
        <v>48065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1813093</v>
      </c>
      <c r="CS44" s="686"/>
      <c r="CT44" s="686"/>
      <c r="CU44" s="686"/>
      <c r="CV44" s="686"/>
      <c r="CW44" s="686"/>
      <c r="CX44" s="686"/>
      <c r="CY44" s="687"/>
      <c r="CZ44" s="690">
        <v>9.6</v>
      </c>
      <c r="DA44" s="691"/>
      <c r="DB44" s="691"/>
      <c r="DC44" s="703"/>
      <c r="DD44" s="694">
        <v>265433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1545797</v>
      </c>
      <c r="CS45" s="721"/>
      <c r="CT45" s="721"/>
      <c r="CU45" s="721"/>
      <c r="CV45" s="721"/>
      <c r="CW45" s="721"/>
      <c r="CX45" s="721"/>
      <c r="CY45" s="722"/>
      <c r="CZ45" s="690">
        <v>8.1999999999999993</v>
      </c>
      <c r="DA45" s="719"/>
      <c r="DB45" s="719"/>
      <c r="DC45" s="723"/>
      <c r="DD45" s="694">
        <v>70229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256450</v>
      </c>
      <c r="CS46" s="686"/>
      <c r="CT46" s="686"/>
      <c r="CU46" s="686"/>
      <c r="CV46" s="686"/>
      <c r="CW46" s="686"/>
      <c r="CX46" s="686"/>
      <c r="CY46" s="687"/>
      <c r="CZ46" s="690">
        <v>1.4</v>
      </c>
      <c r="DA46" s="691"/>
      <c r="DB46" s="691"/>
      <c r="DC46" s="703"/>
      <c r="DD46" s="694">
        <v>193908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23210</v>
      </c>
      <c r="CS47" s="721"/>
      <c r="CT47" s="721"/>
      <c r="CU47" s="721"/>
      <c r="CV47" s="721"/>
      <c r="CW47" s="721"/>
      <c r="CX47" s="721"/>
      <c r="CY47" s="722"/>
      <c r="CZ47" s="690">
        <v>0.1</v>
      </c>
      <c r="DA47" s="719"/>
      <c r="DB47" s="719"/>
      <c r="DC47" s="723"/>
      <c r="DD47" s="694">
        <v>13115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364</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18844608</v>
      </c>
      <c r="CS49" s="756"/>
      <c r="CT49" s="756"/>
      <c r="CU49" s="756"/>
      <c r="CV49" s="756"/>
      <c r="CW49" s="756"/>
      <c r="CX49" s="756"/>
      <c r="CY49" s="787"/>
      <c r="CZ49" s="781">
        <v>100</v>
      </c>
      <c r="DA49" s="788"/>
      <c r="DB49" s="788"/>
      <c r="DC49" s="789"/>
      <c r="DD49" s="790">
        <v>10308685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2MFjHG9RZhbYuEcIVF552j8VFIvdu2plsfRhyF/o+t29MnGtmzUgpQAtnu2UJU5aFm4ErYd9798GfOnJLTIJw==" saltValue="6nF5A6yYHgGVkcPiBpbM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19304</v>
      </c>
      <c r="R7" s="821"/>
      <c r="S7" s="821"/>
      <c r="T7" s="821"/>
      <c r="U7" s="821"/>
      <c r="V7" s="821">
        <v>18849</v>
      </c>
      <c r="W7" s="821"/>
      <c r="X7" s="821"/>
      <c r="Y7" s="821"/>
      <c r="Z7" s="821"/>
      <c r="AA7" s="821">
        <v>455</v>
      </c>
      <c r="AB7" s="821"/>
      <c r="AC7" s="821"/>
      <c r="AD7" s="821"/>
      <c r="AE7" s="822"/>
      <c r="AF7" s="823">
        <v>334</v>
      </c>
      <c r="AG7" s="824"/>
      <c r="AH7" s="824"/>
      <c r="AI7" s="824"/>
      <c r="AJ7" s="825"/>
      <c r="AK7" s="860">
        <v>62</v>
      </c>
      <c r="AL7" s="861"/>
      <c r="AM7" s="861"/>
      <c r="AN7" s="861"/>
      <c r="AO7" s="861"/>
      <c r="AP7" s="861">
        <v>19823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588</v>
      </c>
      <c r="BS7" s="864" t="s">
        <v>589</v>
      </c>
      <c r="BT7" s="865"/>
      <c r="BU7" s="865"/>
      <c r="BV7" s="865"/>
      <c r="BW7" s="865"/>
      <c r="BX7" s="865"/>
      <c r="BY7" s="865"/>
      <c r="BZ7" s="865"/>
      <c r="CA7" s="865"/>
      <c r="CB7" s="865"/>
      <c r="CC7" s="865"/>
      <c r="CD7" s="865"/>
      <c r="CE7" s="865"/>
      <c r="CF7" s="865"/>
      <c r="CG7" s="866"/>
      <c r="CH7" s="857">
        <v>1</v>
      </c>
      <c r="CI7" s="858"/>
      <c r="CJ7" s="858"/>
      <c r="CK7" s="858"/>
      <c r="CL7" s="859"/>
      <c r="CM7" s="857">
        <v>50</v>
      </c>
      <c r="CN7" s="858"/>
      <c r="CO7" s="858"/>
      <c r="CP7" s="858"/>
      <c r="CQ7" s="859"/>
      <c r="CR7" s="857">
        <v>3</v>
      </c>
      <c r="CS7" s="858"/>
      <c r="CT7" s="858"/>
      <c r="CU7" s="858"/>
      <c r="CV7" s="859"/>
      <c r="CW7" s="857">
        <v>2</v>
      </c>
      <c r="CX7" s="858"/>
      <c r="CY7" s="858"/>
      <c r="CZ7" s="858"/>
      <c r="DA7" s="859"/>
      <c r="DB7" s="857" t="s">
        <v>597</v>
      </c>
      <c r="DC7" s="858"/>
      <c r="DD7" s="858"/>
      <c r="DE7" s="858"/>
      <c r="DF7" s="859"/>
      <c r="DG7" s="857">
        <v>447</v>
      </c>
      <c r="DH7" s="858"/>
      <c r="DI7" s="858"/>
      <c r="DJ7" s="858"/>
      <c r="DK7" s="859"/>
      <c r="DL7" s="857" t="s">
        <v>597</v>
      </c>
      <c r="DM7" s="858"/>
      <c r="DN7" s="858"/>
      <c r="DO7" s="858"/>
      <c r="DP7" s="859"/>
      <c r="DQ7" s="857">
        <v>439</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576</v>
      </c>
      <c r="AB8" s="845"/>
      <c r="AC8" s="845"/>
      <c r="AD8" s="845"/>
      <c r="AE8" s="846"/>
      <c r="AF8" s="847" t="s">
        <v>128</v>
      </c>
      <c r="AG8" s="848"/>
      <c r="AH8" s="848"/>
      <c r="AI8" s="848"/>
      <c r="AJ8" s="849"/>
      <c r="AK8" s="850" t="s">
        <v>576</v>
      </c>
      <c r="AL8" s="851"/>
      <c r="AM8" s="851"/>
      <c r="AN8" s="851"/>
      <c r="AO8" s="851"/>
      <c r="AP8" s="851" t="s">
        <v>576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t="s">
        <v>598</v>
      </c>
      <c r="CI8" s="868"/>
      <c r="CJ8" s="868"/>
      <c r="CK8" s="868"/>
      <c r="CL8" s="869"/>
      <c r="CM8" s="867">
        <v>60</v>
      </c>
      <c r="CN8" s="868"/>
      <c r="CO8" s="868"/>
      <c r="CP8" s="868"/>
      <c r="CQ8" s="869"/>
      <c r="CR8" s="867">
        <v>10</v>
      </c>
      <c r="CS8" s="868"/>
      <c r="CT8" s="868"/>
      <c r="CU8" s="868"/>
      <c r="CV8" s="869"/>
      <c r="CW8" s="867">
        <v>116</v>
      </c>
      <c r="CX8" s="868"/>
      <c r="CY8" s="868"/>
      <c r="CZ8" s="868"/>
      <c r="DA8" s="869"/>
      <c r="DB8" s="867" t="s">
        <v>598</v>
      </c>
      <c r="DC8" s="868"/>
      <c r="DD8" s="868"/>
      <c r="DE8" s="868"/>
      <c r="DF8" s="869"/>
      <c r="DG8" s="867" t="s">
        <v>598</v>
      </c>
      <c r="DH8" s="868"/>
      <c r="DI8" s="868"/>
      <c r="DJ8" s="868"/>
      <c r="DK8" s="869"/>
      <c r="DL8" s="867" t="s">
        <v>598</v>
      </c>
      <c r="DM8" s="868"/>
      <c r="DN8" s="868"/>
      <c r="DO8" s="868"/>
      <c r="DP8" s="869"/>
      <c r="DQ8" s="867" t="s">
        <v>598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82</v>
      </c>
      <c r="CI9" s="868"/>
      <c r="CJ9" s="868"/>
      <c r="CK9" s="868"/>
      <c r="CL9" s="869"/>
      <c r="CM9" s="867">
        <v>728</v>
      </c>
      <c r="CN9" s="868"/>
      <c r="CO9" s="868"/>
      <c r="CP9" s="868"/>
      <c r="CQ9" s="869"/>
      <c r="CR9" s="867">
        <v>6</v>
      </c>
      <c r="CS9" s="868"/>
      <c r="CT9" s="868"/>
      <c r="CU9" s="868"/>
      <c r="CV9" s="869"/>
      <c r="CW9" s="867" t="s">
        <v>598</v>
      </c>
      <c r="CX9" s="868"/>
      <c r="CY9" s="868"/>
      <c r="CZ9" s="868"/>
      <c r="DA9" s="869"/>
      <c r="DB9" s="867" t="s">
        <v>598</v>
      </c>
      <c r="DC9" s="868"/>
      <c r="DD9" s="868"/>
      <c r="DE9" s="868"/>
      <c r="DF9" s="869"/>
      <c r="DG9" s="867" t="s">
        <v>598</v>
      </c>
      <c r="DH9" s="868"/>
      <c r="DI9" s="868"/>
      <c r="DJ9" s="868"/>
      <c r="DK9" s="869"/>
      <c r="DL9" s="867" t="s">
        <v>598</v>
      </c>
      <c r="DM9" s="868"/>
      <c r="DN9" s="868"/>
      <c r="DO9" s="868"/>
      <c r="DP9" s="869"/>
      <c r="DQ9" s="867" t="s">
        <v>598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588</v>
      </c>
      <c r="BS10" s="854" t="s">
        <v>592</v>
      </c>
      <c r="BT10" s="855"/>
      <c r="BU10" s="855"/>
      <c r="BV10" s="855"/>
      <c r="BW10" s="855"/>
      <c r="BX10" s="855"/>
      <c r="BY10" s="855"/>
      <c r="BZ10" s="855"/>
      <c r="CA10" s="855"/>
      <c r="CB10" s="855"/>
      <c r="CC10" s="855"/>
      <c r="CD10" s="855"/>
      <c r="CE10" s="855"/>
      <c r="CF10" s="855"/>
      <c r="CG10" s="856"/>
      <c r="CH10" s="867">
        <v>12</v>
      </c>
      <c r="CI10" s="868"/>
      <c r="CJ10" s="868"/>
      <c r="CK10" s="868"/>
      <c r="CL10" s="869"/>
      <c r="CM10" s="867">
        <v>17</v>
      </c>
      <c r="CN10" s="868"/>
      <c r="CO10" s="868"/>
      <c r="CP10" s="868"/>
      <c r="CQ10" s="869"/>
      <c r="CR10" s="867">
        <v>52</v>
      </c>
      <c r="CS10" s="868"/>
      <c r="CT10" s="868"/>
      <c r="CU10" s="868"/>
      <c r="CV10" s="869"/>
      <c r="CW10" s="867">
        <v>23</v>
      </c>
      <c r="CX10" s="868"/>
      <c r="CY10" s="868"/>
      <c r="CZ10" s="868"/>
      <c r="DA10" s="869"/>
      <c r="DB10" s="867" t="s">
        <v>598</v>
      </c>
      <c r="DC10" s="868"/>
      <c r="DD10" s="868"/>
      <c r="DE10" s="868"/>
      <c r="DF10" s="869"/>
      <c r="DG10" s="867" t="s">
        <v>598</v>
      </c>
      <c r="DH10" s="868"/>
      <c r="DI10" s="868"/>
      <c r="DJ10" s="868"/>
      <c r="DK10" s="869"/>
      <c r="DL10" s="867">
        <v>11</v>
      </c>
      <c r="DM10" s="868"/>
      <c r="DN10" s="868"/>
      <c r="DO10" s="868"/>
      <c r="DP10" s="869"/>
      <c r="DQ10" s="867">
        <v>10</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593</v>
      </c>
      <c r="BT11" s="855"/>
      <c r="BU11" s="855"/>
      <c r="BV11" s="855"/>
      <c r="BW11" s="855"/>
      <c r="BX11" s="855"/>
      <c r="BY11" s="855"/>
      <c r="BZ11" s="855"/>
      <c r="CA11" s="855"/>
      <c r="CB11" s="855"/>
      <c r="CC11" s="855"/>
      <c r="CD11" s="855"/>
      <c r="CE11" s="855"/>
      <c r="CF11" s="855"/>
      <c r="CG11" s="856"/>
      <c r="CH11" s="867">
        <v>-17</v>
      </c>
      <c r="CI11" s="868"/>
      <c r="CJ11" s="868"/>
      <c r="CK11" s="868"/>
      <c r="CL11" s="869"/>
      <c r="CM11" s="867">
        <v>67</v>
      </c>
      <c r="CN11" s="868"/>
      <c r="CO11" s="868"/>
      <c r="CP11" s="868"/>
      <c r="CQ11" s="869"/>
      <c r="CR11" s="867">
        <v>8</v>
      </c>
      <c r="CS11" s="868"/>
      <c r="CT11" s="868"/>
      <c r="CU11" s="868"/>
      <c r="CV11" s="869"/>
      <c r="CW11" s="867" t="s">
        <v>598</v>
      </c>
      <c r="CX11" s="868"/>
      <c r="CY11" s="868"/>
      <c r="CZ11" s="868"/>
      <c r="DA11" s="869"/>
      <c r="DB11" s="867" t="s">
        <v>598</v>
      </c>
      <c r="DC11" s="868"/>
      <c r="DD11" s="868"/>
      <c r="DE11" s="868"/>
      <c r="DF11" s="869"/>
      <c r="DG11" s="867" t="s">
        <v>598</v>
      </c>
      <c r="DH11" s="868"/>
      <c r="DI11" s="868"/>
      <c r="DJ11" s="868"/>
      <c r="DK11" s="869"/>
      <c r="DL11" s="867" t="s">
        <v>598</v>
      </c>
      <c r="DM11" s="868"/>
      <c r="DN11" s="868"/>
      <c r="DO11" s="868"/>
      <c r="DP11" s="869"/>
      <c r="DQ11" s="867" t="s">
        <v>598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594</v>
      </c>
      <c r="BT12" s="855"/>
      <c r="BU12" s="855"/>
      <c r="BV12" s="855"/>
      <c r="BW12" s="855"/>
      <c r="BX12" s="855"/>
      <c r="BY12" s="855"/>
      <c r="BZ12" s="855"/>
      <c r="CA12" s="855"/>
      <c r="CB12" s="855"/>
      <c r="CC12" s="855"/>
      <c r="CD12" s="855"/>
      <c r="CE12" s="855"/>
      <c r="CF12" s="855"/>
      <c r="CG12" s="856"/>
      <c r="CH12" s="867">
        <v>0</v>
      </c>
      <c r="CI12" s="868"/>
      <c r="CJ12" s="868"/>
      <c r="CK12" s="868"/>
      <c r="CL12" s="869"/>
      <c r="CM12" s="867">
        <v>3</v>
      </c>
      <c r="CN12" s="868"/>
      <c r="CO12" s="868"/>
      <c r="CP12" s="868"/>
      <c r="CQ12" s="869"/>
      <c r="CR12" s="867">
        <v>3</v>
      </c>
      <c r="CS12" s="868"/>
      <c r="CT12" s="868"/>
      <c r="CU12" s="868"/>
      <c r="CV12" s="869"/>
      <c r="CW12" s="867">
        <v>128</v>
      </c>
      <c r="CX12" s="868"/>
      <c r="CY12" s="868"/>
      <c r="CZ12" s="868"/>
      <c r="DA12" s="869"/>
      <c r="DB12" s="867" t="s">
        <v>598</v>
      </c>
      <c r="DC12" s="868"/>
      <c r="DD12" s="868"/>
      <c r="DE12" s="868"/>
      <c r="DF12" s="869"/>
      <c r="DG12" s="867" t="s">
        <v>598</v>
      </c>
      <c r="DH12" s="868"/>
      <c r="DI12" s="868"/>
      <c r="DJ12" s="868"/>
      <c r="DK12" s="869"/>
      <c r="DL12" s="867" t="s">
        <v>598</v>
      </c>
      <c r="DM12" s="868"/>
      <c r="DN12" s="868"/>
      <c r="DO12" s="868"/>
      <c r="DP12" s="869"/>
      <c r="DQ12" s="867" t="s">
        <v>598</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19300</v>
      </c>
      <c r="R23" s="880"/>
      <c r="S23" s="880"/>
      <c r="T23" s="880"/>
      <c r="U23" s="880"/>
      <c r="V23" s="880">
        <v>18845</v>
      </c>
      <c r="W23" s="880"/>
      <c r="X23" s="880"/>
      <c r="Y23" s="880"/>
      <c r="Z23" s="880"/>
      <c r="AA23" s="880">
        <v>455</v>
      </c>
      <c r="AB23" s="880"/>
      <c r="AC23" s="880"/>
      <c r="AD23" s="880"/>
      <c r="AE23" s="881"/>
      <c r="AF23" s="882">
        <v>334</v>
      </c>
      <c r="AG23" s="880"/>
      <c r="AH23" s="880"/>
      <c r="AI23" s="880"/>
      <c r="AJ23" s="883"/>
      <c r="AK23" s="884"/>
      <c r="AL23" s="885"/>
      <c r="AM23" s="885"/>
      <c r="AN23" s="885"/>
      <c r="AO23" s="885"/>
      <c r="AP23" s="880">
        <v>19823</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2838</v>
      </c>
      <c r="R28" s="909"/>
      <c r="S28" s="909"/>
      <c r="T28" s="909"/>
      <c r="U28" s="909"/>
      <c r="V28" s="909">
        <v>2765</v>
      </c>
      <c r="W28" s="909"/>
      <c r="X28" s="909"/>
      <c r="Y28" s="909"/>
      <c r="Z28" s="909"/>
      <c r="AA28" s="909">
        <v>73</v>
      </c>
      <c r="AB28" s="909"/>
      <c r="AC28" s="909"/>
      <c r="AD28" s="909"/>
      <c r="AE28" s="910"/>
      <c r="AF28" s="911">
        <v>73</v>
      </c>
      <c r="AG28" s="909"/>
      <c r="AH28" s="909"/>
      <c r="AI28" s="909"/>
      <c r="AJ28" s="912"/>
      <c r="AK28" s="913">
        <v>180</v>
      </c>
      <c r="AL28" s="904"/>
      <c r="AM28" s="904"/>
      <c r="AN28" s="904"/>
      <c r="AO28" s="904"/>
      <c r="AP28" s="904" t="s">
        <v>577</v>
      </c>
      <c r="AQ28" s="904"/>
      <c r="AR28" s="904"/>
      <c r="AS28" s="904"/>
      <c r="AT28" s="904"/>
      <c r="AU28" s="904">
        <v>180</v>
      </c>
      <c r="AV28" s="904"/>
      <c r="AW28" s="904"/>
      <c r="AX28" s="904"/>
      <c r="AY28" s="904"/>
      <c r="AZ28" s="905" t="s">
        <v>577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3321</v>
      </c>
      <c r="R29" s="845"/>
      <c r="S29" s="845"/>
      <c r="T29" s="845"/>
      <c r="U29" s="845"/>
      <c r="V29" s="845">
        <v>3258</v>
      </c>
      <c r="W29" s="845"/>
      <c r="X29" s="845"/>
      <c r="Y29" s="845"/>
      <c r="Z29" s="845"/>
      <c r="AA29" s="845">
        <v>63</v>
      </c>
      <c r="AB29" s="845"/>
      <c r="AC29" s="845"/>
      <c r="AD29" s="845"/>
      <c r="AE29" s="846"/>
      <c r="AF29" s="847">
        <v>63</v>
      </c>
      <c r="AG29" s="848"/>
      <c r="AH29" s="848"/>
      <c r="AI29" s="848"/>
      <c r="AJ29" s="849"/>
      <c r="AK29" s="916">
        <v>490</v>
      </c>
      <c r="AL29" s="917"/>
      <c r="AM29" s="917"/>
      <c r="AN29" s="917"/>
      <c r="AO29" s="917"/>
      <c r="AP29" s="917" t="s">
        <v>577</v>
      </c>
      <c r="AQ29" s="917"/>
      <c r="AR29" s="917"/>
      <c r="AS29" s="917"/>
      <c r="AT29" s="917"/>
      <c r="AU29" s="917">
        <v>490</v>
      </c>
      <c r="AV29" s="917"/>
      <c r="AW29" s="917"/>
      <c r="AX29" s="917"/>
      <c r="AY29" s="917"/>
      <c r="AZ29" s="918" t="s">
        <v>577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430</v>
      </c>
      <c r="R30" s="845"/>
      <c r="S30" s="845"/>
      <c r="T30" s="845"/>
      <c r="U30" s="845"/>
      <c r="V30" s="845">
        <v>430</v>
      </c>
      <c r="W30" s="845"/>
      <c r="X30" s="845"/>
      <c r="Y30" s="845"/>
      <c r="Z30" s="845"/>
      <c r="AA30" s="845">
        <v>0</v>
      </c>
      <c r="AB30" s="845"/>
      <c r="AC30" s="845"/>
      <c r="AD30" s="845"/>
      <c r="AE30" s="846"/>
      <c r="AF30" s="847">
        <v>0</v>
      </c>
      <c r="AG30" s="848"/>
      <c r="AH30" s="848"/>
      <c r="AI30" s="848"/>
      <c r="AJ30" s="849"/>
      <c r="AK30" s="916">
        <v>84</v>
      </c>
      <c r="AL30" s="917"/>
      <c r="AM30" s="917"/>
      <c r="AN30" s="917"/>
      <c r="AO30" s="917"/>
      <c r="AP30" s="917" t="s">
        <v>577</v>
      </c>
      <c r="AQ30" s="917"/>
      <c r="AR30" s="917"/>
      <c r="AS30" s="917"/>
      <c r="AT30" s="917"/>
      <c r="AU30" s="917">
        <v>84</v>
      </c>
      <c r="AV30" s="917"/>
      <c r="AW30" s="917"/>
      <c r="AX30" s="917"/>
      <c r="AY30" s="917"/>
      <c r="AZ30" s="918" t="s">
        <v>577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761</v>
      </c>
      <c r="R31" s="845"/>
      <c r="S31" s="845"/>
      <c r="T31" s="845"/>
      <c r="U31" s="845"/>
      <c r="V31" s="845">
        <v>637</v>
      </c>
      <c r="W31" s="845"/>
      <c r="X31" s="845"/>
      <c r="Y31" s="845"/>
      <c r="Z31" s="845"/>
      <c r="AA31" s="845">
        <v>124</v>
      </c>
      <c r="AB31" s="845"/>
      <c r="AC31" s="845"/>
      <c r="AD31" s="845"/>
      <c r="AE31" s="846"/>
      <c r="AF31" s="847">
        <v>889</v>
      </c>
      <c r="AG31" s="848"/>
      <c r="AH31" s="848"/>
      <c r="AI31" s="848"/>
      <c r="AJ31" s="849"/>
      <c r="AK31" s="916">
        <v>5</v>
      </c>
      <c r="AL31" s="917"/>
      <c r="AM31" s="917"/>
      <c r="AN31" s="917"/>
      <c r="AO31" s="917"/>
      <c r="AP31" s="917">
        <v>2417</v>
      </c>
      <c r="AQ31" s="917"/>
      <c r="AR31" s="917"/>
      <c r="AS31" s="917"/>
      <c r="AT31" s="917"/>
      <c r="AU31" s="917">
        <v>5</v>
      </c>
      <c r="AV31" s="917"/>
      <c r="AW31" s="917"/>
      <c r="AX31" s="917"/>
      <c r="AY31" s="917"/>
      <c r="AZ31" s="918" t="s">
        <v>577</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901</v>
      </c>
      <c r="R32" s="845"/>
      <c r="S32" s="845"/>
      <c r="T32" s="845"/>
      <c r="U32" s="845"/>
      <c r="V32" s="845">
        <v>805</v>
      </c>
      <c r="W32" s="845"/>
      <c r="X32" s="845"/>
      <c r="Y32" s="845"/>
      <c r="Z32" s="845"/>
      <c r="AA32" s="845">
        <v>96</v>
      </c>
      <c r="AB32" s="845"/>
      <c r="AC32" s="845"/>
      <c r="AD32" s="845"/>
      <c r="AE32" s="846"/>
      <c r="AF32" s="847">
        <v>639</v>
      </c>
      <c r="AG32" s="848"/>
      <c r="AH32" s="848"/>
      <c r="AI32" s="848"/>
      <c r="AJ32" s="849"/>
      <c r="AK32" s="916">
        <v>285</v>
      </c>
      <c r="AL32" s="917"/>
      <c r="AM32" s="917"/>
      <c r="AN32" s="917"/>
      <c r="AO32" s="917"/>
      <c r="AP32" s="917">
        <v>7454</v>
      </c>
      <c r="AQ32" s="917"/>
      <c r="AR32" s="917"/>
      <c r="AS32" s="917"/>
      <c r="AT32" s="917"/>
      <c r="AU32" s="917">
        <v>285</v>
      </c>
      <c r="AV32" s="917"/>
      <c r="AW32" s="917"/>
      <c r="AX32" s="917"/>
      <c r="AY32" s="917"/>
      <c r="AZ32" s="918" t="s">
        <v>577</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622</v>
      </c>
      <c r="R33" s="845"/>
      <c r="S33" s="845"/>
      <c r="T33" s="845"/>
      <c r="U33" s="845"/>
      <c r="V33" s="845">
        <v>534</v>
      </c>
      <c r="W33" s="845"/>
      <c r="X33" s="845"/>
      <c r="Y33" s="845"/>
      <c r="Z33" s="845"/>
      <c r="AA33" s="845">
        <v>88</v>
      </c>
      <c r="AB33" s="845"/>
      <c r="AC33" s="845"/>
      <c r="AD33" s="845"/>
      <c r="AE33" s="846"/>
      <c r="AF33" s="847">
        <v>1223</v>
      </c>
      <c r="AG33" s="848"/>
      <c r="AH33" s="848"/>
      <c r="AI33" s="848"/>
      <c r="AJ33" s="849"/>
      <c r="AK33" s="916">
        <v>288</v>
      </c>
      <c r="AL33" s="917"/>
      <c r="AM33" s="917"/>
      <c r="AN33" s="917"/>
      <c r="AO33" s="917"/>
      <c r="AP33" s="917">
        <v>4234</v>
      </c>
      <c r="AQ33" s="917"/>
      <c r="AR33" s="917"/>
      <c r="AS33" s="917"/>
      <c r="AT33" s="917"/>
      <c r="AU33" s="917">
        <v>288</v>
      </c>
      <c r="AV33" s="917"/>
      <c r="AW33" s="917"/>
      <c r="AX33" s="917"/>
      <c r="AY33" s="917"/>
      <c r="AZ33" s="918" t="s">
        <v>577</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63</v>
      </c>
      <c r="R34" s="845"/>
      <c r="S34" s="845"/>
      <c r="T34" s="845"/>
      <c r="U34" s="845"/>
      <c r="V34" s="845">
        <v>63</v>
      </c>
      <c r="W34" s="845"/>
      <c r="X34" s="845"/>
      <c r="Y34" s="845"/>
      <c r="Z34" s="845"/>
      <c r="AA34" s="845" t="s">
        <v>577</v>
      </c>
      <c r="AB34" s="845"/>
      <c r="AC34" s="845"/>
      <c r="AD34" s="845"/>
      <c r="AE34" s="846"/>
      <c r="AF34" s="847" t="s">
        <v>128</v>
      </c>
      <c r="AG34" s="848"/>
      <c r="AH34" s="848"/>
      <c r="AI34" s="848"/>
      <c r="AJ34" s="849"/>
      <c r="AK34" s="916">
        <v>4</v>
      </c>
      <c r="AL34" s="917"/>
      <c r="AM34" s="917"/>
      <c r="AN34" s="917"/>
      <c r="AO34" s="917"/>
      <c r="AP34" s="917" t="s">
        <v>577</v>
      </c>
      <c r="AQ34" s="917"/>
      <c r="AR34" s="917"/>
      <c r="AS34" s="917"/>
      <c r="AT34" s="917"/>
      <c r="AU34" s="917">
        <v>4</v>
      </c>
      <c r="AV34" s="917"/>
      <c r="AW34" s="917"/>
      <c r="AX34" s="917"/>
      <c r="AY34" s="917"/>
      <c r="AZ34" s="918" t="s">
        <v>577</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412</v>
      </c>
      <c r="C35" s="842"/>
      <c r="D35" s="842"/>
      <c r="E35" s="842"/>
      <c r="F35" s="842"/>
      <c r="G35" s="842"/>
      <c r="H35" s="842"/>
      <c r="I35" s="842"/>
      <c r="J35" s="842"/>
      <c r="K35" s="842"/>
      <c r="L35" s="842"/>
      <c r="M35" s="842"/>
      <c r="N35" s="842"/>
      <c r="O35" s="842"/>
      <c r="P35" s="843"/>
      <c r="Q35" s="844">
        <v>21</v>
      </c>
      <c r="R35" s="845"/>
      <c r="S35" s="845"/>
      <c r="T35" s="845"/>
      <c r="U35" s="845"/>
      <c r="V35" s="845">
        <v>12</v>
      </c>
      <c r="W35" s="845"/>
      <c r="X35" s="845"/>
      <c r="Y35" s="845"/>
      <c r="Z35" s="845"/>
      <c r="AA35" s="845">
        <v>9</v>
      </c>
      <c r="AB35" s="845"/>
      <c r="AC35" s="845"/>
      <c r="AD35" s="845"/>
      <c r="AE35" s="846"/>
      <c r="AF35" s="847">
        <v>9</v>
      </c>
      <c r="AG35" s="848"/>
      <c r="AH35" s="848"/>
      <c r="AI35" s="848"/>
      <c r="AJ35" s="849"/>
      <c r="AK35" s="916" t="s">
        <v>577</v>
      </c>
      <c r="AL35" s="917"/>
      <c r="AM35" s="917"/>
      <c r="AN35" s="917"/>
      <c r="AO35" s="917"/>
      <c r="AP35" s="917" t="s">
        <v>577</v>
      </c>
      <c r="AQ35" s="917"/>
      <c r="AR35" s="917"/>
      <c r="AS35" s="917"/>
      <c r="AT35" s="917"/>
      <c r="AU35" s="917" t="s">
        <v>577</v>
      </c>
      <c r="AV35" s="917"/>
      <c r="AW35" s="917"/>
      <c r="AX35" s="917"/>
      <c r="AY35" s="917"/>
      <c r="AZ35" s="918" t="s">
        <v>577</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2897</v>
      </c>
      <c r="AG63" s="928"/>
      <c r="AH63" s="928"/>
      <c r="AI63" s="928"/>
      <c r="AJ63" s="929"/>
      <c r="AK63" s="930"/>
      <c r="AL63" s="925"/>
      <c r="AM63" s="925"/>
      <c r="AN63" s="925"/>
      <c r="AO63" s="925"/>
      <c r="AP63" s="928">
        <v>14105</v>
      </c>
      <c r="AQ63" s="928"/>
      <c r="AR63" s="928"/>
      <c r="AS63" s="928"/>
      <c r="AT63" s="928"/>
      <c r="AU63" s="928">
        <v>1336</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397</v>
      </c>
      <c r="AB66" s="804"/>
      <c r="AC66" s="804"/>
      <c r="AD66" s="804"/>
      <c r="AE66" s="805"/>
      <c r="AF66" s="938" t="s">
        <v>398</v>
      </c>
      <c r="AG66" s="899"/>
      <c r="AH66" s="899"/>
      <c r="AI66" s="899"/>
      <c r="AJ66" s="939"/>
      <c r="AK66" s="803" t="s">
        <v>399</v>
      </c>
      <c r="AL66" s="827"/>
      <c r="AM66" s="827"/>
      <c r="AN66" s="827"/>
      <c r="AO66" s="828"/>
      <c r="AP66" s="803" t="s">
        <v>419</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2404</v>
      </c>
      <c r="R68" s="952"/>
      <c r="S68" s="952"/>
      <c r="T68" s="952"/>
      <c r="U68" s="952"/>
      <c r="V68" s="952">
        <v>2313</v>
      </c>
      <c r="W68" s="952"/>
      <c r="X68" s="952"/>
      <c r="Y68" s="952"/>
      <c r="Z68" s="952"/>
      <c r="AA68" s="952">
        <v>91</v>
      </c>
      <c r="AB68" s="952"/>
      <c r="AC68" s="952"/>
      <c r="AD68" s="952"/>
      <c r="AE68" s="952"/>
      <c r="AF68" s="952">
        <v>101</v>
      </c>
      <c r="AG68" s="952"/>
      <c r="AH68" s="952"/>
      <c r="AI68" s="952"/>
      <c r="AJ68" s="952"/>
      <c r="AK68" s="952">
        <v>13</v>
      </c>
      <c r="AL68" s="952"/>
      <c r="AM68" s="952"/>
      <c r="AN68" s="952"/>
      <c r="AO68" s="952"/>
      <c r="AP68" s="952">
        <v>5906</v>
      </c>
      <c r="AQ68" s="952"/>
      <c r="AR68" s="952"/>
      <c r="AS68" s="952"/>
      <c r="AT68" s="952"/>
      <c r="AU68" s="952">
        <v>982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1877</v>
      </c>
      <c r="R69" s="917"/>
      <c r="S69" s="917"/>
      <c r="T69" s="917"/>
      <c r="U69" s="917"/>
      <c r="V69" s="917">
        <v>1859</v>
      </c>
      <c r="W69" s="917"/>
      <c r="X69" s="917"/>
      <c r="Y69" s="917"/>
      <c r="Z69" s="917"/>
      <c r="AA69" s="917">
        <v>18</v>
      </c>
      <c r="AB69" s="917"/>
      <c r="AC69" s="917"/>
      <c r="AD69" s="917"/>
      <c r="AE69" s="917"/>
      <c r="AF69" s="917">
        <v>18</v>
      </c>
      <c r="AG69" s="917"/>
      <c r="AH69" s="917"/>
      <c r="AI69" s="917"/>
      <c r="AJ69" s="917"/>
      <c r="AK69" s="917" t="s">
        <v>602</v>
      </c>
      <c r="AL69" s="917"/>
      <c r="AM69" s="917"/>
      <c r="AN69" s="917"/>
      <c r="AO69" s="917"/>
      <c r="AP69" s="917">
        <v>174</v>
      </c>
      <c r="AQ69" s="917"/>
      <c r="AR69" s="917"/>
      <c r="AS69" s="917"/>
      <c r="AT69" s="917"/>
      <c r="AU69" s="917">
        <v>29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1037</v>
      </c>
      <c r="R70" s="917"/>
      <c r="S70" s="917"/>
      <c r="T70" s="917"/>
      <c r="U70" s="917"/>
      <c r="V70" s="917">
        <v>1005</v>
      </c>
      <c r="W70" s="917"/>
      <c r="X70" s="917"/>
      <c r="Y70" s="917"/>
      <c r="Z70" s="917"/>
      <c r="AA70" s="917">
        <v>31</v>
      </c>
      <c r="AB70" s="917"/>
      <c r="AC70" s="917"/>
      <c r="AD70" s="917"/>
      <c r="AE70" s="917"/>
      <c r="AF70" s="917">
        <v>31</v>
      </c>
      <c r="AG70" s="917"/>
      <c r="AH70" s="917"/>
      <c r="AI70" s="917"/>
      <c r="AJ70" s="917"/>
      <c r="AK70" s="917">
        <v>5</v>
      </c>
      <c r="AL70" s="917"/>
      <c r="AM70" s="917"/>
      <c r="AN70" s="917"/>
      <c r="AO70" s="917"/>
      <c r="AP70" s="917">
        <v>1201</v>
      </c>
      <c r="AQ70" s="917"/>
      <c r="AR70" s="917"/>
      <c r="AS70" s="917"/>
      <c r="AT70" s="917"/>
      <c r="AU70" s="917">
        <v>769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581</v>
      </c>
      <c r="C71" s="960"/>
      <c r="D71" s="960"/>
      <c r="E71" s="960"/>
      <c r="F71" s="960"/>
      <c r="G71" s="960"/>
      <c r="H71" s="960"/>
      <c r="I71" s="960"/>
      <c r="J71" s="960"/>
      <c r="K71" s="960"/>
      <c r="L71" s="960"/>
      <c r="M71" s="960"/>
      <c r="N71" s="960"/>
      <c r="O71" s="960"/>
      <c r="P71" s="961"/>
      <c r="Q71" s="962">
        <v>7462</v>
      </c>
      <c r="R71" s="917"/>
      <c r="S71" s="917"/>
      <c r="T71" s="917"/>
      <c r="U71" s="917"/>
      <c r="V71" s="917">
        <v>7216</v>
      </c>
      <c r="W71" s="917"/>
      <c r="X71" s="917"/>
      <c r="Y71" s="917"/>
      <c r="Z71" s="917"/>
      <c r="AA71" s="917">
        <v>246</v>
      </c>
      <c r="AB71" s="917"/>
      <c r="AC71" s="917"/>
      <c r="AD71" s="917"/>
      <c r="AE71" s="917"/>
      <c r="AF71" s="917">
        <v>3587</v>
      </c>
      <c r="AG71" s="917"/>
      <c r="AH71" s="917"/>
      <c r="AI71" s="917"/>
      <c r="AJ71" s="917"/>
      <c r="AK71" s="917">
        <v>757</v>
      </c>
      <c r="AL71" s="917"/>
      <c r="AM71" s="917"/>
      <c r="AN71" s="917"/>
      <c r="AO71" s="917"/>
      <c r="AP71" s="917">
        <v>1644</v>
      </c>
      <c r="AQ71" s="917"/>
      <c r="AR71" s="917"/>
      <c r="AS71" s="917"/>
      <c r="AT71" s="917"/>
      <c r="AU71" s="917">
        <v>698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582</v>
      </c>
      <c r="C72" s="960"/>
      <c r="D72" s="960"/>
      <c r="E72" s="960"/>
      <c r="F72" s="960"/>
      <c r="G72" s="960"/>
      <c r="H72" s="960"/>
      <c r="I72" s="960"/>
      <c r="J72" s="960"/>
      <c r="K72" s="960"/>
      <c r="L72" s="960"/>
      <c r="M72" s="960"/>
      <c r="N72" s="960"/>
      <c r="O72" s="960"/>
      <c r="P72" s="961"/>
      <c r="Q72" s="962">
        <v>600</v>
      </c>
      <c r="R72" s="917"/>
      <c r="S72" s="917"/>
      <c r="T72" s="917"/>
      <c r="U72" s="917"/>
      <c r="V72" s="917">
        <v>537</v>
      </c>
      <c r="W72" s="917"/>
      <c r="X72" s="917"/>
      <c r="Y72" s="917"/>
      <c r="Z72" s="917"/>
      <c r="AA72" s="917">
        <v>63</v>
      </c>
      <c r="AB72" s="917"/>
      <c r="AC72" s="917"/>
      <c r="AD72" s="917"/>
      <c r="AE72" s="917"/>
      <c r="AF72" s="917">
        <v>63</v>
      </c>
      <c r="AG72" s="917"/>
      <c r="AH72" s="917"/>
      <c r="AI72" s="917"/>
      <c r="AJ72" s="917"/>
      <c r="AK72" s="917">
        <v>127</v>
      </c>
      <c r="AL72" s="917"/>
      <c r="AM72" s="917"/>
      <c r="AN72" s="917"/>
      <c r="AO72" s="917"/>
      <c r="AP72" s="917" t="s">
        <v>602</v>
      </c>
      <c r="AQ72" s="917"/>
      <c r="AR72" s="917"/>
      <c r="AS72" s="917"/>
      <c r="AT72" s="917"/>
      <c r="AU72" s="917" t="s">
        <v>604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583</v>
      </c>
      <c r="C73" s="960"/>
      <c r="D73" s="960"/>
      <c r="E73" s="960"/>
      <c r="F73" s="960"/>
      <c r="G73" s="960"/>
      <c r="H73" s="960"/>
      <c r="I73" s="960"/>
      <c r="J73" s="960"/>
      <c r="K73" s="960"/>
      <c r="L73" s="960"/>
      <c r="M73" s="960"/>
      <c r="N73" s="960"/>
      <c r="O73" s="960"/>
      <c r="P73" s="961"/>
      <c r="Q73" s="962">
        <v>296986</v>
      </c>
      <c r="R73" s="917"/>
      <c r="S73" s="917"/>
      <c r="T73" s="917"/>
      <c r="U73" s="917"/>
      <c r="V73" s="917">
        <v>274820</v>
      </c>
      <c r="W73" s="917"/>
      <c r="X73" s="917"/>
      <c r="Y73" s="917"/>
      <c r="Z73" s="917"/>
      <c r="AA73" s="917">
        <v>22166</v>
      </c>
      <c r="AB73" s="917"/>
      <c r="AC73" s="917"/>
      <c r="AD73" s="917"/>
      <c r="AE73" s="917"/>
      <c r="AF73" s="917">
        <v>22166</v>
      </c>
      <c r="AG73" s="917"/>
      <c r="AH73" s="917"/>
      <c r="AI73" s="917"/>
      <c r="AJ73" s="917"/>
      <c r="AK73" s="917">
        <v>255</v>
      </c>
      <c r="AL73" s="917"/>
      <c r="AM73" s="917"/>
      <c r="AN73" s="917"/>
      <c r="AO73" s="917"/>
      <c r="AP73" s="917" t="s">
        <v>603</v>
      </c>
      <c r="AQ73" s="917"/>
      <c r="AR73" s="917"/>
      <c r="AS73" s="917"/>
      <c r="AT73" s="917"/>
      <c r="AU73" s="917" t="s">
        <v>602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584</v>
      </c>
      <c r="C74" s="960"/>
      <c r="D74" s="960"/>
      <c r="E74" s="960"/>
      <c r="F74" s="960"/>
      <c r="G74" s="960"/>
      <c r="H74" s="960"/>
      <c r="I74" s="960"/>
      <c r="J74" s="960"/>
      <c r="K74" s="960"/>
      <c r="L74" s="960"/>
      <c r="M74" s="960"/>
      <c r="N74" s="960"/>
      <c r="O74" s="960"/>
      <c r="P74" s="961"/>
      <c r="Q74" s="962">
        <v>920</v>
      </c>
      <c r="R74" s="917"/>
      <c r="S74" s="917"/>
      <c r="T74" s="917"/>
      <c r="U74" s="917"/>
      <c r="V74" s="917">
        <v>672</v>
      </c>
      <c r="W74" s="917"/>
      <c r="X74" s="917"/>
      <c r="Y74" s="917"/>
      <c r="Z74" s="917"/>
      <c r="AA74" s="917">
        <v>248</v>
      </c>
      <c r="AB74" s="917"/>
      <c r="AC74" s="917"/>
      <c r="AD74" s="917"/>
      <c r="AE74" s="917"/>
      <c r="AF74" s="917">
        <v>3092</v>
      </c>
      <c r="AG74" s="917"/>
      <c r="AH74" s="917"/>
      <c r="AI74" s="917"/>
      <c r="AJ74" s="917"/>
      <c r="AK74" s="917" t="s">
        <v>602</v>
      </c>
      <c r="AL74" s="917"/>
      <c r="AM74" s="917"/>
      <c r="AN74" s="917"/>
      <c r="AO74" s="917"/>
      <c r="AP74" s="917">
        <v>59</v>
      </c>
      <c r="AQ74" s="917"/>
      <c r="AR74" s="917"/>
      <c r="AS74" s="917"/>
      <c r="AT74" s="917"/>
      <c r="AU74" s="917">
        <v>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585</v>
      </c>
      <c r="C75" s="960"/>
      <c r="D75" s="960"/>
      <c r="E75" s="960"/>
      <c r="F75" s="960"/>
      <c r="G75" s="960"/>
      <c r="H75" s="960"/>
      <c r="I75" s="960"/>
      <c r="J75" s="960"/>
      <c r="K75" s="960"/>
      <c r="L75" s="960"/>
      <c r="M75" s="960"/>
      <c r="N75" s="960"/>
      <c r="O75" s="960"/>
      <c r="P75" s="961"/>
      <c r="Q75" s="965">
        <v>1291</v>
      </c>
      <c r="R75" s="966"/>
      <c r="S75" s="966"/>
      <c r="T75" s="966"/>
      <c r="U75" s="916"/>
      <c r="V75" s="967">
        <v>1258</v>
      </c>
      <c r="W75" s="966"/>
      <c r="X75" s="966"/>
      <c r="Y75" s="966"/>
      <c r="Z75" s="916"/>
      <c r="AA75" s="967">
        <v>33</v>
      </c>
      <c r="AB75" s="966"/>
      <c r="AC75" s="966"/>
      <c r="AD75" s="966"/>
      <c r="AE75" s="916"/>
      <c r="AF75" s="967">
        <v>33</v>
      </c>
      <c r="AG75" s="966"/>
      <c r="AH75" s="966"/>
      <c r="AI75" s="966"/>
      <c r="AJ75" s="916"/>
      <c r="AK75" s="967">
        <v>95</v>
      </c>
      <c r="AL75" s="966"/>
      <c r="AM75" s="966"/>
      <c r="AN75" s="966"/>
      <c r="AO75" s="916"/>
      <c r="AP75" s="967" t="s">
        <v>597</v>
      </c>
      <c r="AQ75" s="966"/>
      <c r="AR75" s="966"/>
      <c r="AS75" s="966"/>
      <c r="AT75" s="916"/>
      <c r="AU75" s="967" t="s">
        <v>597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586</v>
      </c>
      <c r="C76" s="960"/>
      <c r="D76" s="960"/>
      <c r="E76" s="960"/>
      <c r="F76" s="960"/>
      <c r="G76" s="960"/>
      <c r="H76" s="960"/>
      <c r="I76" s="960"/>
      <c r="J76" s="960"/>
      <c r="K76" s="960"/>
      <c r="L76" s="960"/>
      <c r="M76" s="960"/>
      <c r="N76" s="960"/>
      <c r="O76" s="960"/>
      <c r="P76" s="961"/>
      <c r="Q76" s="965">
        <v>195</v>
      </c>
      <c r="R76" s="966"/>
      <c r="S76" s="966"/>
      <c r="T76" s="966"/>
      <c r="U76" s="916"/>
      <c r="V76" s="967">
        <v>186</v>
      </c>
      <c r="W76" s="966"/>
      <c r="X76" s="966"/>
      <c r="Y76" s="966"/>
      <c r="Z76" s="916"/>
      <c r="AA76" s="967">
        <v>9</v>
      </c>
      <c r="AB76" s="966"/>
      <c r="AC76" s="966"/>
      <c r="AD76" s="966"/>
      <c r="AE76" s="916"/>
      <c r="AF76" s="967">
        <v>9</v>
      </c>
      <c r="AG76" s="966"/>
      <c r="AH76" s="966"/>
      <c r="AI76" s="966"/>
      <c r="AJ76" s="916"/>
      <c r="AK76" s="967" t="s">
        <v>597</v>
      </c>
      <c r="AL76" s="966"/>
      <c r="AM76" s="966"/>
      <c r="AN76" s="966"/>
      <c r="AO76" s="916"/>
      <c r="AP76" s="967" t="s">
        <v>597</v>
      </c>
      <c r="AQ76" s="966"/>
      <c r="AR76" s="966"/>
      <c r="AS76" s="966"/>
      <c r="AT76" s="916"/>
      <c r="AU76" s="967" t="s">
        <v>597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587</v>
      </c>
      <c r="C77" s="960"/>
      <c r="D77" s="960"/>
      <c r="E77" s="960"/>
      <c r="F77" s="960"/>
      <c r="G77" s="960"/>
      <c r="H77" s="960"/>
      <c r="I77" s="960"/>
      <c r="J77" s="960"/>
      <c r="K77" s="960"/>
      <c r="L77" s="960"/>
      <c r="M77" s="960"/>
      <c r="N77" s="960"/>
      <c r="O77" s="960"/>
      <c r="P77" s="961"/>
      <c r="Q77" s="965">
        <v>320</v>
      </c>
      <c r="R77" s="966"/>
      <c r="S77" s="966"/>
      <c r="T77" s="966"/>
      <c r="U77" s="916"/>
      <c r="V77" s="967">
        <v>186</v>
      </c>
      <c r="W77" s="966"/>
      <c r="X77" s="966"/>
      <c r="Y77" s="966"/>
      <c r="Z77" s="916"/>
      <c r="AA77" s="967">
        <v>134</v>
      </c>
      <c r="AB77" s="966"/>
      <c r="AC77" s="966"/>
      <c r="AD77" s="966"/>
      <c r="AE77" s="916"/>
      <c r="AF77" s="967">
        <v>134</v>
      </c>
      <c r="AG77" s="966"/>
      <c r="AH77" s="966"/>
      <c r="AI77" s="966"/>
      <c r="AJ77" s="916"/>
      <c r="AK77" s="967">
        <v>4</v>
      </c>
      <c r="AL77" s="966"/>
      <c r="AM77" s="966"/>
      <c r="AN77" s="966"/>
      <c r="AO77" s="916"/>
      <c r="AP77" s="967" t="s">
        <v>597</v>
      </c>
      <c r="AQ77" s="966"/>
      <c r="AR77" s="966"/>
      <c r="AS77" s="966"/>
      <c r="AT77" s="916"/>
      <c r="AU77" s="967" t="s">
        <v>597</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29234</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82</v>
      </c>
      <c r="CS102" s="936"/>
      <c r="CT102" s="936"/>
      <c r="CU102" s="936"/>
      <c r="CV102" s="979"/>
      <c r="CW102" s="978">
        <v>269</v>
      </c>
      <c r="CX102" s="936"/>
      <c r="CY102" s="936"/>
      <c r="CZ102" s="936"/>
      <c r="DA102" s="979"/>
      <c r="DB102" s="978"/>
      <c r="DC102" s="936"/>
      <c r="DD102" s="936"/>
      <c r="DE102" s="936"/>
      <c r="DF102" s="979"/>
      <c r="DG102" s="978">
        <v>447</v>
      </c>
      <c r="DH102" s="936"/>
      <c r="DI102" s="936"/>
      <c r="DJ102" s="936"/>
      <c r="DK102" s="979"/>
      <c r="DL102" s="978">
        <v>11</v>
      </c>
      <c r="DM102" s="936"/>
      <c r="DN102" s="936"/>
      <c r="DO102" s="936"/>
      <c r="DP102" s="979"/>
      <c r="DQ102" s="978">
        <v>449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305</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305</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305</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1809587</v>
      </c>
      <c r="AB110" s="988"/>
      <c r="AC110" s="988"/>
      <c r="AD110" s="988"/>
      <c r="AE110" s="989"/>
      <c r="AF110" s="990">
        <v>1786243</v>
      </c>
      <c r="AG110" s="988"/>
      <c r="AH110" s="988"/>
      <c r="AI110" s="988"/>
      <c r="AJ110" s="989"/>
      <c r="AK110" s="990">
        <v>1781952</v>
      </c>
      <c r="AL110" s="988"/>
      <c r="AM110" s="988"/>
      <c r="AN110" s="988"/>
      <c r="AO110" s="989"/>
      <c r="AP110" s="991">
        <v>22.8</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20344981</v>
      </c>
      <c r="BR110" s="1023"/>
      <c r="BS110" s="1023"/>
      <c r="BT110" s="1023"/>
      <c r="BU110" s="1023"/>
      <c r="BV110" s="1023">
        <v>20125976</v>
      </c>
      <c r="BW110" s="1023"/>
      <c r="BX110" s="1023"/>
      <c r="BY110" s="1023"/>
      <c r="BZ110" s="1023"/>
      <c r="CA110" s="1023">
        <v>19822577</v>
      </c>
      <c r="CB110" s="1023"/>
      <c r="CC110" s="1023"/>
      <c r="CD110" s="1023"/>
      <c r="CE110" s="1023"/>
      <c r="CF110" s="1037">
        <v>253.8</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128</v>
      </c>
      <c r="DM110" s="1023"/>
      <c r="DN110" s="1023"/>
      <c r="DO110" s="1023"/>
      <c r="DP110" s="1023"/>
      <c r="DQ110" s="1023" t="s">
        <v>128</v>
      </c>
      <c r="DR110" s="1023"/>
      <c r="DS110" s="1023"/>
      <c r="DT110" s="1023"/>
      <c r="DU110" s="1023"/>
      <c r="DV110" s="1024" t="s">
        <v>128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438</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68774</v>
      </c>
      <c r="BR111" s="1016"/>
      <c r="BS111" s="1016"/>
      <c r="BT111" s="1016"/>
      <c r="BU111" s="1016"/>
      <c r="BV111" s="1016">
        <v>60417</v>
      </c>
      <c r="BW111" s="1016"/>
      <c r="BX111" s="1016"/>
      <c r="BY111" s="1016"/>
      <c r="BZ111" s="1016"/>
      <c r="CA111" s="1016">
        <v>43326</v>
      </c>
      <c r="CB111" s="1016"/>
      <c r="CC111" s="1016"/>
      <c r="CD111" s="1016"/>
      <c r="CE111" s="1016"/>
      <c r="CF111" s="1010">
        <v>0.6</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438</v>
      </c>
      <c r="DM111" s="1016"/>
      <c r="DN111" s="1016"/>
      <c r="DO111" s="1016"/>
      <c r="DP111" s="1016"/>
      <c r="DQ111" s="1016" t="s">
        <v>438</v>
      </c>
      <c r="DR111" s="1016"/>
      <c r="DS111" s="1016"/>
      <c r="DT111" s="1016"/>
      <c r="DU111" s="1016"/>
      <c r="DV111" s="1017" t="s">
        <v>438</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438</v>
      </c>
      <c r="AL112" s="1055"/>
      <c r="AM112" s="1055"/>
      <c r="AN112" s="1055"/>
      <c r="AO112" s="1056"/>
      <c r="AP112" s="1058" t="s">
        <v>438</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10749031</v>
      </c>
      <c r="BR112" s="1016"/>
      <c r="BS112" s="1016"/>
      <c r="BT112" s="1016"/>
      <c r="BU112" s="1016"/>
      <c r="BV112" s="1016">
        <v>9329052</v>
      </c>
      <c r="BW112" s="1016"/>
      <c r="BX112" s="1016"/>
      <c r="BY112" s="1016"/>
      <c r="BZ112" s="1016"/>
      <c r="CA112" s="1016">
        <v>7959537</v>
      </c>
      <c r="CB112" s="1016"/>
      <c r="CC112" s="1016"/>
      <c r="CD112" s="1016"/>
      <c r="CE112" s="1016"/>
      <c r="CF112" s="1010">
        <v>101.9</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701812</v>
      </c>
      <c r="AB113" s="1030"/>
      <c r="AC113" s="1030"/>
      <c r="AD113" s="1030"/>
      <c r="AE113" s="1031"/>
      <c r="AF113" s="1032">
        <v>528706</v>
      </c>
      <c r="AG113" s="1030"/>
      <c r="AH113" s="1030"/>
      <c r="AI113" s="1030"/>
      <c r="AJ113" s="1031"/>
      <c r="AK113" s="1032">
        <v>471946</v>
      </c>
      <c r="AL113" s="1030"/>
      <c r="AM113" s="1030"/>
      <c r="AN113" s="1030"/>
      <c r="AO113" s="1031"/>
      <c r="AP113" s="1033">
        <v>6</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2045578</v>
      </c>
      <c r="BR113" s="1016"/>
      <c r="BS113" s="1016"/>
      <c r="BT113" s="1016"/>
      <c r="BU113" s="1016"/>
      <c r="BV113" s="1016">
        <v>2178432</v>
      </c>
      <c r="BW113" s="1016"/>
      <c r="BX113" s="1016"/>
      <c r="BY113" s="1016"/>
      <c r="BZ113" s="1016"/>
      <c r="CA113" s="1016">
        <v>2477864</v>
      </c>
      <c r="CB113" s="1016"/>
      <c r="CC113" s="1016"/>
      <c r="CD113" s="1016"/>
      <c r="CE113" s="1016"/>
      <c r="CF113" s="1010">
        <v>31.7</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438</v>
      </c>
      <c r="DM113" s="1055"/>
      <c r="DN113" s="1055"/>
      <c r="DO113" s="1055"/>
      <c r="DP113" s="1056"/>
      <c r="DQ113" s="1057" t="s">
        <v>438</v>
      </c>
      <c r="DR113" s="1055"/>
      <c r="DS113" s="1055"/>
      <c r="DT113" s="1055"/>
      <c r="DU113" s="1056"/>
      <c r="DV113" s="1058" t="s">
        <v>438</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208819</v>
      </c>
      <c r="AB114" s="1055"/>
      <c r="AC114" s="1055"/>
      <c r="AD114" s="1055"/>
      <c r="AE114" s="1056"/>
      <c r="AF114" s="1057">
        <v>195428</v>
      </c>
      <c r="AG114" s="1055"/>
      <c r="AH114" s="1055"/>
      <c r="AI114" s="1055"/>
      <c r="AJ114" s="1056"/>
      <c r="AK114" s="1057">
        <v>238002</v>
      </c>
      <c r="AL114" s="1055"/>
      <c r="AM114" s="1055"/>
      <c r="AN114" s="1055"/>
      <c r="AO114" s="1056"/>
      <c r="AP114" s="1058">
        <v>3</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2114207</v>
      </c>
      <c r="BR114" s="1016"/>
      <c r="BS114" s="1016"/>
      <c r="BT114" s="1016"/>
      <c r="BU114" s="1016"/>
      <c r="BV114" s="1016">
        <v>2119724</v>
      </c>
      <c r="BW114" s="1016"/>
      <c r="BX114" s="1016"/>
      <c r="BY114" s="1016"/>
      <c r="BZ114" s="1016"/>
      <c r="CA114" s="1016">
        <v>2107923</v>
      </c>
      <c r="CB114" s="1016"/>
      <c r="CC114" s="1016"/>
      <c r="CD114" s="1016"/>
      <c r="CE114" s="1016"/>
      <c r="CF114" s="1010">
        <v>27</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438</v>
      </c>
      <c r="DH114" s="1055"/>
      <c r="DI114" s="1055"/>
      <c r="DJ114" s="1055"/>
      <c r="DK114" s="1056"/>
      <c r="DL114" s="1057" t="s">
        <v>438</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20722</v>
      </c>
      <c r="AB115" s="1030"/>
      <c r="AC115" s="1030"/>
      <c r="AD115" s="1030"/>
      <c r="AE115" s="1031"/>
      <c r="AF115" s="1032">
        <v>17960</v>
      </c>
      <c r="AG115" s="1030"/>
      <c r="AH115" s="1030"/>
      <c r="AI115" s="1030"/>
      <c r="AJ115" s="1031"/>
      <c r="AK115" s="1032">
        <v>40924</v>
      </c>
      <c r="AL115" s="1030"/>
      <c r="AM115" s="1030"/>
      <c r="AN115" s="1030"/>
      <c r="AO115" s="1031"/>
      <c r="AP115" s="1033">
        <v>0.5</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v>463165</v>
      </c>
      <c r="BR115" s="1016"/>
      <c r="BS115" s="1016"/>
      <c r="BT115" s="1016"/>
      <c r="BU115" s="1016"/>
      <c r="BV115" s="1016">
        <v>458348</v>
      </c>
      <c r="BW115" s="1016"/>
      <c r="BX115" s="1016"/>
      <c r="BY115" s="1016"/>
      <c r="BZ115" s="1016"/>
      <c r="CA115" s="1016">
        <v>448201</v>
      </c>
      <c r="CB115" s="1016"/>
      <c r="CC115" s="1016"/>
      <c r="CD115" s="1016"/>
      <c r="CE115" s="1016"/>
      <c r="CF115" s="1010">
        <v>5.7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438</v>
      </c>
      <c r="DR115" s="1055"/>
      <c r="DS115" s="1055"/>
      <c r="DT115" s="1055"/>
      <c r="DU115" s="1056"/>
      <c r="DV115" s="1058" t="s">
        <v>438</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438</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438</v>
      </c>
      <c r="BW116" s="1016"/>
      <c r="BX116" s="1016"/>
      <c r="BY116" s="1016"/>
      <c r="BZ116" s="1016"/>
      <c r="CA116" s="1016" t="s">
        <v>438</v>
      </c>
      <c r="CB116" s="1016"/>
      <c r="CC116" s="1016"/>
      <c r="CD116" s="1016"/>
      <c r="CE116" s="1016"/>
      <c r="CF116" s="1010" t="s">
        <v>438</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61931</v>
      </c>
      <c r="DH116" s="1055"/>
      <c r="DI116" s="1055"/>
      <c r="DJ116" s="1055"/>
      <c r="DK116" s="1056"/>
      <c r="DL116" s="1057">
        <v>55345</v>
      </c>
      <c r="DM116" s="1055"/>
      <c r="DN116" s="1055"/>
      <c r="DO116" s="1055"/>
      <c r="DP116" s="1056"/>
      <c r="DQ116" s="1057">
        <v>39986</v>
      </c>
      <c r="DR116" s="1055"/>
      <c r="DS116" s="1055"/>
      <c r="DT116" s="1055"/>
      <c r="DU116" s="1056"/>
      <c r="DV116" s="1058">
        <v>0.5</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2740940</v>
      </c>
      <c r="AB117" s="1073"/>
      <c r="AC117" s="1073"/>
      <c r="AD117" s="1073"/>
      <c r="AE117" s="1074"/>
      <c r="AF117" s="1075">
        <v>2528337</v>
      </c>
      <c r="AG117" s="1073"/>
      <c r="AH117" s="1073"/>
      <c r="AI117" s="1073"/>
      <c r="AJ117" s="1074"/>
      <c r="AK117" s="1075">
        <v>2532824</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460</v>
      </c>
      <c r="BW117" s="1016"/>
      <c r="BX117" s="1016"/>
      <c r="BY117" s="1016"/>
      <c r="BZ117" s="1016"/>
      <c r="CA117" s="1016" t="s">
        <v>460</v>
      </c>
      <c r="CB117" s="1016"/>
      <c r="CC117" s="1016"/>
      <c r="CD117" s="1016"/>
      <c r="CE117" s="1016"/>
      <c r="CF117" s="1010" t="s">
        <v>460</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460</v>
      </c>
      <c r="DH117" s="1055"/>
      <c r="DI117" s="1055"/>
      <c r="DJ117" s="1055"/>
      <c r="DK117" s="1056"/>
      <c r="DL117" s="1057" t="s">
        <v>460</v>
      </c>
      <c r="DM117" s="1055"/>
      <c r="DN117" s="1055"/>
      <c r="DO117" s="1055"/>
      <c r="DP117" s="1056"/>
      <c r="DQ117" s="1057" t="s">
        <v>460</v>
      </c>
      <c r="DR117" s="1055"/>
      <c r="DS117" s="1055"/>
      <c r="DT117" s="1055"/>
      <c r="DU117" s="1056"/>
      <c r="DV117" s="1058" t="s">
        <v>460</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305</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463</v>
      </c>
      <c r="BR118" s="1094"/>
      <c r="BS118" s="1094"/>
      <c r="BT118" s="1094"/>
      <c r="BU118" s="1094"/>
      <c r="BV118" s="1094" t="s">
        <v>463</v>
      </c>
      <c r="BW118" s="1094"/>
      <c r="BX118" s="1094"/>
      <c r="BY118" s="1094"/>
      <c r="BZ118" s="1094"/>
      <c r="CA118" s="1094" t="s">
        <v>463</v>
      </c>
      <c r="CB118" s="1094"/>
      <c r="CC118" s="1094"/>
      <c r="CD118" s="1094"/>
      <c r="CE118" s="1094"/>
      <c r="CF118" s="1010" t="s">
        <v>463</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463</v>
      </c>
      <c r="DH118" s="1055"/>
      <c r="DI118" s="1055"/>
      <c r="DJ118" s="1055"/>
      <c r="DK118" s="1056"/>
      <c r="DL118" s="1057" t="s">
        <v>463</v>
      </c>
      <c r="DM118" s="1055"/>
      <c r="DN118" s="1055"/>
      <c r="DO118" s="1055"/>
      <c r="DP118" s="1056"/>
      <c r="DQ118" s="1057" t="s">
        <v>463</v>
      </c>
      <c r="DR118" s="1055"/>
      <c r="DS118" s="1055"/>
      <c r="DT118" s="1055"/>
      <c r="DU118" s="1056"/>
      <c r="DV118" s="1058" t="s">
        <v>463</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463</v>
      </c>
      <c r="AB119" s="988"/>
      <c r="AC119" s="988"/>
      <c r="AD119" s="988"/>
      <c r="AE119" s="989"/>
      <c r="AF119" s="990" t="s">
        <v>463</v>
      </c>
      <c r="AG119" s="988"/>
      <c r="AH119" s="988"/>
      <c r="AI119" s="988"/>
      <c r="AJ119" s="989"/>
      <c r="AK119" s="990" t="s">
        <v>463</v>
      </c>
      <c r="AL119" s="988"/>
      <c r="AM119" s="988"/>
      <c r="AN119" s="988"/>
      <c r="AO119" s="989"/>
      <c r="AP119" s="991" t="s">
        <v>463</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465</v>
      </c>
      <c r="BP119" s="1102"/>
      <c r="BQ119" s="1093">
        <v>35785736</v>
      </c>
      <c r="BR119" s="1094"/>
      <c r="BS119" s="1094"/>
      <c r="BT119" s="1094"/>
      <c r="BU119" s="1094"/>
      <c r="BV119" s="1094">
        <v>34271949</v>
      </c>
      <c r="BW119" s="1094"/>
      <c r="BX119" s="1094"/>
      <c r="BY119" s="1094"/>
      <c r="BZ119" s="1094"/>
      <c r="CA119" s="1094">
        <v>32859428</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6843</v>
      </c>
      <c r="DH119" s="1080"/>
      <c r="DI119" s="1080"/>
      <c r="DJ119" s="1080"/>
      <c r="DK119" s="1081"/>
      <c r="DL119" s="1079">
        <v>5072</v>
      </c>
      <c r="DM119" s="1080"/>
      <c r="DN119" s="1080"/>
      <c r="DO119" s="1080"/>
      <c r="DP119" s="1081"/>
      <c r="DQ119" s="1079">
        <v>3340</v>
      </c>
      <c r="DR119" s="1080"/>
      <c r="DS119" s="1080"/>
      <c r="DT119" s="1080"/>
      <c r="DU119" s="1081"/>
      <c r="DV119" s="1082">
        <v>0</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128</v>
      </c>
      <c r="AG120" s="1055"/>
      <c r="AH120" s="1055"/>
      <c r="AI120" s="1055"/>
      <c r="AJ120" s="1056"/>
      <c r="AK120" s="1057" t="s">
        <v>128</v>
      </c>
      <c r="AL120" s="1055"/>
      <c r="AM120" s="1055"/>
      <c r="AN120" s="1055"/>
      <c r="AO120" s="1056"/>
      <c r="AP120" s="1058" t="s">
        <v>128</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2416075</v>
      </c>
      <c r="BR120" s="1023"/>
      <c r="BS120" s="1023"/>
      <c r="BT120" s="1023"/>
      <c r="BU120" s="1023"/>
      <c r="BV120" s="1023">
        <v>2540555</v>
      </c>
      <c r="BW120" s="1023"/>
      <c r="BX120" s="1023"/>
      <c r="BY120" s="1023"/>
      <c r="BZ120" s="1023"/>
      <c r="CA120" s="1023">
        <v>3207792</v>
      </c>
      <c r="CB120" s="1023"/>
      <c r="CC120" s="1023"/>
      <c r="CD120" s="1023"/>
      <c r="CE120" s="1023"/>
      <c r="CF120" s="1037">
        <v>41.1</v>
      </c>
      <c r="CG120" s="1038"/>
      <c r="CH120" s="1038"/>
      <c r="CI120" s="1038"/>
      <c r="CJ120" s="1038"/>
      <c r="CK120" s="1103" t="s">
        <v>469</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5916946</v>
      </c>
      <c r="DH120" s="1023"/>
      <c r="DI120" s="1023"/>
      <c r="DJ120" s="1023"/>
      <c r="DK120" s="1023"/>
      <c r="DL120" s="1023">
        <v>5169020</v>
      </c>
      <c r="DM120" s="1023"/>
      <c r="DN120" s="1023"/>
      <c r="DO120" s="1023"/>
      <c r="DP120" s="1023"/>
      <c r="DQ120" s="1023">
        <v>4465096</v>
      </c>
      <c r="DR120" s="1023"/>
      <c r="DS120" s="1023"/>
      <c r="DT120" s="1023"/>
      <c r="DU120" s="1023"/>
      <c r="DV120" s="1024">
        <v>57.2</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128</v>
      </c>
      <c r="AG121" s="1055"/>
      <c r="AH121" s="1055"/>
      <c r="AI121" s="1055"/>
      <c r="AJ121" s="1056"/>
      <c r="AK121" s="1057" t="s">
        <v>128</v>
      </c>
      <c r="AL121" s="1055"/>
      <c r="AM121" s="1055"/>
      <c r="AN121" s="1055"/>
      <c r="AO121" s="1056"/>
      <c r="AP121" s="1058" t="s">
        <v>128</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1342582</v>
      </c>
      <c r="BR121" s="1016"/>
      <c r="BS121" s="1016"/>
      <c r="BT121" s="1016"/>
      <c r="BU121" s="1016"/>
      <c r="BV121" s="1016">
        <v>1222539</v>
      </c>
      <c r="BW121" s="1016"/>
      <c r="BX121" s="1016"/>
      <c r="BY121" s="1016"/>
      <c r="BZ121" s="1016"/>
      <c r="CA121" s="1016">
        <v>1112180</v>
      </c>
      <c r="CB121" s="1016"/>
      <c r="CC121" s="1016"/>
      <c r="CD121" s="1016"/>
      <c r="CE121" s="1016"/>
      <c r="CF121" s="1010">
        <v>14.2</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4750717</v>
      </c>
      <c r="DH121" s="1016"/>
      <c r="DI121" s="1016"/>
      <c r="DJ121" s="1016"/>
      <c r="DK121" s="1016"/>
      <c r="DL121" s="1016">
        <v>4086847</v>
      </c>
      <c r="DM121" s="1016"/>
      <c r="DN121" s="1016"/>
      <c r="DO121" s="1016"/>
      <c r="DP121" s="1016"/>
      <c r="DQ121" s="1016">
        <v>3429188</v>
      </c>
      <c r="DR121" s="1016"/>
      <c r="DS121" s="1016"/>
      <c r="DT121" s="1016"/>
      <c r="DU121" s="1016"/>
      <c r="DV121" s="1017">
        <v>43.9</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128</v>
      </c>
      <c r="AG122" s="1055"/>
      <c r="AH122" s="1055"/>
      <c r="AI122" s="1055"/>
      <c r="AJ122" s="1056"/>
      <c r="AK122" s="1057" t="s">
        <v>128</v>
      </c>
      <c r="AL122" s="1055"/>
      <c r="AM122" s="1055"/>
      <c r="AN122" s="1055"/>
      <c r="AO122" s="1056"/>
      <c r="AP122" s="1058" t="s">
        <v>128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17639307</v>
      </c>
      <c r="BR122" s="1094"/>
      <c r="BS122" s="1094"/>
      <c r="BT122" s="1094"/>
      <c r="BU122" s="1094"/>
      <c r="BV122" s="1094">
        <v>17327700</v>
      </c>
      <c r="BW122" s="1094"/>
      <c r="BX122" s="1094"/>
      <c r="BY122" s="1094"/>
      <c r="BZ122" s="1094"/>
      <c r="CA122" s="1094">
        <v>17344798</v>
      </c>
      <c r="CB122" s="1094"/>
      <c r="CC122" s="1094"/>
      <c r="CD122" s="1094"/>
      <c r="CE122" s="1094"/>
      <c r="CF122" s="1114">
        <v>222</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v>81368</v>
      </c>
      <c r="DH122" s="1016"/>
      <c r="DI122" s="1016"/>
      <c r="DJ122" s="1016"/>
      <c r="DK122" s="1016"/>
      <c r="DL122" s="1016">
        <v>73185</v>
      </c>
      <c r="DM122" s="1016"/>
      <c r="DN122" s="1016"/>
      <c r="DO122" s="1016"/>
      <c r="DP122" s="1016"/>
      <c r="DQ122" s="1016">
        <v>65253</v>
      </c>
      <c r="DR122" s="1016"/>
      <c r="DS122" s="1016"/>
      <c r="DT122" s="1016"/>
      <c r="DU122" s="1016"/>
      <c r="DV122" s="1017">
        <v>0.8</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15530</v>
      </c>
      <c r="AB123" s="1055"/>
      <c r="AC123" s="1055"/>
      <c r="AD123" s="1055"/>
      <c r="AE123" s="1056"/>
      <c r="AF123" s="1057">
        <v>16189</v>
      </c>
      <c r="AG123" s="1055"/>
      <c r="AH123" s="1055"/>
      <c r="AI123" s="1055"/>
      <c r="AJ123" s="1056"/>
      <c r="AK123" s="1057">
        <v>9393</v>
      </c>
      <c r="AL123" s="1055"/>
      <c r="AM123" s="1055"/>
      <c r="AN123" s="1055"/>
      <c r="AO123" s="1056"/>
      <c r="AP123" s="1058">
        <v>0.1</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474</v>
      </c>
      <c r="BP123" s="1102"/>
      <c r="BQ123" s="1161">
        <v>21397964</v>
      </c>
      <c r="BR123" s="1162"/>
      <c r="BS123" s="1162"/>
      <c r="BT123" s="1162"/>
      <c r="BU123" s="1162"/>
      <c r="BV123" s="1162">
        <v>21090794</v>
      </c>
      <c r="BW123" s="1162"/>
      <c r="BX123" s="1162"/>
      <c r="BY123" s="1162"/>
      <c r="BZ123" s="1162"/>
      <c r="CA123" s="1162">
        <v>21664770</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128</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128</v>
      </c>
      <c r="AG124" s="1055"/>
      <c r="AH124" s="1055"/>
      <c r="AI124" s="1055"/>
      <c r="AJ124" s="1056"/>
      <c r="AK124" s="1057" t="s">
        <v>128</v>
      </c>
      <c r="AL124" s="1055"/>
      <c r="AM124" s="1055"/>
      <c r="AN124" s="1055"/>
      <c r="AO124" s="1056"/>
      <c r="AP124" s="1058" t="s">
        <v>128</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197.2</v>
      </c>
      <c r="BR124" s="1124"/>
      <c r="BS124" s="1124"/>
      <c r="BT124" s="1124"/>
      <c r="BU124" s="1124"/>
      <c r="BV124" s="1124">
        <v>179.5</v>
      </c>
      <c r="BW124" s="1124"/>
      <c r="BX124" s="1124"/>
      <c r="BY124" s="1124"/>
      <c r="BZ124" s="1124"/>
      <c r="CA124" s="1124">
        <v>143.30000000000001</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128</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5192</v>
      </c>
      <c r="AB126" s="1055"/>
      <c r="AC126" s="1055"/>
      <c r="AD126" s="1055"/>
      <c r="AE126" s="1056"/>
      <c r="AF126" s="1057">
        <v>1771</v>
      </c>
      <c r="AG126" s="1055"/>
      <c r="AH126" s="1055"/>
      <c r="AI126" s="1055"/>
      <c r="AJ126" s="1056"/>
      <c r="AK126" s="1057">
        <v>31531</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v>434192</v>
      </c>
      <c r="DH126" s="1016"/>
      <c r="DI126" s="1016"/>
      <c r="DJ126" s="1016"/>
      <c r="DK126" s="1016"/>
      <c r="DL126" s="1016">
        <v>439036</v>
      </c>
      <c r="DM126" s="1016"/>
      <c r="DN126" s="1016"/>
      <c r="DO126" s="1016"/>
      <c r="DP126" s="1016"/>
      <c r="DQ126" s="1016">
        <v>438549</v>
      </c>
      <c r="DR126" s="1016"/>
      <c r="DS126" s="1016"/>
      <c r="DT126" s="1016"/>
      <c r="DU126" s="1016"/>
      <c r="DV126" s="1017">
        <v>5.6</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128</v>
      </c>
      <c r="AB127" s="1055"/>
      <c r="AC127" s="1055"/>
      <c r="AD127" s="1055"/>
      <c r="AE127" s="1056"/>
      <c r="AF127" s="1057" t="s">
        <v>128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148073</v>
      </c>
      <c r="AB128" s="1144"/>
      <c r="AC128" s="1144"/>
      <c r="AD128" s="1144"/>
      <c r="AE128" s="1145"/>
      <c r="AF128" s="1146">
        <v>113112</v>
      </c>
      <c r="AG128" s="1144"/>
      <c r="AH128" s="1144"/>
      <c r="AI128" s="1144"/>
      <c r="AJ128" s="1145"/>
      <c r="AK128" s="1146">
        <v>113647</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489</v>
      </c>
      <c r="BG128" s="1151"/>
      <c r="BH128" s="1151"/>
      <c r="BI128" s="1151"/>
      <c r="BJ128" s="1151"/>
      <c r="BK128" s="1151"/>
      <c r="BL128" s="1152"/>
      <c r="BM128" s="1150">
        <v>13.45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v>28973</v>
      </c>
      <c r="DH128" s="1136"/>
      <c r="DI128" s="1136"/>
      <c r="DJ128" s="1136"/>
      <c r="DK128" s="1136"/>
      <c r="DL128" s="1136">
        <v>19312</v>
      </c>
      <c r="DM128" s="1136"/>
      <c r="DN128" s="1136"/>
      <c r="DO128" s="1136"/>
      <c r="DP128" s="1136"/>
      <c r="DQ128" s="1136">
        <v>9652</v>
      </c>
      <c r="DR128" s="1136"/>
      <c r="DS128" s="1136"/>
      <c r="DT128" s="1136"/>
      <c r="DU128" s="1136"/>
      <c r="DV128" s="1137">
        <v>0.1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8894853</v>
      </c>
      <c r="AB129" s="1055"/>
      <c r="AC129" s="1055"/>
      <c r="AD129" s="1055"/>
      <c r="AE129" s="1056"/>
      <c r="AF129" s="1057">
        <v>8899554</v>
      </c>
      <c r="AG129" s="1055"/>
      <c r="AH129" s="1055"/>
      <c r="AI129" s="1055"/>
      <c r="AJ129" s="1056"/>
      <c r="AK129" s="1057">
        <v>9329911</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128</v>
      </c>
      <c r="BG129" s="1165"/>
      <c r="BH129" s="1165"/>
      <c r="BI129" s="1165"/>
      <c r="BJ129" s="1165"/>
      <c r="BK129" s="1165"/>
      <c r="BL129" s="1166"/>
      <c r="BM129" s="1164">
        <v>18.45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1599597</v>
      </c>
      <c r="AB130" s="1055"/>
      <c r="AC130" s="1055"/>
      <c r="AD130" s="1055"/>
      <c r="AE130" s="1056"/>
      <c r="AF130" s="1057">
        <v>1556938</v>
      </c>
      <c r="AG130" s="1055"/>
      <c r="AH130" s="1055"/>
      <c r="AI130" s="1055"/>
      <c r="AJ130" s="1056"/>
      <c r="AK130" s="1057">
        <v>1518413</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12.2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7295256</v>
      </c>
      <c r="AB131" s="1080"/>
      <c r="AC131" s="1080"/>
      <c r="AD131" s="1080"/>
      <c r="AE131" s="1081"/>
      <c r="AF131" s="1079">
        <v>7342616</v>
      </c>
      <c r="AG131" s="1080"/>
      <c r="AH131" s="1080"/>
      <c r="AI131" s="1080"/>
      <c r="AJ131" s="1081"/>
      <c r="AK131" s="1079">
        <v>7811498</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v>143.30000000000001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13.615286429999999</v>
      </c>
      <c r="AB132" s="1196"/>
      <c r="AC132" s="1196"/>
      <c r="AD132" s="1196"/>
      <c r="AE132" s="1197"/>
      <c r="AF132" s="1198">
        <v>11.689112509999999</v>
      </c>
      <c r="AG132" s="1196"/>
      <c r="AH132" s="1196"/>
      <c r="AI132" s="1196"/>
      <c r="AJ132" s="1197"/>
      <c r="AK132" s="1198">
        <v>11.531258149999999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13.3</v>
      </c>
      <c r="AB133" s="1179"/>
      <c r="AC133" s="1179"/>
      <c r="AD133" s="1179"/>
      <c r="AE133" s="1180"/>
      <c r="AF133" s="1178">
        <v>12.7</v>
      </c>
      <c r="AG133" s="1179"/>
      <c r="AH133" s="1179"/>
      <c r="AI133" s="1179"/>
      <c r="AJ133" s="1180"/>
      <c r="AK133" s="1178">
        <v>12.2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nZfrZ+r6jp4jdFDeg1+ZP1xGdk7XGKw0eIzH6AZBTByte71XcECUKaESu6Goi0XflOHa7ucCjH5HcEpk03Q==" saltValue="aPxiy5c6rgE9FYh+tWfD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f/dQQSw9k/lrn7rEedmNH1Y5J2YS/7tnnD3wu/OSUfwXgxsCqBtGv0NBr9ofHJ7xa3LQRYC7Kt1KuC8r9esMg==" saltValue="nOeSPRqcbGZPr5G0ptB6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XcWypCeFdmstISkLtZMc2XUeuDvaIvZjxQaJ0NC2ZLngF/1aB6b1V4r6FCksr+H8b7HuursKk0gh75ZID1Xhw==" saltValue="P4qe0dsfVJwE3/kw3WG9+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2580343</v>
      </c>
      <c r="AP9" s="314">
        <v>79596</v>
      </c>
      <c r="AQ9" s="315">
        <v>83474</v>
      </c>
      <c r="AR9" s="316">
        <v>-4.5999999999999996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259179</v>
      </c>
      <c r="AP10" s="317">
        <v>7995</v>
      </c>
      <c r="AQ10" s="318">
        <v>8278</v>
      </c>
      <c r="AR10" s="319">
        <v>-3.4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3220</v>
      </c>
      <c r="AP11" s="317">
        <v>99</v>
      </c>
      <c r="AQ11" s="318">
        <v>1520</v>
      </c>
      <c r="AR11" s="319">
        <v>-93.5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513</v>
      </c>
      <c r="AP12" s="317" t="s">
        <v>513</v>
      </c>
      <c r="AQ12" s="318">
        <v>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1914</v>
      </c>
      <c r="AP13" s="317">
        <v>59</v>
      </c>
      <c r="AQ13" s="318">
        <v>2948</v>
      </c>
      <c r="AR13" s="319">
        <v>-98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48065</v>
      </c>
      <c r="AP14" s="317">
        <v>1483</v>
      </c>
      <c r="AQ14" s="318">
        <v>1798</v>
      </c>
      <c r="AR14" s="319">
        <v>-17.5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-157666</v>
      </c>
      <c r="AP15" s="317">
        <v>-4864</v>
      </c>
      <c r="AQ15" s="318">
        <v>-6111</v>
      </c>
      <c r="AR15" s="319">
        <v>-20.399999999999999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2735055</v>
      </c>
      <c r="AP16" s="317">
        <v>84368</v>
      </c>
      <c r="AQ16" s="318">
        <v>91920</v>
      </c>
      <c r="AR16" s="319">
        <v>-8.1999999999999993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7.59</v>
      </c>
      <c r="AP21" s="331">
        <v>8.52</v>
      </c>
      <c r="AQ21" s="332">
        <v>-0.93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97.7</v>
      </c>
      <c r="AP22" s="336">
        <v>97.5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1781952</v>
      </c>
      <c r="AP32" s="345">
        <v>54968</v>
      </c>
      <c r="AQ32" s="346">
        <v>52518</v>
      </c>
      <c r="AR32" s="347">
        <v>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513</v>
      </c>
      <c r="AP34" s="345" t="s">
        <v>513</v>
      </c>
      <c r="AQ34" s="346">
        <v>24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471946</v>
      </c>
      <c r="AP35" s="345">
        <v>14558</v>
      </c>
      <c r="AQ35" s="346">
        <v>18573</v>
      </c>
      <c r="AR35" s="347">
        <v>-21.6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238002</v>
      </c>
      <c r="AP36" s="345">
        <v>7342</v>
      </c>
      <c r="AQ36" s="346">
        <v>2920</v>
      </c>
      <c r="AR36" s="347">
        <v>151.4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v>40924</v>
      </c>
      <c r="AP37" s="345">
        <v>1262</v>
      </c>
      <c r="AQ37" s="346">
        <v>483</v>
      </c>
      <c r="AR37" s="347">
        <v>161.30000000000001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-113647</v>
      </c>
      <c r="AP39" s="345">
        <v>-3506</v>
      </c>
      <c r="AQ39" s="346">
        <v>-4335</v>
      </c>
      <c r="AR39" s="347">
        <v>-19.100000000000001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-1518413</v>
      </c>
      <c r="AP40" s="345">
        <v>-46839</v>
      </c>
      <c r="AQ40" s="346">
        <v>-49481</v>
      </c>
      <c r="AR40" s="347">
        <v>-5.3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900764</v>
      </c>
      <c r="AP41" s="345">
        <v>27786</v>
      </c>
      <c r="AQ41" s="346">
        <v>20703</v>
      </c>
      <c r="AR41" s="347">
        <v>34.200000000000003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2404078</v>
      </c>
      <c r="AN51" s="367">
        <v>72397</v>
      </c>
      <c r="AO51" s="368">
        <v>19.600000000000001</v>
      </c>
      <c r="AP51" s="369">
        <v>65876</v>
      </c>
      <c r="AQ51" s="370">
        <v>-19.399999999999999</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500672</v>
      </c>
      <c r="AN52" s="375">
        <v>15077</v>
      </c>
      <c r="AO52" s="376">
        <v>1.1000000000000001</v>
      </c>
      <c r="AP52" s="377">
        <v>36484</v>
      </c>
      <c r="AQ52" s="378">
        <v>-3.8</v>
      </c>
      <c r="AR52" s="379">
        <v>4.9000000000000004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2801499</v>
      </c>
      <c r="AN53" s="367">
        <v>84689</v>
      </c>
      <c r="AO53" s="368">
        <v>17</v>
      </c>
      <c r="AP53" s="369">
        <v>68468</v>
      </c>
      <c r="AQ53" s="370">
        <v>3.9</v>
      </c>
      <c r="AR53" s="371">
        <v>13.1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418133</v>
      </c>
      <c r="AN54" s="375">
        <v>12640</v>
      </c>
      <c r="AO54" s="376">
        <v>-16.2</v>
      </c>
      <c r="AP54" s="377">
        <v>34140</v>
      </c>
      <c r="AQ54" s="378">
        <v>-6.4</v>
      </c>
      <c r="AR54" s="379">
        <v>-9.8000000000000007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1594160</v>
      </c>
      <c r="AN55" s="367">
        <v>48561</v>
      </c>
      <c r="AO55" s="368">
        <v>-42.7</v>
      </c>
      <c r="AP55" s="369">
        <v>69729</v>
      </c>
      <c r="AQ55" s="370">
        <v>1.8</v>
      </c>
      <c r="AR55" s="371">
        <v>-44.5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714202</v>
      </c>
      <c r="AN56" s="375">
        <v>21756</v>
      </c>
      <c r="AO56" s="376">
        <v>72.099999999999994</v>
      </c>
      <c r="AP56" s="377">
        <v>38908</v>
      </c>
      <c r="AQ56" s="378">
        <v>14</v>
      </c>
      <c r="AR56" s="379">
        <v>58.1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2135924</v>
      </c>
      <c r="AN57" s="367">
        <v>65247</v>
      </c>
      <c r="AO57" s="368">
        <v>34.4</v>
      </c>
      <c r="AP57" s="369">
        <v>74581</v>
      </c>
      <c r="AQ57" s="370">
        <v>7</v>
      </c>
      <c r="AR57" s="371">
        <v>27.4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452238</v>
      </c>
      <c r="AN58" s="375">
        <v>13815</v>
      </c>
      <c r="AO58" s="376">
        <v>-36.5</v>
      </c>
      <c r="AP58" s="377">
        <v>41563</v>
      </c>
      <c r="AQ58" s="378">
        <v>6.8</v>
      </c>
      <c r="AR58" s="379">
        <v>-43.3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1813093</v>
      </c>
      <c r="AN59" s="367">
        <v>55929</v>
      </c>
      <c r="AO59" s="368">
        <v>-14.3</v>
      </c>
      <c r="AP59" s="369">
        <v>76347</v>
      </c>
      <c r="AQ59" s="370">
        <v>2.4</v>
      </c>
      <c r="AR59" s="371">
        <v>-16.7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256450</v>
      </c>
      <c r="AN60" s="375">
        <v>7911</v>
      </c>
      <c r="AO60" s="376">
        <v>-42.7</v>
      </c>
      <c r="AP60" s="377">
        <v>41762</v>
      </c>
      <c r="AQ60" s="378">
        <v>0.5</v>
      </c>
      <c r="AR60" s="379">
        <v>-43.2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2149751</v>
      </c>
      <c r="AN61" s="382">
        <v>65365</v>
      </c>
      <c r="AO61" s="383">
        <v>2.8</v>
      </c>
      <c r="AP61" s="384">
        <v>71000</v>
      </c>
      <c r="AQ61" s="385">
        <v>-0.9</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468339</v>
      </c>
      <c r="AN62" s="375">
        <v>14240</v>
      </c>
      <c r="AO62" s="376">
        <v>-4.4000000000000004</v>
      </c>
      <c r="AP62" s="377">
        <v>38571</v>
      </c>
      <c r="AQ62" s="378">
        <v>2.2000000000000002</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gp9oN11xSxnwjqAKzleWTSu3ZuJcRsKN1pKx/b/rpNS+cJtigOSJ5TXTap8U/1zDSe6q7MCqasRUHbyZGHdjQ==" saltValue="7BJXIimxujn/K50d1EuF8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cbBOd0iRY92kKYKUU+MJE5E0/sShoV2qpUj8REIcLGW3ZzWJTUZYWYzkjOuddmRb1+3GlYKfYoIGrFktfzYVYA==" saltValue="jv3oicB6FG9rbd3c0rVh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yDpbJAQ4i3RkwpINNTncB8OG8qiJPaIzyTMpVYP3TeNy2vPPLyjsC/QNVsUX33417NORS01ZlWJZuGfiR0/LUg==" saltValue="kcSnD8CUVRCBarots3QGv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7.61</v>
      </c>
      <c r="G47" s="12">
        <v>8.7899999999999991</v>
      </c>
      <c r="H47" s="12">
        <v>9.92</v>
      </c>
      <c r="I47" s="12">
        <v>9.92</v>
      </c>
      <c r="J47" s="13">
        <v>10.42</v>
      </c>
    </row>
    <row r="48" spans="2:10" ht="57.75" customHeight="1" x14ac:dyDescent="0.15">
      <c r="B48" s="14"/>
      <c r="C48" s="1240" t="s">
        <v>4</v>
      </c>
      <c r="D48" s="1240"/>
      <c r="E48" s="1241"/>
      <c r="F48" s="15">
        <v>3.41</v>
      </c>
      <c r="G48" s="16">
        <v>3.48</v>
      </c>
      <c r="H48" s="16">
        <v>3.87</v>
      </c>
      <c r="I48" s="16">
        <v>3.41</v>
      </c>
      <c r="J48" s="17">
        <v>3.58</v>
      </c>
    </row>
    <row r="49" spans="2:10" ht="57.75" customHeight="1" thickBot="1" x14ac:dyDescent="0.2">
      <c r="B49" s="18"/>
      <c r="C49" s="1242" t="s">
        <v>5</v>
      </c>
      <c r="D49" s="1242"/>
      <c r="E49" s="1243"/>
      <c r="F49" s="19">
        <v>0.21</v>
      </c>
      <c r="G49" s="20">
        <v>1.83</v>
      </c>
      <c r="H49" s="20">
        <v>2.99</v>
      </c>
      <c r="I49" s="20" t="s">
        <v>559</v>
      </c>
      <c r="J49" s="21">
        <v>1.45</v>
      </c>
    </row>
    <row r="50" spans="2:10" ht="13.5" customHeight="1" x14ac:dyDescent="0.15"/>
  </sheetData>
  <sheetProtection algorithmName="SHA-512" hashValue="zNpsdlu0Jz9ls3L1INfrdxE9Lqh8nODkG+KhXFCQNUCkF4as9iY2AztbgUAyeaN9o54wQmYOWkLlMlerIFD9jQ==" saltValue="sviuFJ65FdAEv6NQYBTE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2022-09-20T09:07:26Z</cp:lastPrinted>
  <dcterms:created xsi:type="dcterms:W3CDTF">2022-02-02T05:02:26Z</dcterms:created>
  <dcterms:modified xsi:type="dcterms:W3CDTF">2022-09-28T10:01:43Z</dcterms:modified>
  <cp:category/>
</cp:coreProperties>
</file>