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32" i="11" l="1"/>
  <c r="Q32" i="11"/>
  <c r="AA32" i="11"/>
  <c r="V32" i="11"/>
  <c r="AU63" i="11" l="1"/>
  <c r="Q7" i="11"/>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BW34" i="9"/>
  <c r="BW35" i="9" s="1"/>
  <c r="BW36" i="9" s="1"/>
  <c r="BW37" i="9" s="1"/>
  <c r="BW38" i="9" s="1"/>
  <c r="BW39" i="9" s="1"/>
  <c r="BW40" i="9" s="1"/>
  <c r="BW41" i="9" s="1"/>
  <c r="BW42" i="9" s="1"/>
  <c r="BW43" i="9" s="1"/>
  <c r="C34" i="9"/>
  <c r="CO34" i="9" l="1"/>
  <c r="CO35" i="9" s="1"/>
  <c r="C35" i="9"/>
  <c r="C36" i="9" s="1"/>
  <c r="C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<sst xmlns="http://schemas.openxmlformats.org/spreadsheetml/2006/main" count="1012" uniqueCount="557">
  <si>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</si>
  <si>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</si>
  <si>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</si>
  <si>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</si>
  <si>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</si>
  <si>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</si>
  <si>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</si>
  <si>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</si>
  <si>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</si>
  <si>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</si>
  <si>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</si>
  <si>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</si>
  <si>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</si>
  <si>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</si>
  <si>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</si>
  <si>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</si>
  <si>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</si>
  <si>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</si>
  <si>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</si>
  <si>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</si>
  <si>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</si>
  <si>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</si>
  <si>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</si>
  <si>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</si>
  <si>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</si>
  <si>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</si>
  <si>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</si>
  <si>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</si>
  <si>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</si>
  <si>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</si>
  <si>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</si>
  <si>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</si>
  <si>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</si>
  <si>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</si>
  <si>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</si>
  <si>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</si>
  <si>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</si>
  <si>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</si>
  <si>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</si>
  <si>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</si>
  <si>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</si>
  <si>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</si>
  <si>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</si>
  <si>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</si>
  <si>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</si>
  <si>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</si>
  <si>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</si>
  <si>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</si>
  <si>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</si>
  <si>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</si>
  <si>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</si>
  <si>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</si>
  <si>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</si>
  <si>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</si>
  <si>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</si>
  <si>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</si>
  <si>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</si>
  <si>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</si>
  <si>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</si>
  <si>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</si>
  <si>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</si>
  <si>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</si>
  <si>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</si>
  <si>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</si>
  <si>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</si>
  <si>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</si>
  <si>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</si>
  <si>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</si>
  <si>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</si>
  <si>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</si>
  <si>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</si>
  <si>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</si>
  <si>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</si>
  <si>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</si>
  <si>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</si>
  <si>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</si>
  <si>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</si>
  <si>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</si>
  <si>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</si>
  <si>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</si>
  <si>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</si>
  <si>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</si>
  <si>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小諸市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</si>
  <si>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</si>
  <si>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</si>
  <si>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</si>
  <si>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</si>
  <si>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</si>
  <si>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</si>
  <si>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</si>
  <si>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</si>
  <si>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</si>
  <si>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</si>
  <si>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</si>
  <si>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</si>
  <si>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</si>
  <si>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</si>
  <si>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</si>
  <si>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</si>
  <si>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</si>
  <si>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</si>
  <si>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</si>
  <si>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</si>
  <si>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</si>
  <si>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</si>
  <si>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</si>
  <si>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</si>
  <si>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</si>
  <si>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</si>
  <si>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</si>
  <si>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</si>
  <si>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</si>
  <si>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</si>
  <si>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</si>
  <si>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</si>
  <si>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</si>
  <si>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</si>
  <si>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</si>
  <si>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</si>
  <si>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</si>
  <si>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</si>
  <si>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</si>
  <si>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</si>
  <si>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</si>
  <si>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</si>
  <si>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</si>
  <si>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</si>
  <si>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</si>
  <si>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</si>
  <si>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</si>
  <si>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</si>
  <si>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</si>
  <si>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</si>
  <si>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</si>
  <si>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</si>
  <si>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</si>
  <si>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</si>
  <si>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</si>
  <si>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</si>
  <si>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</si>
  <si>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</si>
  <si>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</si>
  <si>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</si>
  <si>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</si>
  <si>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</si>
  <si>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</si>
  <si>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</si>
  <si>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</si>
  <si>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</si>
  <si>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</si>
  <si>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</si>
  <si>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</si>
  <si>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</si>
  <si>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</si>
  <si>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</si>
  <si>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</si>
  <si>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</si>
  <si>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</si>
  <si>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</si>
  <si>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</si>
  <si>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</si>
  <si>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</si>
  <si>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</si>
  <si>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</si>
  <si>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</si>
  <si>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</si>
  <si>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</si>
  <si>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</si>
  <si>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</si>
  <si>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</si>
  <si>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</si>
  <si>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</si>
  <si>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</si>
  <si>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</si>
  <si>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</si>
  <si>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</si>
  <si>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</si>
  <si>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</si>
  <si>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</si>
  <si>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</si>
  <si>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</si>
  <si>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</si>
  <si>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</si>
  <si>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</si>
  <si>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</si>
  <si>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</si>
  <si>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</si>
  <si>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</si>
  <si>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</si>
  <si>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</si>
  <si>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</si>
  <si>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</si>
  <si>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</si>
  <si>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</si>
  <si>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長野県小諸市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</si>
  <si>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</si>
  <si>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</si>
  <si>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</si>
  <si>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</si>
  <si>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</si>
  <si>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</si>
  <si>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</si>
  <si>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</si>
  <si>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</si>
  <si>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</si>
  <si>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</si>
  <si>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</si>
  <si>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</si>
  <si>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</si>
  <si>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</si>
  <si>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</si>
  <si>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</si>
  <si>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</si>
  <si>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</si>
  <si>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</si>
  <si>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</si>
  <si>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</si>
  <si>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</si>
  <si>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</si>
  <si>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</si>
  <si>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</si>
  <si>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</si>
  <si>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</si>
  <si>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</si>
  <si>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</si>
  <si>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</si>
  <si>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</si>
  <si>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</si>
  <si>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</si>
  <si>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</si>
  <si>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</si>
  <si>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</si>
  <si>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</si>
  <si>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</si>
  <si>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</si>
  <si>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</si>
  <si>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</si>
  <si>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</si>
  <si>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</si>
  <si>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</si>
  <si>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</si>
  <si>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</si>
  <si>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</si>
  <si>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</si>
  <si>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</si>
  <si>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</si>
  <si>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</si>
  <si>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</si>
  <si>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</si>
  <si>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</si>
  <si>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</si>
  <si>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</si>
  <si>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</si>
  <si>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</si>
  <si>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</si>
  <si>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</si>
  <si>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</si>
  <si>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</si>
  <si>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</si>
  <si>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</si>
  <si>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</si>
  <si>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</si>
  <si>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</si>
  <si>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</si>
  <si>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</si>
  <si>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</si>
  <si>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</si>
  <si>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</si>
  <si>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</si>
  <si>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</si>
  <si>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</si>
  <si>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</si>
  <si>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</si>
  <si>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</si>
  <si>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</si>
  <si>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</si>
  <si>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</si>
  <si>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</si>
  <si>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</si>
  <si>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</si>
  <si>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</si>
  <si>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</si>
  <si>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</si>
  <si>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</si>
  <si>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</si>
  <si>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</si>
  <si>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</si>
  <si>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</si>
  <si>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</si>
  <si>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</si>
  <si>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</si>
  <si>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</si>
  <si>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</si>
  <si>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</si>
  <si>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</si>
  <si>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</si>
  <si>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</si>
  <si>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</si>
  <si>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</si>
  <si>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</si>
  <si>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</si>
  <si>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</si>
  <si>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</si>
  <si>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</si>
  <si>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</si>
  <si>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</si>
  <si>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</si>
  <si>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</si>
  <si>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</si>
  <si>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</si>
  <si>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</si>
  <si>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</si>
  <si>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</si>
  <si>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と畜場</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</si>
  <si>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</si>
  <si>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</si>
  <si>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</si>
  <si>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</si>
  <si>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</si>
  <si>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</si>
  <si>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</si>
  <si>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</si>
  <si>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</si>
  <si>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</si>
  <si>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</si>
  <si>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</si>
  <si>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</si>
  <si>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</si>
  <si>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</si>
  <si>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</si>
  <si>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</si>
  <si>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</si>
  <si>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</si>
  <si>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</si>
  <si>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</si>
  <si>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</si>
  <si>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</si>
  <si>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</si>
  <si>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</si>
  <si>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</si>
  <si>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</si>
  <si>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</si>
  <si>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</si>
  <si>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</si>
  <si>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</si>
  <si>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長野県小諸市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</si>
  <si>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</si>
  <si>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</si>
  <si>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</si>
  <si>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</si>
  <si>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</si>
  <si>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</si>
  <si>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</si>
  <si>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</si>
  <si>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</si>
  <si>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</si>
  <si>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</si>
  <si>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</si>
  <si>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</si>
  <si>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</si>
  <si>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</si>
  <si>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</si>
  <si>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</si>
  <si>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</si>
  <si>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</si>
  <si>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</si>
  <si>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小諸市等公平委員会特別会計</t>
    <phoneticPr fontId="5"/>
  </si>
  <si>
    <t>小諸市奨学資金特別会計</t>
    <phoneticPr fontId="5"/>
  </si>
  <si>
    <t>小諸市住宅新築資金等貸付事業特別会計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</si>
  <si>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</si>
  <si>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</si>
  <si>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</si>
  <si>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</si>
  <si>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</si>
  <si>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</si>
  <si>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</si>
  <si>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</si>
  <si>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</si>
  <si>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</si>
  <si>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</si>
  <si>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</si>
  <si>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</si>
  <si>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小諸市国民健康保険事業特別会計</t>
    <phoneticPr fontId="5"/>
  </si>
  <si>
    <t>小諸市後期高齢者医療特別会計</t>
    <phoneticPr fontId="5"/>
  </si>
  <si>
    <t>小諸市介護保険事業特別会計</t>
    <phoneticPr fontId="5"/>
  </si>
  <si>
    <t>小諸市水道事業会計</t>
    <phoneticPr fontId="5"/>
  </si>
  <si>
    <t>法適用企業</t>
    <phoneticPr fontId="5"/>
  </si>
  <si>
    <t>小諸市公共下水道事業会計</t>
    <phoneticPr fontId="5"/>
  </si>
  <si>
    <t>小諸市農業集落排水事業特別会計</t>
    <phoneticPr fontId="5"/>
  </si>
  <si>
    <t>法非適用企業</t>
    <phoneticPr fontId="5"/>
  </si>
  <si>
    <t>小諸公園事業特別会計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</si>
  <si>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</si>
  <si>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</si>
  <si>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</si>
  <si>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</si>
  <si>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</si>
  <si>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</si>
  <si>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</si>
  <si>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</si>
  <si>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</si>
  <si>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</si>
  <si>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</si>
  <si>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</si>
  <si>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</si>
  <si>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</si>
  <si>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</si>
  <si>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</si>
  <si>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</si>
  <si>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</si>
  <si>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</si>
  <si>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</si>
  <si>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</si>
  <si>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</si>
  <si>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</si>
  <si>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</si>
  <si>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</si>
  <si>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</si>
  <si>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</si>
  <si>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</si>
  <si>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</si>
  <si>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</si>
  <si>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</si>
  <si>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</si>
  <si>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</si>
  <si>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</si>
  <si>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</si>
  <si>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</si>
  <si>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</si>
  <si>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</si>
  <si>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</si>
  <si>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</si>
  <si>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</si>
  <si>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</si>
  <si>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</si>
  <si>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</si>
  <si>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</si>
  <si>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</si>
  <si>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</si>
  <si>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</si>
  <si>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</si>
  <si>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</si>
  <si>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</si>
  <si>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</si>
  <si>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</si>
  <si>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</si>
  <si>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</si>
  <si>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</si>
  <si>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</si>
  <si>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</si>
  <si>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</si>
  <si>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</si>
  <si>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</si>
  <si>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</si>
  <si>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</si>
  <si>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</si>
  <si>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</si>
  <si>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</si>
  <si>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</si>
  <si>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</si>
  <si>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</si>
  <si>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</si>
  <si>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</si>
  <si>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</si>
  <si>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</si>
  <si>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</si>
  <si>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</si>
  <si>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</si>
  <si>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</si>
  <si>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</si>
  <si>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</si>
  <si>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</si>
  <si>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</si>
  <si>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</si>
  <si>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</si>
  <si>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</si>
  <si>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</si>
  <si>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</si>
  <si>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</si>
  <si>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</si>
  <si>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</si>
  <si>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</si>
  <si>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</si>
  <si>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</si>
  <si>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</si>
  <si>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</si>
  <si>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</si>
  <si>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</si>
  <si>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</si>
  <si>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</si>
  <si>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</si>
  <si>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</si>
  <si>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</si>
  <si>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</si>
  <si>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</si>
  <si>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</si>
  <si>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</si>
  <si>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</si>
  <si>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</si>
  <si>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</si>
  <si>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</si>
  <si>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</si>
  <si>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</si>
  <si>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</si>
  <si>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</si>
  <si>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</si>
  <si>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</si>
  <si>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</si>
  <si>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</si>
  <si>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</si>
  <si>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</si>
  <si>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</si>
  <si>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</si>
  <si>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</si>
  <si>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</si>
  <si>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</si>
  <si>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</si>
  <si>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</si>
  <si>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</si>
  <si>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</si>
  <si>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</si>
  <si>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</si>
  <si>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</si>
  <si>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</si>
  <si>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</si>
  <si>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1.36</t>
  </si>
  <si>
    <t>小諸市水道事業会計</t>
  </si>
  <si>
    <t>一般会計</t>
  </si>
  <si>
    <t>小諸市公共下水道事業会計</t>
  </si>
  <si>
    <t>小諸市介護保険事業特別会計</t>
  </si>
  <si>
    <t>小諸市住宅新築資金等貸付事業特別会計</t>
  </si>
  <si>
    <t>小諸市国民健康保険事業特別会計</t>
  </si>
  <si>
    <t>小諸公園事業特別会計</t>
  </si>
  <si>
    <t>小諸市農業集落排水事業特別会計</t>
  </si>
  <si>
    <t>その他会計（赤字）</t>
  </si>
  <si>
    <t>その他会計（黒字）</t>
  </si>
  <si>
    <t>-</t>
    <phoneticPr fontId="2"/>
  </si>
  <si>
    <t>小諸市土地開発公社</t>
    <rPh sb="0" eb="3">
      <t>コモロシ</t>
    </rPh>
    <rPh sb="3" eb="5">
      <t>トチ</t>
    </rPh>
    <rPh sb="5" eb="7">
      <t>カイハツ</t>
    </rPh>
    <rPh sb="7" eb="9">
      <t>コウシャ</t>
    </rPh>
    <phoneticPr fontId="2"/>
  </si>
  <si>
    <t>株式会社こもろ寅さん会館</t>
    <rPh sb="0" eb="4">
      <t>カブシキガイシャ</t>
    </rPh>
    <rPh sb="7" eb="8">
      <t>トラ</t>
    </rPh>
    <rPh sb="10" eb="12">
      <t>カイカン</t>
    </rPh>
    <phoneticPr fontId="23"/>
  </si>
  <si>
    <t>○</t>
    <phoneticPr fontId="2"/>
  </si>
  <si>
    <t>-</t>
    <phoneticPr fontId="2"/>
  </si>
  <si>
    <t>佐久広域連合（一般会計）</t>
    <rPh sb="0" eb="2">
      <t>サク</t>
    </rPh>
    <rPh sb="2" eb="4">
      <t>コウイキ</t>
    </rPh>
    <rPh sb="4" eb="6">
      <t>レンゴウ</t>
    </rPh>
    <rPh sb="7" eb="9">
      <t>イッパン</t>
    </rPh>
    <rPh sb="9" eb="11">
      <t>カイケイ</t>
    </rPh>
    <phoneticPr fontId="21"/>
  </si>
  <si>
    <t>佐久広域連合（消防特別会計）</t>
    <rPh sb="0" eb="2">
      <t>サク</t>
    </rPh>
    <rPh sb="2" eb="4">
      <t>コウイキ</t>
    </rPh>
    <rPh sb="4" eb="6">
      <t>レンゴウ</t>
    </rPh>
    <rPh sb="7" eb="9">
      <t>ショウボウ</t>
    </rPh>
    <rPh sb="9" eb="11">
      <t>トクベツ</t>
    </rPh>
    <rPh sb="11" eb="13">
      <t>カイケイ</t>
    </rPh>
    <phoneticPr fontId="21"/>
  </si>
  <si>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21"/>
  </si>
  <si>
    <t>佐久広域連合（特別養護老人ホーム特別会計）</t>
  </si>
  <si>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1"/>
  </si>
  <si>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1"/>
  </si>
  <si>
    <t>浅麓環境施設組合（一般会計）</t>
    <rPh sb="0" eb="1">
      <t>アサ</t>
    </rPh>
    <rPh sb="1" eb="2">
      <t>フモト</t>
    </rPh>
    <rPh sb="2" eb="4">
      <t>カンキョウ</t>
    </rPh>
    <rPh sb="4" eb="6">
      <t>シセツ</t>
    </rPh>
    <rPh sb="6" eb="8">
      <t>クミアイ</t>
    </rPh>
    <rPh sb="9" eb="11">
      <t>イッパン</t>
    </rPh>
    <rPh sb="11" eb="13">
      <t>カイケイ</t>
    </rPh>
    <phoneticPr fontId="21"/>
  </si>
  <si>
    <t>小諸市外二市御牧ヶ原水道事業組合会計</t>
    <rPh sb="0" eb="3">
      <t>コモロシ</t>
    </rPh>
    <rPh sb="3" eb="4">
      <t>ホカ</t>
    </rPh>
    <rPh sb="4" eb="5">
      <t>ニ</t>
    </rPh>
    <rPh sb="5" eb="6">
      <t>シ</t>
    </rPh>
    <rPh sb="6" eb="7">
      <t>ミ</t>
    </rPh>
    <rPh sb="7" eb="8">
      <t>マキ</t>
    </rPh>
    <rPh sb="9" eb="10">
      <t>ハラ</t>
    </rPh>
    <rPh sb="10" eb="12">
      <t>スイドウ</t>
    </rPh>
    <rPh sb="12" eb="14">
      <t>ジギョウ</t>
    </rPh>
    <rPh sb="14" eb="16">
      <t>クミアイ</t>
    </rPh>
    <rPh sb="16" eb="18">
      <t>カイケイ</t>
    </rPh>
    <phoneticPr fontId="21"/>
  </si>
  <si>
    <t>浅麓水道企業団（水道事業会計）</t>
    <rPh sb="0" eb="1">
      <t>アサ</t>
    </rPh>
    <rPh sb="1" eb="2">
      <t>フモト</t>
    </rPh>
    <rPh sb="2" eb="4">
      <t>スイドウ</t>
    </rPh>
    <rPh sb="4" eb="6">
      <t>キギョウ</t>
    </rPh>
    <rPh sb="6" eb="7">
      <t>ダン</t>
    </rPh>
    <rPh sb="8" eb="10">
      <t>スイドウ</t>
    </rPh>
    <rPh sb="10" eb="12">
      <t>ジギョウ</t>
    </rPh>
    <rPh sb="12" eb="14">
      <t>カイケイ</t>
    </rPh>
    <phoneticPr fontId="21"/>
  </si>
  <si>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1"/>
  </si>
  <si>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1"/>
  </si>
  <si>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5" eb="17">
      <t>ジギョウ</t>
    </rPh>
    <rPh sb="17" eb="19">
      <t>カイケイ</t>
    </rPh>
    <phoneticPr fontId="21"/>
  </si>
  <si>
    <t>長野県民交通災害共済組合（一般会計）</t>
    <rPh sb="0" eb="3">
      <t>ナガノケン</t>
    </rPh>
    <rPh sb="3" eb="4">
      <t>ミン</t>
    </rPh>
    <rPh sb="4" eb="6">
      <t>コウツウ</t>
    </rPh>
    <rPh sb="6" eb="8">
      <t>サイガイ</t>
    </rPh>
    <rPh sb="8" eb="10">
      <t>キョウサイ</t>
    </rPh>
    <rPh sb="10" eb="12">
      <t>クミアイ</t>
    </rPh>
    <rPh sb="13" eb="15">
      <t>イッパン</t>
    </rPh>
    <rPh sb="15" eb="17">
      <t>カイケイ</t>
    </rPh>
    <phoneticPr fontId="21"/>
  </si>
  <si>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1"/>
  </si>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</sst>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47869</c:v>
                </c:pt>
                <c:pt idx="1">
                  <c:v>40581</c:v>
                </c:pt>
                <c:pt idx="2">
                  <c:v>43253</c:v>
                </c:pt>
                <c:pt idx="3">
                  <c:v>47971</c:v>
                </c:pt>
                <c:pt idx="4">
                  <c:v>45517</c:v>
                </c:pt>
              </c:numCache>
            </c:numRef>
          </c:val>
          <c:smooth val="0"/>
        </c:ser>
        <c:dLbls>
          <c:showLegendKey val="0"/>
          <c:showVal val="0"/>
          <c:showCatName val="0"/>
          <c:showSerName val="0"/>
          <c:showPercent val="0"/>
          <c:showBubbleSize val="0"/>
        </c:dLbls>
        <c:marker val="1"/>
        <c:smooth val="0"/>
        <c:axId val="81436032"/>
        <c:axId val="81569280"/>
      </c:lineChart>
      <c:catAx>
        <c:axId val="81436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569280"/>
        <c:crosses val="autoZero"/>
        <c:auto val="1"/>
        <c:lblAlgn val="ctr"/>
        <c:lblOffset val="100"/>
        <c:tickLblSkip val="1"/>
        <c:tickMarkSkip val="1"/>
        <c:noMultiLvlLbl val="0"/>
      </c:catAx>
      <c:valAx>
        <c:axId val="815692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436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5.88</c:v>
                </c:pt>
                <c:pt idx="1">
                  <c:v>5.57</c:v>
                </c:pt>
                <c:pt idx="2">
                  <c:v>6.06</c:v>
                </c:pt>
                <c:pt idx="3">
                  <c:v>4.7</c:v>
                </c:pt>
                <c:pt idx="4">
                  <c:v>5.79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6.1</c:v>
                </c:pt>
                <c:pt idx="1">
                  <c:v>14.45</c:v>
                </c:pt>
                <c:pt idx="2">
                  <c:v>21.42</c:v>
                </c:pt>
                <c:pt idx="3">
                  <c:v>21.51</c:v>
                </c:pt>
                <c:pt idx="4">
                  <c:v>21.27</c:v>
                </c:pt>
              </c:numCache>
            </c:numRef>
          </c:val>
        </c:ser>
        <c:dLbls>
          <c:showLegendKey val="0"/>
          <c:showVal val="0"/>
          <c:showCatName val="0"/>
          <c:showSerName val="0"/>
          <c:showPercent val="0"/>
          <c:showBubbleSize val="0"/>
        </c:dLbls>
        <c:gapWidth val="250"/>
        <c:overlap val="100"/>
        <c:axId val="91925504"/>
        <c:axId val="91935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0.43</c:v>
                </c:pt>
                <c:pt idx="1">
                  <c:v>8.25</c:v>
                </c:pt>
                <c:pt idx="2">
                  <c:v>4.18</c:v>
                </c:pt>
                <c:pt idx="3">
                  <c:v>-1.36</c:v>
                </c:pt>
                <c:pt idx="4">
                  <c:v>1.1399999999999999</c:v>
                </c:pt>
              </c:numCache>
            </c:numRef>
          </c:val>
          <c:smooth val="0"/>
        </c:ser>
        <c:dLbls>
          <c:showLegendKey val="0"/>
          <c:showVal val="0"/>
          <c:showCatName val="0"/>
          <c:showSerName val="0"/>
          <c:showPercent val="0"/>
          <c:showBubbleSize val="0"/>
        </c:dLbls>
        <c:marker val="1"/>
        <c:smooth val="0"/>
        <c:axId val="91925504"/>
        <c:axId val="91935872"/>
      </c:lineChart>
      <c:catAx>
        <c:axId val="9192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935872"/>
        <c:crosses val="autoZero"/>
        <c:auto val="1"/>
        <c:lblAlgn val="ctr"/>
        <c:lblOffset val="100"/>
        <c:tickLblSkip val="1"/>
        <c:tickMarkSkip val="1"/>
        <c:noMultiLvlLbl val="0"/>
      </c:catAx>
      <c:valAx>
        <c:axId val="9193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2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0.39</c:v>
                </c:pt>
                <c:pt idx="2">
                  <c:v>#N/A</c:v>
                </c:pt>
                <c:pt idx="3">
                  <c:v>0.35</c:v>
                </c:pt>
                <c:pt idx="4">
                  <c:v>#N/A</c:v>
                </c:pt>
                <c:pt idx="5">
                  <c:v>3.9</c:v>
                </c:pt>
                <c:pt idx="6">
                  <c:v>#N/A</c:v>
                </c:pt>
                <c:pt idx="7">
                  <c:v>0.05</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小諸市農業集落排水事業特別会計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0.06</c:v>
                </c:pt>
                <c:pt idx="6">
                  <c:v>#N/A</c:v>
                </c:pt>
                <c:pt idx="7">
                  <c:v>0.05</c:v>
                </c:pt>
                <c:pt idx="8">
                  <c:v>#N/A</c:v>
                </c:pt>
                <c:pt idx="9">
                  <c:v>0.06</c:v>
                </c:pt>
              </c:numCache>
            </c:numRef>
          </c:val>
        </c:ser>
        <c:ser>
          <c:idx val="3"/>
          <c:order val="3"/>
          <c:tx>
            <c:strRef>
              <c:f>データシート!$A$30</c:f>
              <c:strCache>
                <c:ptCount val="1"/>
                <c:pt idx="0">
                  <c:v>小諸公園事業特別会計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0.05</c:v>
                </c:pt>
                <c:pt idx="8">
                  <c:v>#N/A</c:v>
                </c:pt>
                <c:pt idx="9">
                  <c:v>0.08</c:v>
                </c:pt>
              </c:numCache>
            </c:numRef>
          </c:val>
        </c:ser>
        <c:ser>
          <c:idx val="4"/>
          <c:order val="4"/>
          <c:tx>
            <c:strRef>
              <c:f>データシート!$A$31</c:f>
              <c:strCache>
                <c:ptCount val="1"/>
                <c:pt idx="0">
                  <c:v>小諸市国民健康保険事業特別会計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1.52</c:v>
                </c:pt>
                <c:pt idx="2">
                  <c:v>#N/A</c:v>
                </c:pt>
                <c:pt idx="3">
                  <c:v>1.18</c:v>
                </c:pt>
                <c:pt idx="4">
                  <c:v>#N/A</c:v>
                </c:pt>
                <c:pt idx="5">
                  <c:v>0.51</c:v>
                </c:pt>
                <c:pt idx="6">
                  <c:v>#N/A</c:v>
                </c:pt>
                <c:pt idx="7">
                  <c:v>0.25</c:v>
                </c:pt>
                <c:pt idx="8">
                  <c:v>#N/A</c:v>
                </c:pt>
                <c:pt idx="9">
                  <c:v>0.23</c:v>
                </c:pt>
              </c:numCache>
            </c:numRef>
          </c:val>
        </c:ser>
        <c:ser>
          <c:idx val="5"/>
          <c:order val="5"/>
          <c:tx>
            <c:strRef>
              <c:f>データシート!$A$32</c:f>
              <c:strCache>
                <c:ptCount val="1"/>
                <c:pt idx="0">
                  <c:v>小諸市住宅新築資金等貸付事業特別会計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0.05</c:v>
                </c:pt>
                <c:pt idx="6">
                  <c:v>#N/A</c:v>
                </c:pt>
                <c:pt idx="7">
                  <c:v>0.15</c:v>
                </c:pt>
                <c:pt idx="8">
                  <c:v>#N/A</c:v>
                </c:pt>
                <c:pt idx="9">
                  <c:v>0.3</c:v>
                </c:pt>
              </c:numCache>
            </c:numRef>
          </c:val>
        </c:ser>
        <c:ser>
          <c:idx val="6"/>
          <c:order val="6"/>
          <c:tx>
            <c:strRef>
              <c:f>データシート!$A$33</c:f>
              <c:strCache>
                <c:ptCount val="1"/>
                <c:pt idx="0">
                  <c:v>小諸市介護保険事業特別会計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1.1299999999999999</c:v>
                </c:pt>
                <c:pt idx="2">
                  <c:v>#N/A</c:v>
                </c:pt>
                <c:pt idx="3">
                  <c:v>1.1399999999999999</c:v>
                </c:pt>
                <c:pt idx="4">
                  <c:v>#N/A</c:v>
                </c:pt>
                <c:pt idx="5">
                  <c:v>0.95</c:v>
                </c:pt>
                <c:pt idx="6">
                  <c:v>#N/A</c:v>
                </c:pt>
                <c:pt idx="7">
                  <c:v>1.32</c:v>
                </c:pt>
                <c:pt idx="8">
                  <c:v>#N/A</c:v>
                </c:pt>
                <c:pt idx="9">
                  <c:v>0.79</c:v>
                </c:pt>
              </c:numCache>
            </c:numRef>
          </c:val>
        </c:ser>
        <c:ser>
          <c:idx val="7"/>
          <c:order val="7"/>
          <c:tx>
            <c:strRef>
              <c:f>データシート!$A$34</c:f>
              <c:strCache>
                <c:ptCount val="1"/>
                <c:pt idx="0">
                  <c:v>小諸市公共下水道事業会計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4.5</c:v>
                </c:pt>
                <c:pt idx="8">
                  <c:v>#N/A</c:v>
                </c:pt>
                <c:pt idx="9">
                  <c:v>4.7300000000000004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5.88</c:v>
                </c:pt>
                <c:pt idx="2">
                  <c:v>#N/A</c:v>
                </c:pt>
                <c:pt idx="3">
                  <c:v>5.57</c:v>
                </c:pt>
                <c:pt idx="4">
                  <c:v>#N/A</c:v>
                </c:pt>
                <c:pt idx="5">
                  <c:v>6.01</c:v>
                </c:pt>
                <c:pt idx="6">
                  <c:v>#N/A</c:v>
                </c:pt>
                <c:pt idx="7">
                  <c:v>4.5599999999999996</c:v>
                </c:pt>
                <c:pt idx="8">
                  <c:v>#N/A</c:v>
                </c:pt>
                <c:pt idx="9">
                  <c:v>5.49</c:v>
                </c:pt>
              </c:numCache>
            </c:numRef>
          </c:val>
        </c:ser>
        <c:ser>
          <c:idx val="9"/>
          <c:order val="9"/>
          <c:tx>
            <c:strRef>
              <c:f>データシート!$A$36</c:f>
              <c:strCache>
                <c:ptCount val="1"/>
                <c:pt idx="0">
                  <c:v>小諸市水道事業会計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11.93</c:v>
                </c:pt>
                <c:pt idx="2">
                  <c:v>#N/A</c:v>
                </c:pt>
                <c:pt idx="3">
                  <c:v>12.68</c:v>
                </c:pt>
                <c:pt idx="4">
                  <c:v>#N/A</c:v>
                </c:pt>
                <c:pt idx="5">
                  <c:v>14.33</c:v>
                </c:pt>
                <c:pt idx="6">
                  <c:v>#N/A</c:v>
                </c:pt>
                <c:pt idx="7">
                  <c:v>15.95</c:v>
                </c:pt>
                <c:pt idx="8">
                  <c:v>#N/A</c:v>
                </c:pt>
                <c:pt idx="9">
                  <c:v>16.62</c:v>
                </c:pt>
              </c:numCache>
            </c:numRef>
          </c:val>
        </c:ser>
        <c:dLbls>
          <c:showLegendKey val="0"/>
          <c:showVal val="0"/>
          <c:showCatName val="0"/>
          <c:showSerName val="0"/>
          <c:showPercent val="0"/>
          <c:showBubbleSize val="0"/>
        </c:dLbls>
        <c:gapWidth val="150"/>
        <c:overlap val="100"/>
        <c:axId val="92087424"/>
        <c:axId val="92088960"/>
      </c:barChart>
      <c:catAx>
        <c:axId val="9208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088960"/>
        <c:crosses val="autoZero"/>
        <c:auto val="1"/>
        <c:lblAlgn val="ctr"/>
        <c:lblOffset val="100"/>
        <c:tickLblSkip val="1"/>
        <c:tickMarkSkip val="1"/>
        <c:noMultiLvlLbl val="0"/>
      </c:catAx>
      <c:valAx>
        <c:axId val="9208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87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1754</c:v>
                </c:pt>
                <c:pt idx="5">
                  <c:v>1719</c:v>
                </c:pt>
                <c:pt idx="8">
                  <c:v>1757</c:v>
                </c:pt>
                <c:pt idx="11">
                  <c:v>1710</c:v>
                </c:pt>
                <c:pt idx="14">
                  <c:v>1795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22</c:v>
                </c:pt>
                <c:pt idx="3">
                  <c:v>19</c:v>
                </c:pt>
                <c:pt idx="6">
                  <c:v>16</c:v>
                </c:pt>
                <c:pt idx="9">
                  <c:v>12</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97</c:v>
                </c:pt>
                <c:pt idx="3">
                  <c:v>115</c:v>
                </c:pt>
                <c:pt idx="6">
                  <c:v>116</c:v>
                </c:pt>
                <c:pt idx="9">
                  <c:v>117</c:v>
                </c:pt>
                <c:pt idx="12">
                  <c:v>116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866</c:v>
                </c:pt>
                <c:pt idx="3">
                  <c:v>825</c:v>
                </c:pt>
                <c:pt idx="6">
                  <c:v>826</c:v>
                </c:pt>
                <c:pt idx="9">
                  <c:v>843</c:v>
                </c:pt>
                <c:pt idx="12">
                  <c:v>916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8</c:v>
                </c:pt>
                <c:pt idx="3">
                  <c:v>12</c:v>
                </c:pt>
                <c:pt idx="6">
                  <c:v>12</c:v>
                </c:pt>
                <c:pt idx="9">
                  <c:v>8</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1567</c:v>
                </c:pt>
                <c:pt idx="3">
                  <c:v>1601</c:v>
                </c:pt>
                <c:pt idx="6">
                  <c:v>1585</c:v>
                </c:pt>
                <c:pt idx="9">
                  <c:v>1587</c:v>
                </c:pt>
                <c:pt idx="12">
                  <c:v>1606</c:v>
                </c:pt>
              </c:numCache>
            </c:numRef>
          </c:val>
        </c:ser>
        <c:dLbls>
          <c:showLegendKey val="0"/>
          <c:showVal val="0"/>
          <c:showCatName val="0"/>
          <c:showSerName val="0"/>
          <c:showPercent val="0"/>
          <c:showBubbleSize val="0"/>
        </c:dLbls>
        <c:gapWidth val="100"/>
        <c:overlap val="100"/>
        <c:axId val="91007232"/>
        <c:axId val="9102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806</c:v>
                </c:pt>
                <c:pt idx="2">
                  <c:v>#N/A</c:v>
                </c:pt>
                <c:pt idx="3">
                  <c:v>#N/A</c:v>
                </c:pt>
                <c:pt idx="4">
                  <c:v>853</c:v>
                </c:pt>
                <c:pt idx="5">
                  <c:v>#N/A</c:v>
                </c:pt>
                <c:pt idx="6">
                  <c:v>#N/A</c:v>
                </c:pt>
                <c:pt idx="7">
                  <c:v>798</c:v>
                </c:pt>
                <c:pt idx="8">
                  <c:v>#N/A</c:v>
                </c:pt>
                <c:pt idx="9">
                  <c:v>#N/A</c:v>
                </c:pt>
                <c:pt idx="10">
                  <c:v>857</c:v>
                </c:pt>
                <c:pt idx="11">
                  <c:v>#N/A</c:v>
                </c:pt>
                <c:pt idx="12">
                  <c:v>#N/A</c:v>
                </c:pt>
                <c:pt idx="13">
                  <c:v>856</c:v>
                </c:pt>
                <c:pt idx="14">
                  <c:v>#N/A</c:v>
                </c:pt>
              </c:numCache>
            </c:numRef>
          </c:val>
          <c:smooth val="0"/>
        </c:ser>
        <c:dLbls>
          <c:showLegendKey val="0"/>
          <c:showVal val="0"/>
          <c:showCatName val="0"/>
          <c:showSerName val="0"/>
          <c:showPercent val="0"/>
          <c:showBubbleSize val="0"/>
        </c:dLbls>
        <c:marker val="1"/>
        <c:smooth val="0"/>
        <c:axId val="91007232"/>
        <c:axId val="91021696"/>
      </c:lineChart>
      <c:catAx>
        <c:axId val="9100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021696"/>
        <c:crosses val="autoZero"/>
        <c:auto val="1"/>
        <c:lblAlgn val="ctr"/>
        <c:lblOffset val="100"/>
        <c:tickLblSkip val="1"/>
        <c:tickMarkSkip val="1"/>
        <c:noMultiLvlLbl val="0"/>
      </c:catAx>
      <c:valAx>
        <c:axId val="9102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0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17059</c:v>
                </c:pt>
                <c:pt idx="5">
                  <c:v>16953</c:v>
                </c:pt>
                <c:pt idx="8">
                  <c:v>16723</c:v>
                </c:pt>
                <c:pt idx="11">
                  <c:v>16383</c:v>
                </c:pt>
                <c:pt idx="14">
                  <c:v>16536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4042</c:v>
                </c:pt>
                <c:pt idx="5">
                  <c:v>3647</c:v>
                </c:pt>
                <c:pt idx="8">
                  <c:v>3840</c:v>
                </c:pt>
                <c:pt idx="11">
                  <c:v>3293</c:v>
                </c:pt>
                <c:pt idx="14">
                  <c:v>2961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9057</c:v>
                </c:pt>
                <c:pt idx="5">
                  <c:v>10169</c:v>
                </c:pt>
                <c:pt idx="8">
                  <c:v>10674</c:v>
                </c:pt>
                <c:pt idx="11">
                  <c:v>10693</c:v>
                </c:pt>
                <c:pt idx="14">
                  <c:v>9766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316</c:v>
                </c:pt>
                <c:pt idx="3">
                  <c:v>320</c:v>
                </c:pt>
                <c:pt idx="6">
                  <c:v>319</c:v>
                </c:pt>
                <c:pt idx="9">
                  <c:v>321</c:v>
                </c:pt>
                <c:pt idx="12">
                  <c:v>317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3175</c:v>
                </c:pt>
                <c:pt idx="3">
                  <c:v>3103</c:v>
                </c:pt>
                <c:pt idx="6">
                  <c:v>3089</c:v>
                </c:pt>
                <c:pt idx="9">
                  <c:v>2977</c:v>
                </c:pt>
                <c:pt idx="12">
                  <c:v>2965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1069</c:v>
                </c:pt>
                <c:pt idx="3">
                  <c:v>985</c:v>
                </c:pt>
                <c:pt idx="6">
                  <c:v>875</c:v>
                </c:pt>
                <c:pt idx="9">
                  <c:v>763</c:v>
                </c:pt>
                <c:pt idx="12">
                  <c:v>654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11132</c:v>
                </c:pt>
                <c:pt idx="3">
                  <c:v>11958</c:v>
                </c:pt>
                <c:pt idx="6">
                  <c:v>11739</c:v>
                </c:pt>
                <c:pt idx="9">
                  <c:v>10821</c:v>
                </c:pt>
                <c:pt idx="12">
                  <c:v>10192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20</c:v>
                </c:pt>
                <c:pt idx="3">
                  <c:v>12</c:v>
                </c:pt>
                <c:pt idx="6">
                  <c:v>6</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14183</c:v>
                </c:pt>
                <c:pt idx="3">
                  <c:v>14270</c:v>
                </c:pt>
                <c:pt idx="6">
                  <c:v>14234</c:v>
                </c:pt>
                <c:pt idx="9">
                  <c:v>14157</c:v>
                </c:pt>
                <c:pt idx="12">
                  <c:v>13984</c:v>
                </c:pt>
              </c:numCache>
            </c:numRef>
          </c:val>
        </c:ser>
        <c:dLbls>
          <c:showLegendKey val="0"/>
          <c:showVal val="0"/>
          <c:showCatName val="0"/>
          <c:showSerName val="0"/>
          <c:showPercent val="0"/>
          <c:showBubbleSize val="0"/>
        </c:dLbls>
        <c:gapWidth val="100"/>
        <c:overlap val="100"/>
        <c:axId val="92062464"/>
        <c:axId val="92064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062464"/>
        <c:axId val="92064384"/>
      </c:lineChart>
      <c:catAx>
        <c:axId val="9206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064384"/>
        <c:crosses val="autoZero"/>
        <c:auto val="1"/>
        <c:lblAlgn val="ctr"/>
        <c:lblOffset val="100"/>
        <c:tickLblSkip val="1"/>
        <c:tickMarkSkip val="1"/>
        <c:noMultiLvlLbl val="0"/>
      </c:catAx>
      <c:valAx>
        <c:axId val="9206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6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43,637
42,996
98.66
17,959,682
16,167,260
587,813
10,157,005
13,983,565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の比較では、前年度に引き続き、上位に位置しているが、長引く景気の低迷などにより、数値は連続して低下している。さらなる歳出の見直しや、市税等収納対策、企業誘致等の産業振興による財源確保に引き続き取り組み、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116417</xdr:rowOff>
    </xdr:to>
    <xdr:cxnSp macro="">
      <xdr:nvCxnSpPr>
        <xdr:cNvPr id="68" name="直線コネクタ 67"/>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116417</xdr:rowOff>
    </xdr:to>
    <xdr:cxnSp macro="">
      <xdr:nvCxnSpPr>
        <xdr:cNvPr id="71" name="直線コネクタ 70"/>
        <xdr:cNvCxnSpPr/>
      </xdr:nvCxnSpPr>
      <xdr:spPr>
        <a:xfrm>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96308</xdr:rowOff>
    </xdr:to>
    <xdr:cxnSp macro="">
      <xdr:nvCxnSpPr>
        <xdr:cNvPr id="74" name="直線コネクタ 73"/>
        <xdr:cNvCxnSpPr/>
      </xdr:nvCxnSpPr>
      <xdr:spPr>
        <a:xfrm>
          <a:off x="2336800" y="70654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41</xdr:row>
      <xdr:rowOff>35983</xdr:rowOff>
    </xdr:to>
    <xdr:cxnSp macro="">
      <xdr:nvCxnSpPr>
        <xdr:cNvPr id="77" name="直線コネクタ 76"/>
        <xdr:cNvCxnSpPr/>
      </xdr:nvCxnSpPr>
      <xdr:spPr>
        <a:xfrm>
          <a:off x="1447800" y="70051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62035</xdr:rowOff>
    </xdr:from>
    <xdr:ext cx="762000" cy="259045"/>
    <xdr:sp macro="" textlink="">
      <xdr:nvSpPr>
        <xdr:cNvPr id="88"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90" name="テキスト ボックス 89"/>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157285</xdr:rowOff>
    </xdr:from>
    <xdr:ext cx="762000" cy="259045"/>
    <xdr:sp macro="" textlink="">
      <xdr:nvSpPr>
        <xdr:cNvPr id="92" name="テキスト ボックス 91"/>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5" name="円/楕円 94"/>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36635</xdr:rowOff>
    </xdr:from>
    <xdr:ext cx="762000" cy="259045"/>
    <xdr:sp macro="" textlink="">
      <xdr:nvSpPr>
        <xdr:cNvPr id="96" name="テキスト ボックス 95"/>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地方債の新規発行の増加抑制、積極的な繰上償還の実施による公債費の削減や新規採用抑制による人件費の削減など、義務的経費の抑制に努め、類似団体内では上位に位置している。今後、上昇要因となる大型の普通建設事業の実施に伴う地方債の新規発行増加、国保、介護等の特別会計繰出金や一部事務組合負担金などの増加が見込まれるが、引き続き行財政改革を推進し、健全財政の維持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60778</xdr:rowOff>
    </xdr:from>
    <xdr:to>
      <xdr:col>7</xdr:col>
      <xdr:colOff>152400</xdr:colOff>
      <xdr:row>61</xdr:row>
      <xdr:rowOff>81462</xdr:rowOff>
    </xdr:to>
    <xdr:cxnSp macro="">
      <xdr:nvCxnSpPr>
        <xdr:cNvPr id="133" name="直線コネクタ 132"/>
        <xdr:cNvCxnSpPr/>
      </xdr:nvCxnSpPr>
      <xdr:spPr>
        <a:xfrm flipV="1">
          <a:off x="4114800" y="10519228"/>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57331</xdr:rowOff>
    </xdr:from>
    <xdr:to>
      <xdr:col>6</xdr:col>
      <xdr:colOff>0</xdr:colOff>
      <xdr:row>61</xdr:row>
      <xdr:rowOff>81462</xdr:rowOff>
    </xdr:to>
    <xdr:cxnSp macro="">
      <xdr:nvCxnSpPr>
        <xdr:cNvPr id="136" name="直線コネクタ 135"/>
        <xdr:cNvCxnSpPr/>
      </xdr:nvCxnSpPr>
      <xdr:spPr>
        <a:xfrm>
          <a:off x="3225800" y="1051578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125367</xdr:rowOff>
    </xdr:from>
    <xdr:to>
      <xdr:col>4</xdr:col>
      <xdr:colOff>482600</xdr:colOff>
      <xdr:row>61</xdr:row>
      <xdr:rowOff>57331</xdr:rowOff>
    </xdr:to>
    <xdr:cxnSp macro="">
      <xdr:nvCxnSpPr>
        <xdr:cNvPr id="139" name="直線コネクタ 138"/>
        <xdr:cNvCxnSpPr/>
      </xdr:nvCxnSpPr>
      <xdr:spPr>
        <a:xfrm>
          <a:off x="2336800" y="1041236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125367</xdr:rowOff>
    </xdr:from>
    <xdr:to>
      <xdr:col>3</xdr:col>
      <xdr:colOff>279400</xdr:colOff>
      <xdr:row>61</xdr:row>
      <xdr:rowOff>67673</xdr:rowOff>
    </xdr:to>
    <xdr:cxnSp macro="">
      <xdr:nvCxnSpPr>
        <xdr:cNvPr id="142" name="直線コネクタ 141"/>
        <xdr:cNvCxnSpPr/>
      </xdr:nvCxnSpPr>
      <xdr:spPr>
        <a:xfrm flipV="1">
          <a:off x="1447800" y="1041236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9978</xdr:rowOff>
    </xdr:from>
    <xdr:to>
      <xdr:col>7</xdr:col>
      <xdr:colOff>203200</xdr:colOff>
      <xdr:row>61</xdr:row>
      <xdr:rowOff>111578</xdr:rowOff>
    </xdr:to>
    <xdr:sp macro="" textlink="">
      <xdr:nvSpPr>
        <xdr:cNvPr id="152" name="円/楕円 151"/>
        <xdr:cNvSpPr/>
      </xdr:nvSpPr>
      <xdr:spPr>
        <a:xfrm>
          <a:off x="49022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26505</xdr:rowOff>
    </xdr:from>
    <xdr:ext cx="762000" cy="259045"/>
    <xdr:sp macro="" textlink="">
      <xdr:nvSpPr>
        <xdr:cNvPr id="153" name="財政構造の弾力性該当値テキスト"/>
        <xdr:cNvSpPr txBox="1"/>
      </xdr:nvSpPr>
      <xdr:spPr>
        <a:xfrm>
          <a:off x="50419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30662</xdr:rowOff>
    </xdr:from>
    <xdr:to>
      <xdr:col>6</xdr:col>
      <xdr:colOff>50800</xdr:colOff>
      <xdr:row>61</xdr:row>
      <xdr:rowOff>132262</xdr:rowOff>
    </xdr:to>
    <xdr:sp macro="" textlink="">
      <xdr:nvSpPr>
        <xdr:cNvPr id="154" name="円/楕円 153"/>
        <xdr:cNvSpPr/>
      </xdr:nvSpPr>
      <xdr:spPr>
        <a:xfrm>
          <a:off x="4064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142439</xdr:rowOff>
    </xdr:from>
    <xdr:ext cx="736600" cy="259045"/>
    <xdr:sp macro="" textlink="">
      <xdr:nvSpPr>
        <xdr:cNvPr id="155" name="テキスト ボックス 154"/>
        <xdr:cNvSpPr txBox="1"/>
      </xdr:nvSpPr>
      <xdr:spPr>
        <a:xfrm>
          <a:off x="3733800" y="1025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6531</xdr:rowOff>
    </xdr:from>
    <xdr:to>
      <xdr:col>4</xdr:col>
      <xdr:colOff>533400</xdr:colOff>
      <xdr:row>61</xdr:row>
      <xdr:rowOff>108131</xdr:rowOff>
    </xdr:to>
    <xdr:sp macro="" textlink="">
      <xdr:nvSpPr>
        <xdr:cNvPr id="156" name="円/楕円 155"/>
        <xdr:cNvSpPr/>
      </xdr:nvSpPr>
      <xdr:spPr>
        <a:xfrm>
          <a:off x="3175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118308</xdr:rowOff>
    </xdr:from>
    <xdr:ext cx="762000" cy="259045"/>
    <xdr:sp macro="" textlink="">
      <xdr:nvSpPr>
        <xdr:cNvPr id="157" name="テキスト ボックス 156"/>
        <xdr:cNvSpPr txBox="1"/>
      </xdr:nvSpPr>
      <xdr:spPr>
        <a:xfrm>
          <a:off x="2844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74567</xdr:rowOff>
    </xdr:from>
    <xdr:to>
      <xdr:col>3</xdr:col>
      <xdr:colOff>330200</xdr:colOff>
      <xdr:row>61</xdr:row>
      <xdr:rowOff>4717</xdr:rowOff>
    </xdr:to>
    <xdr:sp macro="" textlink="">
      <xdr:nvSpPr>
        <xdr:cNvPr id="158" name="円/楕円 157"/>
        <xdr:cNvSpPr/>
      </xdr:nvSpPr>
      <xdr:spPr>
        <a:xfrm>
          <a:off x="2286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14894</xdr:rowOff>
    </xdr:from>
    <xdr:ext cx="762000" cy="259045"/>
    <xdr:sp macro="" textlink="">
      <xdr:nvSpPr>
        <xdr:cNvPr id="159" name="テキスト ボックス 158"/>
        <xdr:cNvSpPr txBox="1"/>
      </xdr:nvSpPr>
      <xdr:spPr>
        <a:xfrm>
          <a:off x="1955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16873</xdr:rowOff>
    </xdr:from>
    <xdr:to>
      <xdr:col>2</xdr:col>
      <xdr:colOff>127000</xdr:colOff>
      <xdr:row>61</xdr:row>
      <xdr:rowOff>118473</xdr:rowOff>
    </xdr:to>
    <xdr:sp macro="" textlink="">
      <xdr:nvSpPr>
        <xdr:cNvPr id="160" name="円/楕円 159"/>
        <xdr:cNvSpPr/>
      </xdr:nvSpPr>
      <xdr:spPr>
        <a:xfrm>
          <a:off x="1397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128650</xdr:rowOff>
    </xdr:from>
    <xdr:ext cx="762000" cy="259045"/>
    <xdr:sp macro="" textlink="">
      <xdr:nvSpPr>
        <xdr:cNvPr id="161" name="テキスト ボックス 160"/>
        <xdr:cNvSpPr txBox="1"/>
      </xdr:nvSpPr>
      <xdr:spPr>
        <a:xfrm>
          <a:off x="1066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[105,893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これまでの職員数や職員手当の削減、非常勤特別職の報酬の見直しなどによる人件費の減により、類似団体と比較して良好な数値となっている。引き続き経常経費の抑制に努め、財政の健全化を図っていく。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167377</xdr:rowOff>
    </xdr:from>
    <xdr:to>
      <xdr:col>7</xdr:col>
      <xdr:colOff>152400</xdr:colOff>
      <xdr:row>80</xdr:row>
      <xdr:rowOff>169839</xdr:rowOff>
    </xdr:to>
    <xdr:cxnSp macro="">
      <xdr:nvCxnSpPr>
        <xdr:cNvPr id="195" name="直線コネクタ 194"/>
        <xdr:cNvCxnSpPr/>
      </xdr:nvCxnSpPr>
      <xdr:spPr>
        <a:xfrm>
          <a:off x="4114800" y="13883377"/>
          <a:ext cx="8382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154618</xdr:rowOff>
    </xdr:from>
    <xdr:ext cx="762000" cy="259045"/>
    <xdr:sp macro="" textlink="">
      <xdr:nvSpPr>
        <xdr:cNvPr id="196" name="人件費・物件費等の状況平均値テキスト"/>
        <xdr:cNvSpPr txBox="1"/>
      </xdr:nvSpPr>
      <xdr:spPr>
        <a:xfrm>
          <a:off x="5041900" y="138706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167377</xdr:rowOff>
    </xdr:from>
    <xdr:to>
      <xdr:col>6</xdr:col>
      <xdr:colOff>0</xdr:colOff>
      <xdr:row>80</xdr:row>
      <xdr:rowOff>169925</xdr:rowOff>
    </xdr:to>
    <xdr:cxnSp macro="">
      <xdr:nvCxnSpPr>
        <xdr:cNvPr id="198" name="直線コネクタ 197"/>
        <xdr:cNvCxnSpPr/>
      </xdr:nvCxnSpPr>
      <xdr:spPr>
        <a:xfrm flipV="1">
          <a:off x="3225800" y="13883377"/>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167370</xdr:rowOff>
    </xdr:from>
    <xdr:to>
      <xdr:col>4</xdr:col>
      <xdr:colOff>482600</xdr:colOff>
      <xdr:row>80</xdr:row>
      <xdr:rowOff>169925</xdr:rowOff>
    </xdr:to>
    <xdr:cxnSp macro="">
      <xdr:nvCxnSpPr>
        <xdr:cNvPr id="201" name="直線コネクタ 200"/>
        <xdr:cNvCxnSpPr/>
      </xdr:nvCxnSpPr>
      <xdr:spPr>
        <a:xfrm>
          <a:off x="2336800" y="13883370"/>
          <a:ext cx="889000" cy="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166765</xdr:rowOff>
    </xdr:from>
    <xdr:to>
      <xdr:col>3</xdr:col>
      <xdr:colOff>279400</xdr:colOff>
      <xdr:row>80</xdr:row>
      <xdr:rowOff>167370</xdr:rowOff>
    </xdr:to>
    <xdr:cxnSp macro="">
      <xdr:nvCxnSpPr>
        <xdr:cNvPr id="204" name="直線コネクタ 203"/>
        <xdr:cNvCxnSpPr/>
      </xdr:nvCxnSpPr>
      <xdr:spPr>
        <a:xfrm>
          <a:off x="1447800" y="13882765"/>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119039</xdr:rowOff>
    </xdr:from>
    <xdr:to>
      <xdr:col>7</xdr:col>
      <xdr:colOff>203200</xdr:colOff>
      <xdr:row>81</xdr:row>
      <xdr:rowOff>49189</xdr:rowOff>
    </xdr:to>
    <xdr:sp macro="" textlink="">
      <xdr:nvSpPr>
        <xdr:cNvPr id="214" name="円/楕円 213"/>
        <xdr:cNvSpPr/>
      </xdr:nvSpPr>
      <xdr:spPr>
        <a:xfrm>
          <a:off x="4902200" y="138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40316</xdr:rowOff>
    </xdr:from>
    <xdr:ext cx="762000" cy="259045"/>
    <xdr:sp macro="" textlink="">
      <xdr:nvSpPr>
        <xdr:cNvPr id="215" name="人件費・物件費等の状況該当値テキスト"/>
        <xdr:cNvSpPr txBox="1"/>
      </xdr:nvSpPr>
      <xdr:spPr>
        <a:xfrm>
          <a:off x="5041900" y="1375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105,893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116577</xdr:rowOff>
    </xdr:from>
    <xdr:to>
      <xdr:col>6</xdr:col>
      <xdr:colOff>50800</xdr:colOff>
      <xdr:row>81</xdr:row>
      <xdr:rowOff>46727</xdr:rowOff>
    </xdr:to>
    <xdr:sp macro="" textlink="">
      <xdr:nvSpPr>
        <xdr:cNvPr id="216" name="円/楕円 215"/>
        <xdr:cNvSpPr/>
      </xdr:nvSpPr>
      <xdr:spPr>
        <a:xfrm>
          <a:off x="4064000" y="138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56904</xdr:rowOff>
    </xdr:from>
    <xdr:ext cx="736600" cy="259045"/>
    <xdr:sp macro="" textlink="">
      <xdr:nvSpPr>
        <xdr:cNvPr id="217" name="テキスト ボックス 216"/>
        <xdr:cNvSpPr txBox="1"/>
      </xdr:nvSpPr>
      <xdr:spPr>
        <a:xfrm>
          <a:off x="3733800" y="13601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102,832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119125</xdr:rowOff>
    </xdr:from>
    <xdr:to>
      <xdr:col>4</xdr:col>
      <xdr:colOff>533400</xdr:colOff>
      <xdr:row>81</xdr:row>
      <xdr:rowOff>49275</xdr:rowOff>
    </xdr:to>
    <xdr:sp macro="" textlink="">
      <xdr:nvSpPr>
        <xdr:cNvPr id="218" name="円/楕円 217"/>
        <xdr:cNvSpPr/>
      </xdr:nvSpPr>
      <xdr:spPr>
        <a:xfrm>
          <a:off x="3175000" y="138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59452</xdr:rowOff>
    </xdr:from>
    <xdr:ext cx="762000" cy="259045"/>
    <xdr:sp macro="" textlink="">
      <xdr:nvSpPr>
        <xdr:cNvPr id="219" name="テキスト ボックス 218"/>
        <xdr:cNvSpPr txBox="1"/>
      </xdr:nvSpPr>
      <xdr:spPr>
        <a:xfrm>
          <a:off x="2844800" y="1360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105,999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116570</xdr:rowOff>
    </xdr:from>
    <xdr:to>
      <xdr:col>3</xdr:col>
      <xdr:colOff>330200</xdr:colOff>
      <xdr:row>81</xdr:row>
      <xdr:rowOff>46720</xdr:rowOff>
    </xdr:to>
    <xdr:sp macro="" textlink="">
      <xdr:nvSpPr>
        <xdr:cNvPr id="220" name="円/楕円 219"/>
        <xdr:cNvSpPr/>
      </xdr:nvSpPr>
      <xdr:spPr>
        <a:xfrm>
          <a:off x="2286000" y="138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56897</xdr:rowOff>
    </xdr:from>
    <xdr:ext cx="762000" cy="259045"/>
    <xdr:sp macro="" textlink="">
      <xdr:nvSpPr>
        <xdr:cNvPr id="221" name="テキスト ボックス 220"/>
        <xdr:cNvSpPr txBox="1"/>
      </xdr:nvSpPr>
      <xdr:spPr>
        <a:xfrm>
          <a:off x="1955800" y="1360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102,821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115965</xdr:rowOff>
    </xdr:from>
    <xdr:to>
      <xdr:col>2</xdr:col>
      <xdr:colOff>127000</xdr:colOff>
      <xdr:row>81</xdr:row>
      <xdr:rowOff>46115</xdr:rowOff>
    </xdr:to>
    <xdr:sp macro="" textlink="">
      <xdr:nvSpPr>
        <xdr:cNvPr id="222" name="円/楕円 221"/>
        <xdr:cNvSpPr/>
      </xdr:nvSpPr>
      <xdr:spPr>
        <a:xfrm>
          <a:off x="1397000" y="13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56292</xdr:rowOff>
    </xdr:from>
    <xdr:ext cx="762000" cy="259045"/>
    <xdr:sp macro="" textlink="">
      <xdr:nvSpPr>
        <xdr:cNvPr id="223" name="テキスト ボックス 222"/>
        <xdr:cNvSpPr txBox="1"/>
      </xdr:nvSpPr>
      <xdr:spPr>
        <a:xfrm>
          <a:off x="1066800" y="1360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国家公務員の時限的（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年間）な給与改定特例法による措置が</a:t>
          </a:r>
          <a:r>
            <a:rPr lang="ja-JP" altLang="en-US" sz="1100">
              <a:solidFill>
                <a:schemeClr val="dk1"/>
              </a:solidFill>
              <a:effectLst/>
              <a:latin typeface="+mn-lt"/>
              <a:ea typeface="+mn-ea"/>
              <a:cs typeface="+mn-cs"/>
            </a:rPr>
            <a:t>終了したことにより、前年に比べて大幅に数値がマイナス</a:t>
          </a:r>
          <a:r>
            <a:rPr lang="ja-JP" altLang="ja-JP" sz="1100" b="0" i="0" baseline="0">
              <a:solidFill>
                <a:schemeClr val="dk1"/>
              </a:solidFill>
              <a:effectLst/>
              <a:latin typeface="+mn-lt"/>
              <a:ea typeface="+mn-ea"/>
              <a:cs typeface="+mn-cs"/>
            </a:rPr>
            <a:t>となっている。引き続き給与水準の適正化に努める。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97579</xdr:rowOff>
    </xdr:from>
    <xdr:to>
      <xdr:col>24</xdr:col>
      <xdr:colOff>558800</xdr:colOff>
      <xdr:row>88</xdr:row>
      <xdr:rowOff>140759</xdr:rowOff>
    </xdr:to>
    <xdr:cxnSp macro="">
      <xdr:nvCxnSpPr>
        <xdr:cNvPr id="257" name="直線コネクタ 256"/>
        <xdr:cNvCxnSpPr/>
      </xdr:nvCxnSpPr>
      <xdr:spPr>
        <a:xfrm flipV="1">
          <a:off x="16179800" y="14842279"/>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132714</xdr:rowOff>
    </xdr:from>
    <xdr:to>
      <xdr:col>23</xdr:col>
      <xdr:colOff>406400</xdr:colOff>
      <xdr:row>88</xdr:row>
      <xdr:rowOff>140759</xdr:rowOff>
    </xdr:to>
    <xdr:cxnSp macro="">
      <xdr:nvCxnSpPr>
        <xdr:cNvPr id="260" name="直線コネクタ 259"/>
        <xdr:cNvCxnSpPr/>
      </xdr:nvCxnSpPr>
      <xdr:spPr>
        <a:xfrm>
          <a:off x="15290800" y="15220314"/>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165946</xdr:rowOff>
    </xdr:from>
    <xdr:to>
      <xdr:col>22</xdr:col>
      <xdr:colOff>203200</xdr:colOff>
      <xdr:row>88</xdr:row>
      <xdr:rowOff>132714</xdr:rowOff>
    </xdr:to>
    <xdr:cxnSp macro="">
      <xdr:nvCxnSpPr>
        <xdr:cNvPr id="263" name="直線コネクタ 262"/>
        <xdr:cNvCxnSpPr/>
      </xdr:nvCxnSpPr>
      <xdr:spPr>
        <a:xfrm>
          <a:off x="14401800" y="14910646"/>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149861</xdr:rowOff>
    </xdr:from>
    <xdr:to>
      <xdr:col>21</xdr:col>
      <xdr:colOff>0</xdr:colOff>
      <xdr:row>86</xdr:row>
      <xdr:rowOff>165946</xdr:rowOff>
    </xdr:to>
    <xdr:cxnSp macro="">
      <xdr:nvCxnSpPr>
        <xdr:cNvPr id="266" name="直線コネクタ 265"/>
        <xdr:cNvCxnSpPr/>
      </xdr:nvCxnSpPr>
      <xdr:spPr>
        <a:xfrm>
          <a:off x="13512800" y="1489456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46779</xdr:rowOff>
    </xdr:from>
    <xdr:to>
      <xdr:col>24</xdr:col>
      <xdr:colOff>609600</xdr:colOff>
      <xdr:row>86</xdr:row>
      <xdr:rowOff>148379</xdr:rowOff>
    </xdr:to>
    <xdr:sp macro="" textlink="">
      <xdr:nvSpPr>
        <xdr:cNvPr id="276" name="円/楕円 275"/>
        <xdr:cNvSpPr/>
      </xdr:nvSpPr>
      <xdr:spPr>
        <a:xfrm>
          <a:off x="169672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63306</xdr:rowOff>
    </xdr:from>
    <xdr:ext cx="762000" cy="259045"/>
    <xdr:sp macro="" textlink="">
      <xdr:nvSpPr>
        <xdr:cNvPr id="277" name="給与水準   （国との比較）該当値テキスト"/>
        <xdr:cNvSpPr txBox="1"/>
      </xdr:nvSpPr>
      <xdr:spPr>
        <a:xfrm>
          <a:off x="17106900" y="1463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89959</xdr:rowOff>
    </xdr:from>
    <xdr:to>
      <xdr:col>23</xdr:col>
      <xdr:colOff>457200</xdr:colOff>
      <xdr:row>89</xdr:row>
      <xdr:rowOff>20109</xdr:rowOff>
    </xdr:to>
    <xdr:sp macro="" textlink="">
      <xdr:nvSpPr>
        <xdr:cNvPr id="278" name="円/楕円 277"/>
        <xdr:cNvSpPr/>
      </xdr:nvSpPr>
      <xdr:spPr>
        <a:xfrm>
          <a:off x="16129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4886</xdr:rowOff>
    </xdr:from>
    <xdr:ext cx="736600" cy="259045"/>
    <xdr:sp macro="" textlink="">
      <xdr:nvSpPr>
        <xdr:cNvPr id="279" name="テキスト ボックス 278"/>
        <xdr:cNvSpPr txBox="1"/>
      </xdr:nvSpPr>
      <xdr:spPr>
        <a:xfrm>
          <a:off x="15798800" y="1526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81914</xdr:rowOff>
    </xdr:from>
    <xdr:to>
      <xdr:col>22</xdr:col>
      <xdr:colOff>254000</xdr:colOff>
      <xdr:row>89</xdr:row>
      <xdr:rowOff>12064</xdr:rowOff>
    </xdr:to>
    <xdr:sp macro="" textlink="">
      <xdr:nvSpPr>
        <xdr:cNvPr id="280" name="円/楕円 279"/>
        <xdr:cNvSpPr/>
      </xdr:nvSpPr>
      <xdr:spPr>
        <a:xfrm>
          <a:off x="15240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168291</xdr:rowOff>
    </xdr:from>
    <xdr:ext cx="762000" cy="259045"/>
    <xdr:sp macro="" textlink="">
      <xdr:nvSpPr>
        <xdr:cNvPr id="281" name="テキスト ボックス 280"/>
        <xdr:cNvSpPr txBox="1"/>
      </xdr:nvSpPr>
      <xdr:spPr>
        <a:xfrm>
          <a:off x="14909800" y="1525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115146</xdr:rowOff>
    </xdr:from>
    <xdr:to>
      <xdr:col>21</xdr:col>
      <xdr:colOff>50800</xdr:colOff>
      <xdr:row>87</xdr:row>
      <xdr:rowOff>45296</xdr:rowOff>
    </xdr:to>
    <xdr:sp macro="" textlink="">
      <xdr:nvSpPr>
        <xdr:cNvPr id="282" name="円/楕円 281"/>
        <xdr:cNvSpPr/>
      </xdr:nvSpPr>
      <xdr:spPr>
        <a:xfrm>
          <a:off x="14351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30073</xdr:rowOff>
    </xdr:from>
    <xdr:ext cx="762000" cy="259045"/>
    <xdr:sp macro="" textlink="">
      <xdr:nvSpPr>
        <xdr:cNvPr id="283" name="テキスト ボックス 282"/>
        <xdr:cNvSpPr txBox="1"/>
      </xdr:nvSpPr>
      <xdr:spPr>
        <a:xfrm>
          <a:off x="14020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99061</xdr:rowOff>
    </xdr:from>
    <xdr:to>
      <xdr:col>19</xdr:col>
      <xdr:colOff>533400</xdr:colOff>
      <xdr:row>87</xdr:row>
      <xdr:rowOff>29211</xdr:rowOff>
    </xdr:to>
    <xdr:sp macro="" textlink="">
      <xdr:nvSpPr>
        <xdr:cNvPr id="284" name="円/楕円 283"/>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13988</xdr:rowOff>
    </xdr:from>
    <xdr:ext cx="762000" cy="259045"/>
    <xdr:sp macro="" textlink="">
      <xdr:nvSpPr>
        <xdr:cNvPr id="285" name="テキスト ボックス 284"/>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当市の定員適正化計画では、平成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年から平成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年までに職員数を</a:t>
          </a:r>
          <a:r>
            <a:rPr lang="en-US" altLang="ja-JP" sz="1100" b="0" i="0" baseline="0">
              <a:solidFill>
                <a:schemeClr val="dk1"/>
              </a:solidFill>
              <a:effectLst/>
              <a:latin typeface="+mn-lt"/>
              <a:ea typeface="+mn-ea"/>
              <a:cs typeface="+mn-cs"/>
            </a:rPr>
            <a:t>405</a:t>
          </a:r>
          <a:r>
            <a:rPr lang="ja-JP" altLang="ja-JP" sz="1100" b="0" i="0" baseline="0">
              <a:solidFill>
                <a:schemeClr val="dk1"/>
              </a:solidFill>
              <a:effectLst/>
              <a:latin typeface="+mn-lt"/>
              <a:ea typeface="+mn-ea"/>
              <a:cs typeface="+mn-cs"/>
            </a:rPr>
            <a:t>人から</a:t>
          </a:r>
          <a:r>
            <a:rPr lang="en-US" altLang="ja-JP" sz="1100" b="0" i="0" baseline="0">
              <a:solidFill>
                <a:schemeClr val="dk1"/>
              </a:solidFill>
              <a:effectLst/>
              <a:latin typeface="+mn-lt"/>
              <a:ea typeface="+mn-ea"/>
              <a:cs typeface="+mn-cs"/>
            </a:rPr>
            <a:t>385</a:t>
          </a:r>
          <a:r>
            <a:rPr lang="ja-JP" altLang="ja-JP" sz="1100" b="0" i="0" baseline="0">
              <a:solidFill>
                <a:schemeClr val="dk1"/>
              </a:solidFill>
              <a:effectLst/>
              <a:latin typeface="+mn-lt"/>
              <a:ea typeface="+mn-ea"/>
              <a:cs typeface="+mn-cs"/>
            </a:rPr>
            <a:t>人へ</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％削減することを目標としていたが、平成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年４月１日には</a:t>
          </a:r>
          <a:r>
            <a:rPr lang="en-US" altLang="ja-JP" sz="1100" b="0" i="0" baseline="0">
              <a:solidFill>
                <a:schemeClr val="dk1"/>
              </a:solidFill>
              <a:effectLst/>
              <a:latin typeface="+mn-lt"/>
              <a:ea typeface="+mn-ea"/>
              <a:cs typeface="+mn-cs"/>
            </a:rPr>
            <a:t>333</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17.8</a:t>
          </a:r>
          <a:r>
            <a:rPr lang="ja-JP" altLang="ja-JP" sz="1100" b="0" i="0" baseline="0">
              <a:solidFill>
                <a:schemeClr val="dk1"/>
              </a:solidFill>
              <a:effectLst/>
              <a:latin typeface="+mn-lt"/>
              <a:ea typeface="+mn-ea"/>
              <a:cs typeface="+mn-cs"/>
            </a:rPr>
            <a:t>％の減となり計画を大きく上回る実績となっている。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61020</xdr:rowOff>
    </xdr:from>
    <xdr:to>
      <xdr:col>24</xdr:col>
      <xdr:colOff>558800</xdr:colOff>
      <xdr:row>60</xdr:row>
      <xdr:rowOff>62170</xdr:rowOff>
    </xdr:to>
    <xdr:cxnSp macro="">
      <xdr:nvCxnSpPr>
        <xdr:cNvPr id="322" name="直線コネクタ 321"/>
        <xdr:cNvCxnSpPr/>
      </xdr:nvCxnSpPr>
      <xdr:spPr>
        <a:xfrm>
          <a:off x="16179800" y="10348020"/>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61020</xdr:rowOff>
    </xdr:from>
    <xdr:to>
      <xdr:col>23</xdr:col>
      <xdr:colOff>406400</xdr:colOff>
      <xdr:row>60</xdr:row>
      <xdr:rowOff>75958</xdr:rowOff>
    </xdr:to>
    <xdr:cxnSp macro="">
      <xdr:nvCxnSpPr>
        <xdr:cNvPr id="325" name="直線コネクタ 324"/>
        <xdr:cNvCxnSpPr/>
      </xdr:nvCxnSpPr>
      <xdr:spPr>
        <a:xfrm flipV="1">
          <a:off x="15290800" y="1034802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75958</xdr:rowOff>
    </xdr:from>
    <xdr:to>
      <xdr:col>22</xdr:col>
      <xdr:colOff>203200</xdr:colOff>
      <xdr:row>60</xdr:row>
      <xdr:rowOff>92045</xdr:rowOff>
    </xdr:to>
    <xdr:cxnSp macro="">
      <xdr:nvCxnSpPr>
        <xdr:cNvPr id="328" name="直線コネクタ 327"/>
        <xdr:cNvCxnSpPr/>
      </xdr:nvCxnSpPr>
      <xdr:spPr>
        <a:xfrm flipV="1">
          <a:off x="14401800" y="1036295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90896</xdr:rowOff>
    </xdr:from>
    <xdr:to>
      <xdr:col>21</xdr:col>
      <xdr:colOff>0</xdr:colOff>
      <xdr:row>60</xdr:row>
      <xdr:rowOff>92045</xdr:rowOff>
    </xdr:to>
    <xdr:cxnSp macro="">
      <xdr:nvCxnSpPr>
        <xdr:cNvPr id="331" name="直線コネクタ 330"/>
        <xdr:cNvCxnSpPr/>
      </xdr:nvCxnSpPr>
      <xdr:spPr>
        <a:xfrm>
          <a:off x="13512800" y="1037789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11370</xdr:rowOff>
    </xdr:from>
    <xdr:to>
      <xdr:col>24</xdr:col>
      <xdr:colOff>609600</xdr:colOff>
      <xdr:row>60</xdr:row>
      <xdr:rowOff>112970</xdr:rowOff>
    </xdr:to>
    <xdr:sp macro="" textlink="">
      <xdr:nvSpPr>
        <xdr:cNvPr id="341" name="円/楕円 340"/>
        <xdr:cNvSpPr/>
      </xdr:nvSpPr>
      <xdr:spPr>
        <a:xfrm>
          <a:off x="16967200" y="102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27897</xdr:rowOff>
    </xdr:from>
    <xdr:ext cx="762000" cy="259045"/>
    <xdr:sp macro="" textlink="">
      <xdr:nvSpPr>
        <xdr:cNvPr id="342" name="定員管理の状況該当値テキスト"/>
        <xdr:cNvSpPr txBox="1"/>
      </xdr:nvSpPr>
      <xdr:spPr>
        <a:xfrm>
          <a:off x="17106900" y="101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10220</xdr:rowOff>
    </xdr:from>
    <xdr:to>
      <xdr:col>23</xdr:col>
      <xdr:colOff>457200</xdr:colOff>
      <xdr:row>60</xdr:row>
      <xdr:rowOff>111820</xdr:rowOff>
    </xdr:to>
    <xdr:sp macro="" textlink="">
      <xdr:nvSpPr>
        <xdr:cNvPr id="343" name="円/楕円 342"/>
        <xdr:cNvSpPr/>
      </xdr:nvSpPr>
      <xdr:spPr>
        <a:xfrm>
          <a:off x="16129000" y="102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121997</xdr:rowOff>
    </xdr:from>
    <xdr:ext cx="736600" cy="259045"/>
    <xdr:sp macro="" textlink="">
      <xdr:nvSpPr>
        <xdr:cNvPr id="344" name="テキスト ボックス 343"/>
        <xdr:cNvSpPr txBox="1"/>
      </xdr:nvSpPr>
      <xdr:spPr>
        <a:xfrm>
          <a:off x="15798800" y="1006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25158</xdr:rowOff>
    </xdr:from>
    <xdr:to>
      <xdr:col>22</xdr:col>
      <xdr:colOff>254000</xdr:colOff>
      <xdr:row>60</xdr:row>
      <xdr:rowOff>126758</xdr:rowOff>
    </xdr:to>
    <xdr:sp macro="" textlink="">
      <xdr:nvSpPr>
        <xdr:cNvPr id="345" name="円/楕円 344"/>
        <xdr:cNvSpPr/>
      </xdr:nvSpPr>
      <xdr:spPr>
        <a:xfrm>
          <a:off x="15240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46" name="テキスト ボックス 345"/>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41245</xdr:rowOff>
    </xdr:from>
    <xdr:to>
      <xdr:col>21</xdr:col>
      <xdr:colOff>50800</xdr:colOff>
      <xdr:row>60</xdr:row>
      <xdr:rowOff>142845</xdr:rowOff>
    </xdr:to>
    <xdr:sp macro="" textlink="">
      <xdr:nvSpPr>
        <xdr:cNvPr id="347" name="円/楕円 346"/>
        <xdr:cNvSpPr/>
      </xdr:nvSpPr>
      <xdr:spPr>
        <a:xfrm>
          <a:off x="14351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153022</xdr:rowOff>
    </xdr:from>
    <xdr:ext cx="762000" cy="259045"/>
    <xdr:sp macro="" textlink="">
      <xdr:nvSpPr>
        <xdr:cNvPr id="348" name="テキスト ボックス 347"/>
        <xdr:cNvSpPr txBox="1"/>
      </xdr:nvSpPr>
      <xdr:spPr>
        <a:xfrm>
          <a:off x="14020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40096</xdr:rowOff>
    </xdr:from>
    <xdr:to>
      <xdr:col>19</xdr:col>
      <xdr:colOff>533400</xdr:colOff>
      <xdr:row>60</xdr:row>
      <xdr:rowOff>141696</xdr:rowOff>
    </xdr:to>
    <xdr:sp macro="" textlink="">
      <xdr:nvSpPr>
        <xdr:cNvPr id="349" name="円/楕円 348"/>
        <xdr:cNvSpPr/>
      </xdr:nvSpPr>
      <xdr:spPr>
        <a:xfrm>
          <a:off x="13462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151873</xdr:rowOff>
    </xdr:from>
    <xdr:ext cx="762000" cy="259045"/>
    <xdr:sp macro="" textlink="">
      <xdr:nvSpPr>
        <xdr:cNvPr id="350" name="テキスト ボックス 349"/>
        <xdr:cNvSpPr txBox="1"/>
      </xdr:nvSpPr>
      <xdr:spPr>
        <a:xfrm>
          <a:off x="13131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普通建設事業の計画的実施により地方債新規発行の増加を抑制してきた結果、類似団体内では上位となっている。今後予定される大型建設事業により地方債の新規発行額は増加する見込みだが、事業の精査により新規発行額を可能な限り少なくし、上昇を最小限に抑え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110490</xdr:rowOff>
    </xdr:from>
    <xdr:to>
      <xdr:col>24</xdr:col>
      <xdr:colOff>558800</xdr:colOff>
      <xdr:row>37</xdr:row>
      <xdr:rowOff>110490</xdr:rowOff>
    </xdr:to>
    <xdr:cxnSp macro="">
      <xdr:nvCxnSpPr>
        <xdr:cNvPr id="386" name="直線コネクタ 385"/>
        <xdr:cNvCxnSpPr/>
      </xdr:nvCxnSpPr>
      <xdr:spPr>
        <a:xfrm>
          <a:off x="16179800" y="6454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100149</xdr:rowOff>
    </xdr:from>
    <xdr:to>
      <xdr:col>23</xdr:col>
      <xdr:colOff>406400</xdr:colOff>
      <xdr:row>37</xdr:row>
      <xdr:rowOff>110490</xdr:rowOff>
    </xdr:to>
    <xdr:cxnSp macro="">
      <xdr:nvCxnSpPr>
        <xdr:cNvPr id="389" name="直線コネクタ 388"/>
        <xdr:cNvCxnSpPr/>
      </xdr:nvCxnSpPr>
      <xdr:spPr>
        <a:xfrm>
          <a:off x="15290800" y="644379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100149</xdr:rowOff>
    </xdr:from>
    <xdr:to>
      <xdr:col>22</xdr:col>
      <xdr:colOff>203200</xdr:colOff>
      <xdr:row>37</xdr:row>
      <xdr:rowOff>103596</xdr:rowOff>
    </xdr:to>
    <xdr:cxnSp macro="">
      <xdr:nvCxnSpPr>
        <xdr:cNvPr id="392" name="直線コネクタ 391"/>
        <xdr:cNvCxnSpPr/>
      </xdr:nvCxnSpPr>
      <xdr:spPr>
        <a:xfrm flipV="1">
          <a:off x="14401800" y="644379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72572</xdr:rowOff>
    </xdr:from>
    <xdr:to>
      <xdr:col>21</xdr:col>
      <xdr:colOff>0</xdr:colOff>
      <xdr:row>37</xdr:row>
      <xdr:rowOff>103596</xdr:rowOff>
    </xdr:to>
    <xdr:cxnSp macro="">
      <xdr:nvCxnSpPr>
        <xdr:cNvPr id="395" name="直線コネクタ 394"/>
        <xdr:cNvCxnSpPr/>
      </xdr:nvCxnSpPr>
      <xdr:spPr>
        <a:xfrm>
          <a:off x="13512800" y="64162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59690</xdr:rowOff>
    </xdr:from>
    <xdr:to>
      <xdr:col>24</xdr:col>
      <xdr:colOff>609600</xdr:colOff>
      <xdr:row>37</xdr:row>
      <xdr:rowOff>161290</xdr:rowOff>
    </xdr:to>
    <xdr:sp macro="" textlink="">
      <xdr:nvSpPr>
        <xdr:cNvPr id="405" name="円/楕円 404"/>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76217</xdr:rowOff>
    </xdr:from>
    <xdr:ext cx="762000" cy="259045"/>
    <xdr:sp macro="" textlink="">
      <xdr:nvSpPr>
        <xdr:cNvPr id="406" name="公債費負担の状況該当値テキスト"/>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59690</xdr:rowOff>
    </xdr:from>
    <xdr:to>
      <xdr:col>23</xdr:col>
      <xdr:colOff>457200</xdr:colOff>
      <xdr:row>37</xdr:row>
      <xdr:rowOff>161290</xdr:rowOff>
    </xdr:to>
    <xdr:sp macro="" textlink="">
      <xdr:nvSpPr>
        <xdr:cNvPr id="407" name="円/楕円 406"/>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17</xdr:rowOff>
    </xdr:from>
    <xdr:ext cx="736600" cy="259045"/>
    <xdr:sp macro="" textlink="">
      <xdr:nvSpPr>
        <xdr:cNvPr id="408" name="テキスト ボックス 407"/>
        <xdr:cNvSpPr txBox="1"/>
      </xdr:nvSpPr>
      <xdr:spPr>
        <a:xfrm>
          <a:off x="15798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49349</xdr:rowOff>
    </xdr:from>
    <xdr:to>
      <xdr:col>22</xdr:col>
      <xdr:colOff>254000</xdr:colOff>
      <xdr:row>37</xdr:row>
      <xdr:rowOff>150949</xdr:rowOff>
    </xdr:to>
    <xdr:sp macro="" textlink="">
      <xdr:nvSpPr>
        <xdr:cNvPr id="409" name="円/楕円 408"/>
        <xdr:cNvSpPr/>
      </xdr:nvSpPr>
      <xdr:spPr>
        <a:xfrm>
          <a:off x="15240000" y="639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161126</xdr:rowOff>
    </xdr:from>
    <xdr:ext cx="762000" cy="259045"/>
    <xdr:sp macro="" textlink="">
      <xdr:nvSpPr>
        <xdr:cNvPr id="410" name="テキスト ボックス 409"/>
        <xdr:cNvSpPr txBox="1"/>
      </xdr:nvSpPr>
      <xdr:spPr>
        <a:xfrm>
          <a:off x="14909800" y="616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52796</xdr:rowOff>
    </xdr:from>
    <xdr:to>
      <xdr:col>21</xdr:col>
      <xdr:colOff>50800</xdr:colOff>
      <xdr:row>37</xdr:row>
      <xdr:rowOff>154396</xdr:rowOff>
    </xdr:to>
    <xdr:sp macro="" textlink="">
      <xdr:nvSpPr>
        <xdr:cNvPr id="411" name="円/楕円 410"/>
        <xdr:cNvSpPr/>
      </xdr:nvSpPr>
      <xdr:spPr>
        <a:xfrm>
          <a:off x="14351000" y="63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164573</xdr:rowOff>
    </xdr:from>
    <xdr:ext cx="762000" cy="259045"/>
    <xdr:sp macro="" textlink="">
      <xdr:nvSpPr>
        <xdr:cNvPr id="412" name="テキスト ボックス 411"/>
        <xdr:cNvSpPr txBox="1"/>
      </xdr:nvSpPr>
      <xdr:spPr>
        <a:xfrm>
          <a:off x="14020800" y="616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21772</xdr:rowOff>
    </xdr:from>
    <xdr:to>
      <xdr:col>19</xdr:col>
      <xdr:colOff>533400</xdr:colOff>
      <xdr:row>37</xdr:row>
      <xdr:rowOff>123372</xdr:rowOff>
    </xdr:to>
    <xdr:sp macro="" textlink="">
      <xdr:nvSpPr>
        <xdr:cNvPr id="413" name="円/楕円 412"/>
        <xdr:cNvSpPr/>
      </xdr:nvSpPr>
      <xdr:spPr>
        <a:xfrm>
          <a:off x="13462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133549</xdr:rowOff>
    </xdr:from>
    <xdr:ext cx="762000" cy="259045"/>
    <xdr:sp macro="" textlink="">
      <xdr:nvSpPr>
        <xdr:cNvPr id="414" name="テキスト ボックス 413"/>
        <xdr:cNvSpPr txBox="1"/>
      </xdr:nvSpPr>
      <xdr:spPr>
        <a:xfrm>
          <a:off x="13131800" y="61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内では昨年に引き続き１位となっている。主な要因として、普通建設事業の計画的実施による地方債の新規発行の増加抑制、職員数の削減による退職手当負担見込額の減、充当可能基金の増、出資法人等に対する損失補償債務が無い等があげられる。今後、上昇要因となる大型の普通建設事業の実施に伴う地方債の新規発行増加や基金の取り崩しなどが見込まれるが、歳出の全体の見直しを進め、上昇を最小限に抑えていく。 </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8"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49" name="フローチャート : 判断 448"/>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0" name="フローチャート : 判断 449"/>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1" name="テキスト ボックス 450"/>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97123</xdr:rowOff>
    </xdr:from>
    <xdr:to>
      <xdr:col>22</xdr:col>
      <xdr:colOff>254000</xdr:colOff>
      <xdr:row>15</xdr:row>
      <xdr:rowOff>27273</xdr:rowOff>
    </xdr:to>
    <xdr:sp macro="" textlink="">
      <xdr:nvSpPr>
        <xdr:cNvPr id="452" name="フローチャート : 判断 451"/>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3" name="テキスト ボックス 452"/>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123063</xdr:rowOff>
    </xdr:from>
    <xdr:to>
      <xdr:col>21</xdr:col>
      <xdr:colOff>50800</xdr:colOff>
      <xdr:row>15</xdr:row>
      <xdr:rowOff>53213</xdr:rowOff>
    </xdr:to>
    <xdr:sp macro="" textlink="">
      <xdr:nvSpPr>
        <xdr:cNvPr id="454" name="フローチャート : 判断 453"/>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5" name="テキスト ボックス 454"/>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56" name="フローチャート : 判断 455"/>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57" name="テキスト ボックス 456"/>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43,637
42,996
98.66
17,959,682
16,167,260
587,813
10,157,005
13,983,565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これまでの職員数や職員手当、非常勤特別職の報酬の見直しなどによる人件費の削減により、類似団体と比較して良好な数値となっている。引き続き人件費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の抑制に努め、財政の健全化を図っていく。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170434</xdr:rowOff>
    </xdr:from>
    <xdr:to>
      <xdr:col>7</xdr:col>
      <xdr:colOff>15875</xdr:colOff>
      <xdr:row>36</xdr:row>
      <xdr:rowOff>35560</xdr:rowOff>
    </xdr:to>
    <xdr:cxnSp macro="">
      <xdr:nvCxnSpPr>
        <xdr:cNvPr id="63" name="直線コネクタ 62"/>
        <xdr:cNvCxnSpPr/>
      </xdr:nvCxnSpPr>
      <xdr:spPr>
        <a:xfrm flipV="1">
          <a:off x="3987800" y="61711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90424</xdr:rowOff>
    </xdr:to>
    <xdr:cxnSp macro="">
      <xdr:nvCxnSpPr>
        <xdr:cNvPr id="66" name="直線コネクタ 65"/>
        <xdr:cNvCxnSpPr/>
      </xdr:nvCxnSpPr>
      <xdr:spPr>
        <a:xfrm flipV="1">
          <a:off x="3098800" y="62077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90424</xdr:rowOff>
    </xdr:to>
    <xdr:cxnSp macro="">
      <xdr:nvCxnSpPr>
        <xdr:cNvPr id="69" name="直線コネクタ 68"/>
        <xdr:cNvCxnSpPr/>
      </xdr:nvCxnSpPr>
      <xdr:spPr>
        <a:xfrm>
          <a:off x="2209800" y="61391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36</xdr:row>
      <xdr:rowOff>117856</xdr:rowOff>
    </xdr:to>
    <xdr:cxnSp macro="">
      <xdr:nvCxnSpPr>
        <xdr:cNvPr id="72" name="直線コネクタ 71"/>
        <xdr:cNvCxnSpPr/>
      </xdr:nvCxnSpPr>
      <xdr:spPr>
        <a:xfrm flipV="1">
          <a:off x="1320800" y="61391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119634</xdr:rowOff>
    </xdr:from>
    <xdr:to>
      <xdr:col>7</xdr:col>
      <xdr:colOff>66675</xdr:colOff>
      <xdr:row>36</xdr:row>
      <xdr:rowOff>49784</xdr:rowOff>
    </xdr:to>
    <xdr:sp macro="" textlink="">
      <xdr:nvSpPr>
        <xdr:cNvPr id="82" name="円/楕円 81"/>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136161</xdr:rowOff>
    </xdr:from>
    <xdr:ext cx="762000" cy="259045"/>
    <xdr:sp macro="" textlink="">
      <xdr:nvSpPr>
        <xdr:cNvPr id="83" name="人件費該当値テキスト"/>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4" name="円/楕円 83"/>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5" name="テキスト ボックス 84"/>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39624</xdr:rowOff>
    </xdr:from>
    <xdr:to>
      <xdr:col>4</xdr:col>
      <xdr:colOff>396875</xdr:colOff>
      <xdr:row>36</xdr:row>
      <xdr:rowOff>141224</xdr:rowOff>
    </xdr:to>
    <xdr:sp macro="" textlink="">
      <xdr:nvSpPr>
        <xdr:cNvPr id="86" name="円/楕円 85"/>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151401</xdr:rowOff>
    </xdr:from>
    <xdr:ext cx="762000" cy="259045"/>
    <xdr:sp macro="" textlink="">
      <xdr:nvSpPr>
        <xdr:cNvPr id="87" name="テキスト ボックス 86"/>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88" name="円/楕円 87"/>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89" name="テキスト ボックス 88"/>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67056</xdr:rowOff>
    </xdr:from>
    <xdr:to>
      <xdr:col>1</xdr:col>
      <xdr:colOff>676275</xdr:colOff>
      <xdr:row>36</xdr:row>
      <xdr:rowOff>168656</xdr:rowOff>
    </xdr:to>
    <xdr:sp macro="" textlink="">
      <xdr:nvSpPr>
        <xdr:cNvPr id="90" name="円/楕円 89"/>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7383</xdr:rowOff>
    </xdr:from>
    <xdr:ext cx="762000" cy="259045"/>
    <xdr:sp macro="" textlink="">
      <xdr:nvSpPr>
        <xdr:cNvPr id="91" name="テキスト ボックス 90"/>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物件費に係る経常収支比率が、類似団体平均より高くなっているのは、これまで業務の民間委託を進め、職員数を削減し、職員人件費等から委託費（物件費）へ移行</a:t>
          </a:r>
          <a:r>
            <a:rPr lang="ja-JP" altLang="en-US" sz="1100" b="0" i="0" baseline="0">
              <a:solidFill>
                <a:schemeClr val="dk1"/>
              </a:solidFill>
              <a:effectLst/>
              <a:latin typeface="+mn-lt"/>
              <a:ea typeface="+mn-ea"/>
              <a:cs typeface="+mn-cs"/>
            </a:rPr>
            <a:t>して</a:t>
          </a:r>
          <a:r>
            <a:rPr lang="ja-JP" altLang="ja-JP" sz="1100" b="0" i="0" baseline="0">
              <a:solidFill>
                <a:schemeClr val="dk1"/>
              </a:solidFill>
              <a:effectLst/>
              <a:latin typeface="+mn-lt"/>
              <a:ea typeface="+mn-ea"/>
              <a:cs typeface="+mn-cs"/>
            </a:rPr>
            <a:t>いるためである。引き続き、行財政改革を推進し、財政の健全化を図っていく。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17</xdr:row>
      <xdr:rowOff>15421</xdr:rowOff>
    </xdr:to>
    <xdr:cxnSp macro="">
      <xdr:nvCxnSpPr>
        <xdr:cNvPr id="126" name="直線コネクタ 125"/>
        <xdr:cNvCxnSpPr/>
      </xdr:nvCxnSpPr>
      <xdr:spPr>
        <a:xfrm>
          <a:off x="15671800" y="28647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16</xdr:row>
      <xdr:rowOff>143329</xdr:rowOff>
    </xdr:to>
    <xdr:cxnSp macro="">
      <xdr:nvCxnSpPr>
        <xdr:cNvPr id="129" name="直線コネクタ 128"/>
        <xdr:cNvCxnSpPr/>
      </xdr:nvCxnSpPr>
      <xdr:spPr>
        <a:xfrm flipV="1">
          <a:off x="14782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102507</xdr:rowOff>
    </xdr:to>
    <xdr:cxnSp macro="">
      <xdr:nvCxnSpPr>
        <xdr:cNvPr id="132" name="直線コネクタ 131"/>
        <xdr:cNvCxnSpPr/>
      </xdr:nvCxnSpPr>
      <xdr:spPr>
        <a:xfrm flipV="1">
          <a:off x="13893800" y="28865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80736</xdr:rowOff>
    </xdr:from>
    <xdr:to>
      <xdr:col>20</xdr:col>
      <xdr:colOff>158750</xdr:colOff>
      <xdr:row>17</xdr:row>
      <xdr:rowOff>102507</xdr:rowOff>
    </xdr:to>
    <xdr:cxnSp macro="">
      <xdr:nvCxnSpPr>
        <xdr:cNvPr id="135" name="直線コネクタ 134"/>
        <xdr:cNvCxnSpPr/>
      </xdr:nvCxnSpPr>
      <xdr:spPr>
        <a:xfrm>
          <a:off x="13004800" y="2995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45" name="円/楕円 144"/>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108148</xdr:rowOff>
    </xdr:from>
    <xdr:ext cx="762000" cy="259045"/>
    <xdr:sp macro="" textlink="">
      <xdr:nvSpPr>
        <xdr:cNvPr id="146" name="物件費該当値テキスト"/>
        <xdr:cNvSpPr txBox="1"/>
      </xdr:nvSpPr>
      <xdr:spPr>
        <a:xfrm>
          <a:off x="16598900" y="28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70757</xdr:rowOff>
    </xdr:from>
    <xdr:to>
      <xdr:col>22</xdr:col>
      <xdr:colOff>615950</xdr:colOff>
      <xdr:row>17</xdr:row>
      <xdr:rowOff>907</xdr:rowOff>
    </xdr:to>
    <xdr:sp macro="" textlink="">
      <xdr:nvSpPr>
        <xdr:cNvPr id="147" name="円/楕円 146"/>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48" name="テキスト ボックス 147"/>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49" name="円/楕円 148"/>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50" name="テキスト ボックス 149"/>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51707</xdr:rowOff>
    </xdr:from>
    <xdr:to>
      <xdr:col>20</xdr:col>
      <xdr:colOff>209550</xdr:colOff>
      <xdr:row>17</xdr:row>
      <xdr:rowOff>153307</xdr:rowOff>
    </xdr:to>
    <xdr:sp macro="" textlink="">
      <xdr:nvSpPr>
        <xdr:cNvPr id="151" name="円/楕円 150"/>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138084</xdr:rowOff>
    </xdr:from>
    <xdr:ext cx="762000" cy="259045"/>
    <xdr:sp macro="" textlink="">
      <xdr:nvSpPr>
        <xdr:cNvPr id="152" name="テキスト ボックス 151"/>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29936</xdr:rowOff>
    </xdr:from>
    <xdr:to>
      <xdr:col>19</xdr:col>
      <xdr:colOff>6350</xdr:colOff>
      <xdr:row>17</xdr:row>
      <xdr:rowOff>131536</xdr:rowOff>
    </xdr:to>
    <xdr:sp macro="" textlink="">
      <xdr:nvSpPr>
        <xdr:cNvPr id="153" name="円/楕円 152"/>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116313</xdr:rowOff>
    </xdr:from>
    <xdr:ext cx="762000" cy="259045"/>
    <xdr:sp macro="" textlink="">
      <xdr:nvSpPr>
        <xdr:cNvPr id="154" name="テキスト ボックス 153"/>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扶助費に係る経常収支比率が類似団体平均を上回</a:t>
          </a:r>
          <a:r>
            <a:rPr lang="ja-JP" altLang="en-US" sz="1100" b="0" i="0" baseline="0">
              <a:solidFill>
                <a:schemeClr val="dk1"/>
              </a:solidFill>
              <a:effectLst/>
              <a:latin typeface="+mn-lt"/>
              <a:ea typeface="+mn-ea"/>
              <a:cs typeface="+mn-cs"/>
            </a:rPr>
            <a:t>っている。一旦</a:t>
          </a:r>
          <a:r>
            <a:rPr lang="ja-JP" altLang="ja-JP" sz="1100" b="0" i="0" baseline="0">
              <a:solidFill>
                <a:schemeClr val="dk1"/>
              </a:solidFill>
              <a:effectLst/>
              <a:latin typeface="+mn-lt"/>
              <a:ea typeface="+mn-ea"/>
              <a:cs typeface="+mn-cs"/>
            </a:rPr>
            <a:t>上昇傾向</a:t>
          </a:r>
          <a:r>
            <a:rPr lang="ja-JP" altLang="en-US" sz="1100" b="0" i="0" baseline="0">
              <a:solidFill>
                <a:schemeClr val="dk1"/>
              </a:solidFill>
              <a:effectLst/>
              <a:latin typeface="+mn-lt"/>
              <a:ea typeface="+mn-ea"/>
              <a:cs typeface="+mn-cs"/>
            </a:rPr>
            <a:t>に歯止めはかかったが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社会福祉費の増加が</a:t>
          </a:r>
          <a:r>
            <a:rPr lang="ja-JP" altLang="en-US" sz="1100" b="0" i="0" baseline="0">
              <a:solidFill>
                <a:schemeClr val="dk1"/>
              </a:solidFill>
              <a:effectLst/>
              <a:latin typeface="+mn-lt"/>
              <a:ea typeface="+mn-ea"/>
              <a:cs typeface="+mn-cs"/>
            </a:rPr>
            <a:t>見込まれるため、</a:t>
          </a:r>
          <a:r>
            <a:rPr lang="ja-JP" altLang="ja-JP" sz="1100" b="0" i="0" baseline="0">
              <a:solidFill>
                <a:schemeClr val="dk1"/>
              </a:solidFill>
              <a:effectLst/>
              <a:latin typeface="+mn-lt"/>
              <a:ea typeface="+mn-ea"/>
              <a:cs typeface="+mn-cs"/>
            </a:rPr>
            <a:t>歳出の適正化を図り、上昇</a:t>
          </a:r>
          <a:r>
            <a:rPr lang="ja-JP" altLang="en-US" sz="1100" b="0" i="0" baseline="0">
              <a:solidFill>
                <a:schemeClr val="dk1"/>
              </a:solidFill>
              <a:effectLst/>
              <a:latin typeface="+mn-lt"/>
              <a:ea typeface="+mn-ea"/>
              <a:cs typeface="+mn-cs"/>
            </a:rPr>
            <a:t>の抑制に</a:t>
          </a:r>
          <a:r>
            <a:rPr lang="ja-JP" altLang="ja-JP" sz="1100" b="0" i="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58</xdr:row>
      <xdr:rowOff>12700</xdr:rowOff>
    </xdr:to>
    <xdr:cxnSp macro="">
      <xdr:nvCxnSpPr>
        <xdr:cNvPr id="187" name="直線コネクタ 186"/>
        <xdr:cNvCxnSpPr/>
      </xdr:nvCxnSpPr>
      <xdr:spPr>
        <a:xfrm flipV="1">
          <a:off x="3987800" y="9766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120650</xdr:rowOff>
    </xdr:from>
    <xdr:to>
      <xdr:col>5</xdr:col>
      <xdr:colOff>549275</xdr:colOff>
      <xdr:row>58</xdr:row>
      <xdr:rowOff>12700</xdr:rowOff>
    </xdr:to>
    <xdr:cxnSp macro="">
      <xdr:nvCxnSpPr>
        <xdr:cNvPr id="190" name="直線コネクタ 189"/>
        <xdr:cNvCxnSpPr/>
      </xdr:nvCxnSpPr>
      <xdr:spPr>
        <a:xfrm>
          <a:off x="3098800" y="9893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44450</xdr:rowOff>
    </xdr:from>
    <xdr:to>
      <xdr:col>4</xdr:col>
      <xdr:colOff>346075</xdr:colOff>
      <xdr:row>57</xdr:row>
      <xdr:rowOff>120650</xdr:rowOff>
    </xdr:to>
    <xdr:cxnSp macro="">
      <xdr:nvCxnSpPr>
        <xdr:cNvPr id="193" name="直線コネクタ 192"/>
        <xdr:cNvCxnSpPr/>
      </xdr:nvCxnSpPr>
      <xdr:spPr>
        <a:xfrm>
          <a:off x="2209800" y="9817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139700</xdr:rowOff>
    </xdr:from>
    <xdr:to>
      <xdr:col>3</xdr:col>
      <xdr:colOff>142875</xdr:colOff>
      <xdr:row>57</xdr:row>
      <xdr:rowOff>44450</xdr:rowOff>
    </xdr:to>
    <xdr:cxnSp macro="">
      <xdr:nvCxnSpPr>
        <xdr:cNvPr id="196" name="直線コネクタ 195"/>
        <xdr:cNvCxnSpPr/>
      </xdr:nvCxnSpPr>
      <xdr:spPr>
        <a:xfrm>
          <a:off x="1320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6" name="円/楕円 205"/>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7"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8" name="円/楕円 207"/>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9" name="テキスト ボックス 208"/>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69850</xdr:rowOff>
    </xdr:from>
    <xdr:to>
      <xdr:col>4</xdr:col>
      <xdr:colOff>396875</xdr:colOff>
      <xdr:row>58</xdr:row>
      <xdr:rowOff>0</xdr:rowOff>
    </xdr:to>
    <xdr:sp macro="" textlink="">
      <xdr:nvSpPr>
        <xdr:cNvPr id="210" name="円/楕円 209"/>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156227</xdr:rowOff>
    </xdr:from>
    <xdr:ext cx="762000" cy="259045"/>
    <xdr:sp macro="" textlink="">
      <xdr:nvSpPr>
        <xdr:cNvPr id="211" name="テキスト ボックス 210"/>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165100</xdr:rowOff>
    </xdr:from>
    <xdr:to>
      <xdr:col>3</xdr:col>
      <xdr:colOff>193675</xdr:colOff>
      <xdr:row>57</xdr:row>
      <xdr:rowOff>95250</xdr:rowOff>
    </xdr:to>
    <xdr:sp macro="" textlink="">
      <xdr:nvSpPr>
        <xdr:cNvPr id="212" name="円/楕円 211"/>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13" name="テキスト ボックス 212"/>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14" name="円/楕円 213"/>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15" name="テキスト ボックス 214"/>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その他に係る経常収支比率が類似団体平均を上回っていたが、公共下水道会計の法適用に併せて繰出基準に基づく補助及び出資を行ったため繰出金が減額となり、平均を下回った。しかし、保険給付費の増加などにより、国民健康保険、介護保険事業等への繰出しが増加しており、引き続き各事業ともに経費の削減を図り、税収を主な財源とする普通会計の負担を減らしていくよう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56</xdr:row>
      <xdr:rowOff>20320</xdr:rowOff>
    </xdr:to>
    <xdr:cxnSp macro="">
      <xdr:nvCxnSpPr>
        <xdr:cNvPr id="248" name="直線コネクタ 247"/>
        <xdr:cNvCxnSpPr/>
      </xdr:nvCxnSpPr>
      <xdr:spPr>
        <a:xfrm flipV="1">
          <a:off x="15671800" y="9537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58</xdr:row>
      <xdr:rowOff>119380</xdr:rowOff>
    </xdr:to>
    <xdr:cxnSp macro="">
      <xdr:nvCxnSpPr>
        <xdr:cNvPr id="251" name="直線コネクタ 250"/>
        <xdr:cNvCxnSpPr/>
      </xdr:nvCxnSpPr>
      <xdr:spPr>
        <a:xfrm flipV="1">
          <a:off x="14782800" y="962152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96520</xdr:rowOff>
    </xdr:from>
    <xdr:to>
      <xdr:col>21</xdr:col>
      <xdr:colOff>361950</xdr:colOff>
      <xdr:row>58</xdr:row>
      <xdr:rowOff>119380</xdr:rowOff>
    </xdr:to>
    <xdr:cxnSp macro="">
      <xdr:nvCxnSpPr>
        <xdr:cNvPr id="254" name="直線コネクタ 253"/>
        <xdr:cNvCxnSpPr/>
      </xdr:nvCxnSpPr>
      <xdr:spPr>
        <a:xfrm>
          <a:off x="13893800" y="1004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96520</xdr:rowOff>
    </xdr:from>
    <xdr:to>
      <xdr:col>20</xdr:col>
      <xdr:colOff>158750</xdr:colOff>
      <xdr:row>58</xdr:row>
      <xdr:rowOff>111760</xdr:rowOff>
    </xdr:to>
    <xdr:cxnSp macro="">
      <xdr:nvCxnSpPr>
        <xdr:cNvPr id="257" name="直線コネクタ 256"/>
        <xdr:cNvCxnSpPr/>
      </xdr:nvCxnSpPr>
      <xdr:spPr>
        <a:xfrm flipV="1">
          <a:off x="13004800" y="1004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7" name="円/楕円 266"/>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68"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69" name="円/楕円 268"/>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70" name="テキスト ボックス 269"/>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68580</xdr:rowOff>
    </xdr:from>
    <xdr:to>
      <xdr:col>21</xdr:col>
      <xdr:colOff>412750</xdr:colOff>
      <xdr:row>58</xdr:row>
      <xdr:rowOff>170180</xdr:rowOff>
    </xdr:to>
    <xdr:sp macro="" textlink="">
      <xdr:nvSpPr>
        <xdr:cNvPr id="271" name="円/楕円 270"/>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154957</xdr:rowOff>
    </xdr:from>
    <xdr:ext cx="762000" cy="259045"/>
    <xdr:sp macro="" textlink="">
      <xdr:nvSpPr>
        <xdr:cNvPr id="272" name="テキスト ボックス 271"/>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3" name="円/楕円 272"/>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4" name="テキスト ボックス 273"/>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60960</xdr:rowOff>
    </xdr:from>
    <xdr:to>
      <xdr:col>19</xdr:col>
      <xdr:colOff>6350</xdr:colOff>
      <xdr:row>58</xdr:row>
      <xdr:rowOff>162560</xdr:rowOff>
    </xdr:to>
    <xdr:sp macro="" textlink="">
      <xdr:nvSpPr>
        <xdr:cNvPr id="275" name="円/楕円 274"/>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147337</xdr:rowOff>
    </xdr:from>
    <xdr:ext cx="762000" cy="259045"/>
    <xdr:sp macro="" textlink="">
      <xdr:nvSpPr>
        <xdr:cNvPr id="276" name="テキスト ボックス 275"/>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ここ数年、類似団体内では、平均値の推移とほぼ同じ数値となっていたが、公共下水道会計の法適用に併せて、繰出金を補助金等へ変更したことにより平均を大きく上回った。</a:t>
          </a:r>
          <a:r>
            <a:rPr lang="ja-JP" altLang="en-US" sz="1100" b="0" i="0" baseline="0">
              <a:solidFill>
                <a:schemeClr val="dk1"/>
              </a:solidFill>
              <a:effectLst/>
              <a:latin typeface="+mn-lt"/>
              <a:ea typeface="+mn-ea"/>
              <a:cs typeface="+mn-cs"/>
            </a:rPr>
            <a:t>経常的な</a:t>
          </a:r>
          <a:r>
            <a:rPr lang="ja-JP" altLang="ja-JP" sz="1100" b="0" i="0" baseline="0">
              <a:solidFill>
                <a:schemeClr val="dk1"/>
              </a:solidFill>
              <a:effectLst/>
              <a:latin typeface="+mn-lt"/>
              <a:ea typeface="+mn-ea"/>
              <a:cs typeface="+mn-cs"/>
            </a:rPr>
            <a:t>支出</a:t>
          </a:r>
          <a:r>
            <a:rPr lang="ja-JP" altLang="en-US" sz="1100" b="0" i="0" baseline="0">
              <a:solidFill>
                <a:schemeClr val="dk1"/>
              </a:solidFill>
              <a:effectLst/>
              <a:latin typeface="+mn-lt"/>
              <a:ea typeface="+mn-ea"/>
              <a:cs typeface="+mn-cs"/>
            </a:rPr>
            <a:t>では、</a:t>
          </a:r>
          <a:r>
            <a:rPr lang="ja-JP" altLang="ja-JP" sz="1100" b="0" i="0" baseline="0">
              <a:solidFill>
                <a:schemeClr val="dk1"/>
              </a:solidFill>
              <a:effectLst/>
              <a:latin typeface="+mn-lt"/>
              <a:ea typeface="+mn-ea"/>
              <a:cs typeface="+mn-cs"/>
            </a:rPr>
            <a:t>繰出基準に基づく公共下水道会計への補助等、一部事務組合や広域連合への負担金が主なものであるが、各種団体への補助金を含め、市の交付に対し、適当な事業を行っているか確認し、さらなる歳出の適正化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161290</xdr:rowOff>
    </xdr:from>
    <xdr:to>
      <xdr:col>24</xdr:col>
      <xdr:colOff>31750</xdr:colOff>
      <xdr:row>38</xdr:row>
      <xdr:rowOff>58420</xdr:rowOff>
    </xdr:to>
    <xdr:cxnSp macro="">
      <xdr:nvCxnSpPr>
        <xdr:cNvPr id="306" name="直線コネクタ 305"/>
        <xdr:cNvCxnSpPr/>
      </xdr:nvCxnSpPr>
      <xdr:spPr>
        <a:xfrm>
          <a:off x="15671800" y="6504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37</xdr:row>
      <xdr:rowOff>161290</xdr:rowOff>
    </xdr:to>
    <xdr:cxnSp macro="">
      <xdr:nvCxnSpPr>
        <xdr:cNvPr id="309" name="直線コネクタ 308"/>
        <xdr:cNvCxnSpPr/>
      </xdr:nvCxnSpPr>
      <xdr:spPr>
        <a:xfrm>
          <a:off x="14782800" y="6175756"/>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12700</xdr:rowOff>
    </xdr:to>
    <xdr:cxnSp macro="">
      <xdr:nvCxnSpPr>
        <xdr:cNvPr id="312" name="直線コネクタ 311"/>
        <xdr:cNvCxnSpPr/>
      </xdr:nvCxnSpPr>
      <xdr:spPr>
        <a:xfrm flipV="1">
          <a:off x="13893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26416</xdr:rowOff>
    </xdr:to>
    <xdr:cxnSp macro="">
      <xdr:nvCxnSpPr>
        <xdr:cNvPr id="315" name="直線コネクタ 314"/>
        <xdr:cNvCxnSpPr/>
      </xdr:nvCxnSpPr>
      <xdr:spPr>
        <a:xfrm flipV="1">
          <a:off x="13004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25" name="円/楕円 324"/>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151147</xdr:rowOff>
    </xdr:from>
    <xdr:ext cx="762000" cy="259045"/>
    <xdr:sp macro="" textlink="">
      <xdr:nvSpPr>
        <xdr:cNvPr id="326"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110490</xdr:rowOff>
    </xdr:from>
    <xdr:to>
      <xdr:col>22</xdr:col>
      <xdr:colOff>615950</xdr:colOff>
      <xdr:row>38</xdr:row>
      <xdr:rowOff>40640</xdr:rowOff>
    </xdr:to>
    <xdr:sp macro="" textlink="">
      <xdr:nvSpPr>
        <xdr:cNvPr id="327" name="円/楕円 326"/>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25417</xdr:rowOff>
    </xdr:from>
    <xdr:ext cx="736600" cy="259045"/>
    <xdr:sp macro="" textlink="">
      <xdr:nvSpPr>
        <xdr:cNvPr id="328" name="テキスト ボックス 327"/>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29" name="円/楕円 328"/>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30" name="テキスト ボックス 329"/>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1" name="円/楕円 330"/>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2" name="テキスト ボックス 331"/>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33" name="円/楕円 332"/>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4" name="テキスト ボックス 333"/>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普通建設事業の計画的実施により地方債新規発行の増加を抑制してきた結果、類似団体内では上位となっている。</a:t>
          </a:r>
          <a:r>
            <a:rPr lang="ja-JP" altLang="en-US" sz="1100" b="0" i="0" baseline="0">
              <a:solidFill>
                <a:schemeClr val="dk1"/>
              </a:solidFill>
              <a:effectLst/>
              <a:latin typeface="+mn-lt"/>
              <a:ea typeface="+mn-ea"/>
              <a:cs typeface="+mn-cs"/>
            </a:rPr>
            <a:t>現在実施している</a:t>
          </a:r>
          <a:r>
            <a:rPr lang="ja-JP" altLang="ja-JP" sz="1100" b="0" i="0" baseline="0">
              <a:solidFill>
                <a:schemeClr val="dk1"/>
              </a:solidFill>
              <a:effectLst/>
              <a:latin typeface="+mn-lt"/>
              <a:ea typeface="+mn-ea"/>
              <a:cs typeface="+mn-cs"/>
            </a:rPr>
            <a:t>大型建設事業により地方債の新規発行額は増加する見込みだが、新規発行額を可能な限り少なくし、上昇を最小限に抑えていく。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121285</xdr:rowOff>
    </xdr:from>
    <xdr:to>
      <xdr:col>7</xdr:col>
      <xdr:colOff>15875</xdr:colOff>
      <xdr:row>74</xdr:row>
      <xdr:rowOff>134620</xdr:rowOff>
    </xdr:to>
    <xdr:cxnSp macro="">
      <xdr:nvCxnSpPr>
        <xdr:cNvPr id="366" name="直線コネクタ 365"/>
        <xdr:cNvCxnSpPr/>
      </xdr:nvCxnSpPr>
      <xdr:spPr>
        <a:xfrm>
          <a:off x="3987800" y="128085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117475</xdr:rowOff>
    </xdr:from>
    <xdr:to>
      <xdr:col>5</xdr:col>
      <xdr:colOff>549275</xdr:colOff>
      <xdr:row>74</xdr:row>
      <xdr:rowOff>121285</xdr:rowOff>
    </xdr:to>
    <xdr:cxnSp macro="">
      <xdr:nvCxnSpPr>
        <xdr:cNvPr id="369" name="直線コネクタ 368"/>
        <xdr:cNvCxnSpPr/>
      </xdr:nvCxnSpPr>
      <xdr:spPr>
        <a:xfrm>
          <a:off x="3098800" y="128047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102235</xdr:rowOff>
    </xdr:from>
    <xdr:to>
      <xdr:col>4</xdr:col>
      <xdr:colOff>346075</xdr:colOff>
      <xdr:row>74</xdr:row>
      <xdr:rowOff>117475</xdr:rowOff>
    </xdr:to>
    <xdr:cxnSp macro="">
      <xdr:nvCxnSpPr>
        <xdr:cNvPr id="372" name="直線コネクタ 371"/>
        <xdr:cNvCxnSpPr/>
      </xdr:nvCxnSpPr>
      <xdr:spPr>
        <a:xfrm>
          <a:off x="2209800" y="127895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102235</xdr:rowOff>
    </xdr:from>
    <xdr:to>
      <xdr:col>3</xdr:col>
      <xdr:colOff>142875</xdr:colOff>
      <xdr:row>74</xdr:row>
      <xdr:rowOff>107950</xdr:rowOff>
    </xdr:to>
    <xdr:cxnSp macro="">
      <xdr:nvCxnSpPr>
        <xdr:cNvPr id="375" name="直線コネクタ 374"/>
        <xdr:cNvCxnSpPr/>
      </xdr:nvCxnSpPr>
      <xdr:spPr>
        <a:xfrm flipV="1">
          <a:off x="1320800" y="127895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83820</xdr:rowOff>
    </xdr:from>
    <xdr:to>
      <xdr:col>7</xdr:col>
      <xdr:colOff>66675</xdr:colOff>
      <xdr:row>75</xdr:row>
      <xdr:rowOff>13970</xdr:rowOff>
    </xdr:to>
    <xdr:sp macro="" textlink="">
      <xdr:nvSpPr>
        <xdr:cNvPr id="385" name="円/楕円 384"/>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100347</xdr:rowOff>
    </xdr:from>
    <xdr:ext cx="762000" cy="259045"/>
    <xdr:sp macro="" textlink="">
      <xdr:nvSpPr>
        <xdr:cNvPr id="386" name="公債費該当値テキスト"/>
        <xdr:cNvSpPr txBox="1"/>
      </xdr:nvSpPr>
      <xdr:spPr>
        <a:xfrm>
          <a:off x="4914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70485</xdr:rowOff>
    </xdr:from>
    <xdr:to>
      <xdr:col>5</xdr:col>
      <xdr:colOff>600075</xdr:colOff>
      <xdr:row>75</xdr:row>
      <xdr:rowOff>635</xdr:rowOff>
    </xdr:to>
    <xdr:sp macro="" textlink="">
      <xdr:nvSpPr>
        <xdr:cNvPr id="387" name="円/楕円 386"/>
        <xdr:cNvSpPr/>
      </xdr:nvSpPr>
      <xdr:spPr>
        <a:xfrm>
          <a:off x="3937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10812</xdr:rowOff>
    </xdr:from>
    <xdr:ext cx="736600" cy="259045"/>
    <xdr:sp macro="" textlink="">
      <xdr:nvSpPr>
        <xdr:cNvPr id="388" name="テキスト ボックス 387"/>
        <xdr:cNvSpPr txBox="1"/>
      </xdr:nvSpPr>
      <xdr:spPr>
        <a:xfrm>
          <a:off x="3606800" y="125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66675</xdr:rowOff>
    </xdr:from>
    <xdr:to>
      <xdr:col>4</xdr:col>
      <xdr:colOff>396875</xdr:colOff>
      <xdr:row>74</xdr:row>
      <xdr:rowOff>168275</xdr:rowOff>
    </xdr:to>
    <xdr:sp macro="" textlink="">
      <xdr:nvSpPr>
        <xdr:cNvPr id="389" name="円/楕円 388"/>
        <xdr:cNvSpPr/>
      </xdr:nvSpPr>
      <xdr:spPr>
        <a:xfrm>
          <a:off x="3048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7002</xdr:rowOff>
    </xdr:from>
    <xdr:ext cx="762000" cy="259045"/>
    <xdr:sp macro="" textlink="">
      <xdr:nvSpPr>
        <xdr:cNvPr id="390" name="テキスト ボックス 389"/>
        <xdr:cNvSpPr txBox="1"/>
      </xdr:nvSpPr>
      <xdr:spPr>
        <a:xfrm>
          <a:off x="2717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51435</xdr:rowOff>
    </xdr:from>
    <xdr:to>
      <xdr:col>3</xdr:col>
      <xdr:colOff>193675</xdr:colOff>
      <xdr:row>74</xdr:row>
      <xdr:rowOff>153035</xdr:rowOff>
    </xdr:to>
    <xdr:sp macro="" textlink="">
      <xdr:nvSpPr>
        <xdr:cNvPr id="391" name="円/楕円 390"/>
        <xdr:cNvSpPr/>
      </xdr:nvSpPr>
      <xdr:spPr>
        <a:xfrm>
          <a:off x="2159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163212</xdr:rowOff>
    </xdr:from>
    <xdr:ext cx="762000" cy="259045"/>
    <xdr:sp macro="" textlink="">
      <xdr:nvSpPr>
        <xdr:cNvPr id="392" name="テキスト ボックス 391"/>
        <xdr:cNvSpPr txBox="1"/>
      </xdr:nvSpPr>
      <xdr:spPr>
        <a:xfrm>
          <a:off x="1828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57150</xdr:rowOff>
    </xdr:from>
    <xdr:to>
      <xdr:col>1</xdr:col>
      <xdr:colOff>676275</xdr:colOff>
      <xdr:row>74</xdr:row>
      <xdr:rowOff>158750</xdr:rowOff>
    </xdr:to>
    <xdr:sp macro="" textlink="">
      <xdr:nvSpPr>
        <xdr:cNvPr id="393" name="円/楕円 392"/>
        <xdr:cNvSpPr/>
      </xdr:nvSpPr>
      <xdr:spPr>
        <a:xfrm>
          <a:off x="1270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168927</xdr:rowOff>
    </xdr:from>
    <xdr:ext cx="762000" cy="259045"/>
    <xdr:sp macro="" textlink="">
      <xdr:nvSpPr>
        <xdr:cNvPr id="394" name="テキスト ボックス 393"/>
        <xdr:cNvSpPr txBox="1"/>
      </xdr:nvSpPr>
      <xdr:spPr>
        <a:xfrm>
          <a:off x="939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ついては、これまでの職員数の削減などにより類似団体と比較して良好な数値となっているが、それ以外については、平均か、平均を上回っている状況である。引き続き行財政改革を推進し、財政の健全化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77</xdr:row>
      <xdr:rowOff>142239</xdr:rowOff>
    </xdr:to>
    <xdr:cxnSp macro="">
      <xdr:nvCxnSpPr>
        <xdr:cNvPr id="427" name="直線コネクタ 426"/>
        <xdr:cNvCxnSpPr/>
      </xdr:nvCxnSpPr>
      <xdr:spPr>
        <a:xfrm flipV="1">
          <a:off x="15671800" y="132943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123189</xdr:rowOff>
    </xdr:from>
    <xdr:to>
      <xdr:col>22</xdr:col>
      <xdr:colOff>565150</xdr:colOff>
      <xdr:row>77</xdr:row>
      <xdr:rowOff>142239</xdr:rowOff>
    </xdr:to>
    <xdr:cxnSp macro="">
      <xdr:nvCxnSpPr>
        <xdr:cNvPr id="430" name="直線コネクタ 429"/>
        <xdr:cNvCxnSpPr/>
      </xdr:nvCxnSpPr>
      <xdr:spPr>
        <a:xfrm>
          <a:off x="14782800" y="133248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39370</xdr:rowOff>
    </xdr:from>
    <xdr:to>
      <xdr:col>21</xdr:col>
      <xdr:colOff>361950</xdr:colOff>
      <xdr:row>77</xdr:row>
      <xdr:rowOff>123189</xdr:rowOff>
    </xdr:to>
    <xdr:cxnSp macro="">
      <xdr:nvCxnSpPr>
        <xdr:cNvPr id="433" name="直線コネクタ 432"/>
        <xdr:cNvCxnSpPr/>
      </xdr:nvCxnSpPr>
      <xdr:spPr>
        <a:xfrm>
          <a:off x="13893800" y="132410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39370</xdr:rowOff>
    </xdr:from>
    <xdr:to>
      <xdr:col>20</xdr:col>
      <xdr:colOff>158750</xdr:colOff>
      <xdr:row>77</xdr:row>
      <xdr:rowOff>153670</xdr:rowOff>
    </xdr:to>
    <xdr:cxnSp macro="">
      <xdr:nvCxnSpPr>
        <xdr:cNvPr id="436" name="直線コネクタ 435"/>
        <xdr:cNvCxnSpPr/>
      </xdr:nvCxnSpPr>
      <xdr:spPr>
        <a:xfrm flipV="1">
          <a:off x="13004800" y="13241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46" name="円/楕円 445"/>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13988</xdr:rowOff>
    </xdr:from>
    <xdr:ext cx="762000" cy="259045"/>
    <xdr:sp macro="" textlink="">
      <xdr:nvSpPr>
        <xdr:cNvPr id="447"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91439</xdr:rowOff>
    </xdr:from>
    <xdr:to>
      <xdr:col>22</xdr:col>
      <xdr:colOff>615950</xdr:colOff>
      <xdr:row>78</xdr:row>
      <xdr:rowOff>21589</xdr:rowOff>
    </xdr:to>
    <xdr:sp macro="" textlink="">
      <xdr:nvSpPr>
        <xdr:cNvPr id="448" name="円/楕円 447"/>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6366</xdr:rowOff>
    </xdr:from>
    <xdr:ext cx="736600" cy="259045"/>
    <xdr:sp macro="" textlink="">
      <xdr:nvSpPr>
        <xdr:cNvPr id="449" name="テキスト ボックス 448"/>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72389</xdr:rowOff>
    </xdr:from>
    <xdr:to>
      <xdr:col>21</xdr:col>
      <xdr:colOff>412750</xdr:colOff>
      <xdr:row>78</xdr:row>
      <xdr:rowOff>2539</xdr:rowOff>
    </xdr:to>
    <xdr:sp macro="" textlink="">
      <xdr:nvSpPr>
        <xdr:cNvPr id="450" name="円/楕円 449"/>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158766</xdr:rowOff>
    </xdr:from>
    <xdr:ext cx="762000" cy="259045"/>
    <xdr:sp macro="" textlink="">
      <xdr:nvSpPr>
        <xdr:cNvPr id="451" name="テキスト ボックス 450"/>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160020</xdr:rowOff>
    </xdr:from>
    <xdr:to>
      <xdr:col>20</xdr:col>
      <xdr:colOff>209550</xdr:colOff>
      <xdr:row>77</xdr:row>
      <xdr:rowOff>90170</xdr:rowOff>
    </xdr:to>
    <xdr:sp macro="" textlink="">
      <xdr:nvSpPr>
        <xdr:cNvPr id="452" name="円/楕円 451"/>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74947</xdr:rowOff>
    </xdr:from>
    <xdr:ext cx="762000" cy="259045"/>
    <xdr:sp macro="" textlink="">
      <xdr:nvSpPr>
        <xdr:cNvPr id="453" name="テキスト ボックス 452"/>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54" name="円/楕円 453"/>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17797</xdr:rowOff>
    </xdr:from>
    <xdr:ext cx="762000" cy="259045"/>
    <xdr:sp macro="" textlink="">
      <xdr:nvSpPr>
        <xdr:cNvPr id="455" name="テキスト ボックス 454"/>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長野県小諸市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141465</xdr:rowOff>
    </xdr:from>
    <xdr:to>
      <xdr:col>4</xdr:col>
      <xdr:colOff>1117600</xdr:colOff>
      <xdr:row>19</xdr:row>
      <xdr:rowOff>160604</xdr:rowOff>
    </xdr:to>
    <xdr:cxnSp macro="">
      <xdr:nvCxnSpPr>
        <xdr:cNvPr id="50" name="直線コネクタ 49"/>
        <xdr:cNvCxnSpPr/>
      </xdr:nvCxnSpPr>
      <xdr:spPr bwMode="auto">
        <a:xfrm>
          <a:off x="5003800" y="3446640"/>
          <a:ext cx="647700" cy="19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104953</xdr:rowOff>
    </xdr:from>
    <xdr:to>
      <xdr:col>4</xdr:col>
      <xdr:colOff>469900</xdr:colOff>
      <xdr:row>19</xdr:row>
      <xdr:rowOff>141465</xdr:rowOff>
    </xdr:to>
    <xdr:cxnSp macro="">
      <xdr:nvCxnSpPr>
        <xdr:cNvPr id="53" name="直線コネクタ 52"/>
        <xdr:cNvCxnSpPr/>
      </xdr:nvCxnSpPr>
      <xdr:spPr bwMode="auto">
        <a:xfrm>
          <a:off x="4305300" y="3410128"/>
          <a:ext cx="698500" cy="3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104953</xdr:rowOff>
    </xdr:from>
    <xdr:to>
      <xdr:col>3</xdr:col>
      <xdr:colOff>904875</xdr:colOff>
      <xdr:row>19</xdr:row>
      <xdr:rowOff>130467</xdr:rowOff>
    </xdr:to>
    <xdr:cxnSp macro="">
      <xdr:nvCxnSpPr>
        <xdr:cNvPr id="56" name="直線コネクタ 55"/>
        <xdr:cNvCxnSpPr/>
      </xdr:nvCxnSpPr>
      <xdr:spPr bwMode="auto">
        <a:xfrm flipV="1">
          <a:off x="3606800" y="3410128"/>
          <a:ext cx="698500" cy="25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99479</xdr:rowOff>
    </xdr:from>
    <xdr:to>
      <xdr:col>3</xdr:col>
      <xdr:colOff>206375</xdr:colOff>
      <xdr:row>19</xdr:row>
      <xdr:rowOff>130467</xdr:rowOff>
    </xdr:to>
    <xdr:cxnSp macro="">
      <xdr:nvCxnSpPr>
        <xdr:cNvPr id="59" name="直線コネクタ 58"/>
        <xdr:cNvCxnSpPr/>
      </xdr:nvCxnSpPr>
      <xdr:spPr bwMode="auto">
        <a:xfrm>
          <a:off x="2908300" y="3404654"/>
          <a:ext cx="698500" cy="30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109804</xdr:rowOff>
    </xdr:from>
    <xdr:to>
      <xdr:col>5</xdr:col>
      <xdr:colOff>34925</xdr:colOff>
      <xdr:row>20</xdr:row>
      <xdr:rowOff>39954</xdr:rowOff>
    </xdr:to>
    <xdr:sp macro="" textlink="">
      <xdr:nvSpPr>
        <xdr:cNvPr id="69" name="円/楕円 68"/>
        <xdr:cNvSpPr/>
      </xdr:nvSpPr>
      <xdr:spPr bwMode="auto">
        <a:xfrm>
          <a:off x="5600700" y="3414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81881</xdr:rowOff>
    </xdr:from>
    <xdr:ext cx="762000" cy="259045"/>
    <xdr:sp macro="" textlink="">
      <xdr:nvSpPr>
        <xdr:cNvPr id="70" name="人口1人当たり決算額の推移該当値テキスト130"/>
        <xdr:cNvSpPr txBox="1"/>
      </xdr:nvSpPr>
      <xdr:spPr>
        <a:xfrm>
          <a:off x="5740400" y="338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67,104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90665</xdr:rowOff>
    </xdr:from>
    <xdr:to>
      <xdr:col>4</xdr:col>
      <xdr:colOff>520700</xdr:colOff>
      <xdr:row>20</xdr:row>
      <xdr:rowOff>20815</xdr:rowOff>
    </xdr:to>
    <xdr:sp macro="" textlink="">
      <xdr:nvSpPr>
        <xdr:cNvPr id="71" name="円/楕円 70"/>
        <xdr:cNvSpPr/>
      </xdr:nvSpPr>
      <xdr:spPr bwMode="auto">
        <a:xfrm>
          <a:off x="4953000" y="3395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5592</xdr:rowOff>
    </xdr:from>
    <xdr:ext cx="736600" cy="259045"/>
    <xdr:sp macro="" textlink="">
      <xdr:nvSpPr>
        <xdr:cNvPr id="72" name="テキスト ボックス 71"/>
        <xdr:cNvSpPr txBox="1"/>
      </xdr:nvSpPr>
      <xdr:spPr>
        <a:xfrm>
          <a:off x="4622800" y="34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68,611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54153</xdr:rowOff>
    </xdr:from>
    <xdr:to>
      <xdr:col>3</xdr:col>
      <xdr:colOff>955675</xdr:colOff>
      <xdr:row>19</xdr:row>
      <xdr:rowOff>155753</xdr:rowOff>
    </xdr:to>
    <xdr:sp macro="" textlink="">
      <xdr:nvSpPr>
        <xdr:cNvPr id="73" name="円/楕円 72"/>
        <xdr:cNvSpPr/>
      </xdr:nvSpPr>
      <xdr:spPr bwMode="auto">
        <a:xfrm>
          <a:off x="4254500" y="335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140530</xdr:rowOff>
    </xdr:from>
    <xdr:ext cx="762000" cy="259045"/>
    <xdr:sp macro="" textlink="">
      <xdr:nvSpPr>
        <xdr:cNvPr id="74" name="テキスト ボックス 73"/>
        <xdr:cNvSpPr txBox="1"/>
      </xdr:nvSpPr>
      <xdr:spPr>
        <a:xfrm>
          <a:off x="3924300" y="344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71,486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79667</xdr:rowOff>
    </xdr:from>
    <xdr:to>
      <xdr:col>3</xdr:col>
      <xdr:colOff>257175</xdr:colOff>
      <xdr:row>20</xdr:row>
      <xdr:rowOff>9817</xdr:rowOff>
    </xdr:to>
    <xdr:sp macro="" textlink="">
      <xdr:nvSpPr>
        <xdr:cNvPr id="75" name="円/楕円 74"/>
        <xdr:cNvSpPr/>
      </xdr:nvSpPr>
      <xdr:spPr bwMode="auto">
        <a:xfrm>
          <a:off x="3556000" y="3384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166044</xdr:rowOff>
    </xdr:from>
    <xdr:ext cx="762000" cy="259045"/>
    <xdr:sp macro="" textlink="">
      <xdr:nvSpPr>
        <xdr:cNvPr id="76" name="テキスト ボックス 75"/>
        <xdr:cNvSpPr txBox="1"/>
      </xdr:nvSpPr>
      <xdr:spPr>
        <a:xfrm>
          <a:off x="3225800" y="34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69,477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48679</xdr:rowOff>
    </xdr:from>
    <xdr:to>
      <xdr:col>2</xdr:col>
      <xdr:colOff>692150</xdr:colOff>
      <xdr:row>19</xdr:row>
      <xdr:rowOff>150279</xdr:rowOff>
    </xdr:to>
    <xdr:sp macro="" textlink="">
      <xdr:nvSpPr>
        <xdr:cNvPr id="77" name="円/楕円 76"/>
        <xdr:cNvSpPr/>
      </xdr:nvSpPr>
      <xdr:spPr bwMode="auto">
        <a:xfrm>
          <a:off x="2857500" y="3353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135056</xdr:rowOff>
    </xdr:from>
    <xdr:ext cx="762000" cy="259045"/>
    <xdr:sp macro="" textlink="">
      <xdr:nvSpPr>
        <xdr:cNvPr id="78" name="テキスト ボックス 77"/>
        <xdr:cNvSpPr txBox="1"/>
      </xdr:nvSpPr>
      <xdr:spPr>
        <a:xfrm>
          <a:off x="2527300" y="344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14079</xdr:rowOff>
    </xdr:from>
    <xdr:to>
      <xdr:col>4</xdr:col>
      <xdr:colOff>1117600</xdr:colOff>
      <xdr:row>38</xdr:row>
      <xdr:rowOff>14198</xdr:rowOff>
    </xdr:to>
    <xdr:cxnSp macro="">
      <xdr:nvCxnSpPr>
        <xdr:cNvPr id="112" name="直線コネクタ 111"/>
        <xdr:cNvCxnSpPr/>
      </xdr:nvCxnSpPr>
      <xdr:spPr bwMode="auto">
        <a:xfrm flipV="1">
          <a:off x="5003800" y="7481679"/>
          <a:ext cx="647700" cy="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14198</xdr:rowOff>
    </xdr:from>
    <xdr:to>
      <xdr:col>4</xdr:col>
      <xdr:colOff>469900</xdr:colOff>
      <xdr:row>38</xdr:row>
      <xdr:rowOff>18831</xdr:rowOff>
    </xdr:to>
    <xdr:cxnSp macro="">
      <xdr:nvCxnSpPr>
        <xdr:cNvPr id="115" name="直線コネクタ 114"/>
        <xdr:cNvCxnSpPr/>
      </xdr:nvCxnSpPr>
      <xdr:spPr bwMode="auto">
        <a:xfrm flipV="1">
          <a:off x="4305300" y="7481798"/>
          <a:ext cx="698500" cy="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14399</xdr:rowOff>
    </xdr:from>
    <xdr:to>
      <xdr:col>3</xdr:col>
      <xdr:colOff>904875</xdr:colOff>
      <xdr:row>38</xdr:row>
      <xdr:rowOff>18831</xdr:rowOff>
    </xdr:to>
    <xdr:cxnSp macro="">
      <xdr:nvCxnSpPr>
        <xdr:cNvPr id="118" name="直線コネクタ 117"/>
        <xdr:cNvCxnSpPr/>
      </xdr:nvCxnSpPr>
      <xdr:spPr bwMode="auto">
        <a:xfrm>
          <a:off x="3606800" y="7481999"/>
          <a:ext cx="698500" cy="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14399</xdr:rowOff>
    </xdr:from>
    <xdr:to>
      <xdr:col>3</xdr:col>
      <xdr:colOff>206375</xdr:colOff>
      <xdr:row>38</xdr:row>
      <xdr:rowOff>18766</xdr:rowOff>
    </xdr:to>
    <xdr:cxnSp macro="">
      <xdr:nvCxnSpPr>
        <xdr:cNvPr id="121" name="直線コネクタ 120"/>
        <xdr:cNvCxnSpPr/>
      </xdr:nvCxnSpPr>
      <xdr:spPr bwMode="auto">
        <a:xfrm flipV="1">
          <a:off x="2908300" y="7481999"/>
          <a:ext cx="698500" cy="4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306179</xdr:rowOff>
    </xdr:from>
    <xdr:to>
      <xdr:col>5</xdr:col>
      <xdr:colOff>34925</xdr:colOff>
      <xdr:row>38</xdr:row>
      <xdr:rowOff>64879</xdr:rowOff>
    </xdr:to>
    <xdr:sp macro="" textlink="">
      <xdr:nvSpPr>
        <xdr:cNvPr id="131" name="円/楕円 130"/>
        <xdr:cNvSpPr/>
      </xdr:nvSpPr>
      <xdr:spPr bwMode="auto">
        <a:xfrm>
          <a:off x="5600700" y="7430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230416</xdr:rowOff>
    </xdr:from>
    <xdr:ext cx="762000" cy="259045"/>
    <xdr:sp macro="" textlink="">
      <xdr:nvSpPr>
        <xdr:cNvPr id="132" name="人口1人当たり決算額の推移該当値テキスト445"/>
        <xdr:cNvSpPr txBox="1"/>
      </xdr:nvSpPr>
      <xdr:spPr>
        <a:xfrm>
          <a:off x="5740400" y="735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19,638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306298</xdr:rowOff>
    </xdr:from>
    <xdr:to>
      <xdr:col>4</xdr:col>
      <xdr:colOff>520700</xdr:colOff>
      <xdr:row>38</xdr:row>
      <xdr:rowOff>64998</xdr:rowOff>
    </xdr:to>
    <xdr:sp macro="" textlink="">
      <xdr:nvSpPr>
        <xdr:cNvPr id="133" name="円/楕円 132"/>
        <xdr:cNvSpPr/>
      </xdr:nvSpPr>
      <xdr:spPr bwMode="auto">
        <a:xfrm>
          <a:off x="4953000" y="743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49775</xdr:rowOff>
    </xdr:from>
    <xdr:ext cx="736600" cy="259045"/>
    <xdr:sp macro="" textlink="">
      <xdr:nvSpPr>
        <xdr:cNvPr id="134" name="テキスト ボックス 133"/>
        <xdr:cNvSpPr txBox="1"/>
      </xdr:nvSpPr>
      <xdr:spPr>
        <a:xfrm>
          <a:off x="4622800" y="7517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19,607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310931</xdr:rowOff>
    </xdr:from>
    <xdr:to>
      <xdr:col>3</xdr:col>
      <xdr:colOff>955675</xdr:colOff>
      <xdr:row>38</xdr:row>
      <xdr:rowOff>69631</xdr:rowOff>
    </xdr:to>
    <xdr:sp macro="" textlink="">
      <xdr:nvSpPr>
        <xdr:cNvPr id="135" name="円/楕円 134"/>
        <xdr:cNvSpPr/>
      </xdr:nvSpPr>
      <xdr:spPr bwMode="auto">
        <a:xfrm>
          <a:off x="4254500" y="7435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54408</xdr:rowOff>
    </xdr:from>
    <xdr:ext cx="762000" cy="259045"/>
    <xdr:sp macro="" textlink="">
      <xdr:nvSpPr>
        <xdr:cNvPr id="136" name="テキスト ボックス 135"/>
        <xdr:cNvSpPr txBox="1"/>
      </xdr:nvSpPr>
      <xdr:spPr>
        <a:xfrm>
          <a:off x="3924300" y="752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18,391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306499</xdr:rowOff>
    </xdr:from>
    <xdr:to>
      <xdr:col>3</xdr:col>
      <xdr:colOff>257175</xdr:colOff>
      <xdr:row>38</xdr:row>
      <xdr:rowOff>65199</xdr:rowOff>
    </xdr:to>
    <xdr:sp macro="" textlink="">
      <xdr:nvSpPr>
        <xdr:cNvPr id="137" name="円/楕円 136"/>
        <xdr:cNvSpPr/>
      </xdr:nvSpPr>
      <xdr:spPr bwMode="auto">
        <a:xfrm>
          <a:off x="3556000" y="743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49976</xdr:rowOff>
    </xdr:from>
    <xdr:ext cx="762000" cy="259045"/>
    <xdr:sp macro="" textlink="">
      <xdr:nvSpPr>
        <xdr:cNvPr id="138" name="テキスト ボックス 137"/>
        <xdr:cNvSpPr txBox="1"/>
      </xdr:nvSpPr>
      <xdr:spPr>
        <a:xfrm>
          <a:off x="3225800" y="751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19,554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310866</xdr:rowOff>
    </xdr:from>
    <xdr:to>
      <xdr:col>2</xdr:col>
      <xdr:colOff>692150</xdr:colOff>
      <xdr:row>38</xdr:row>
      <xdr:rowOff>69566</xdr:rowOff>
    </xdr:to>
    <xdr:sp macro="" textlink="">
      <xdr:nvSpPr>
        <xdr:cNvPr id="139" name="円/楕円 138"/>
        <xdr:cNvSpPr/>
      </xdr:nvSpPr>
      <xdr:spPr bwMode="auto">
        <a:xfrm>
          <a:off x="2857500" y="7435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54343</xdr:rowOff>
    </xdr:from>
    <xdr:ext cx="762000" cy="259045"/>
    <xdr:sp macro="" textlink="">
      <xdr:nvSpPr>
        <xdr:cNvPr id="140" name="テキスト ボックス 139"/>
        <xdr:cNvSpPr txBox="1"/>
      </xdr:nvSpPr>
      <xdr:spPr>
        <a:xfrm>
          <a:off x="2527300" y="752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実質収支額については、ここ数年ほぼ横ばいとなっている。平成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年度からは、今後予定される大型の普通建設事業等に備え、人件費等の歳出を削減したことで生み出した剰余金を、財政調整基金に積立をしたため基金残高が増加してい</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。しかし、平成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年度においては実質単年度収支が赤字となり、平成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年度からは大型事業が本格実施とな</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ことから、今後は厳しい財政運営が予想される。引き続き行財政改革を推進し、財政の健全化を図っていく。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算定が義務付けられた平成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年以降、連結では黒字となっている。引き続き行財政改革を推進し、赤字とならないよう歳入歳出の適正化を図っていく。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普通建設事業の計画的実施により地方債新規発行の増加を抑制してきた結果、元利償還金についてはほぼ横ばいとなっている。</a:t>
          </a:r>
          <a:r>
            <a:rPr lang="ja-JP" altLang="en-US" sz="1100" b="0" i="0" baseline="0">
              <a:solidFill>
                <a:schemeClr val="dk1"/>
              </a:solidFill>
              <a:effectLst/>
              <a:latin typeface="+mn-lt"/>
              <a:ea typeface="+mn-ea"/>
              <a:cs typeface="+mn-cs"/>
            </a:rPr>
            <a:t>現在実施している</a:t>
          </a:r>
          <a:r>
            <a:rPr lang="ja-JP" altLang="ja-JP" sz="1100" b="0" i="0" baseline="0">
              <a:solidFill>
                <a:schemeClr val="dk1"/>
              </a:solidFill>
              <a:effectLst/>
              <a:latin typeface="+mn-lt"/>
              <a:ea typeface="+mn-ea"/>
              <a:cs typeface="+mn-cs"/>
            </a:rPr>
            <a:t>大型建設事業により地方債の新規発行額は増加する見込みだが、事業の精査により新規発行額を可能な限り少なくし、また普通交付税の基準財政需要額に元利償還金分が算入される有利な地方債を活用し、上昇を最小限に抑え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将来負担比率の分子については、平成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職員数の削減による退職手当負担見込額の減少や、充当可能基金の増加などにより、将来負担額を、充当可能財源が上回っている状況である。今後、上昇要因となる大型の普通建設事業の実施に伴う地方債の新規発行増加や基金の取り崩しなどが見込まれるが、歳出の全体の見直しを進め、上昇を最小限に抑え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17959682</v>
      </c>
      <c r="BO4" s="379"/>
      <c r="BP4" s="379"/>
      <c r="BQ4" s="379"/>
      <c r="BR4" s="379"/>
      <c r="BS4" s="379"/>
      <c r="BT4" s="379"/>
      <c r="BU4" s="380"/>
      <c r="BV4" s="378">
        <v>16794567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5.8</v>
      </c>
      <c r="CU4" s="554"/>
      <c r="CV4" s="554"/>
      <c r="CW4" s="554"/>
      <c r="CX4" s="554"/>
      <c r="CY4" s="554"/>
      <c r="CZ4" s="554"/>
      <c r="DA4" s="555"/>
      <c r="DB4" s="553">
        <v>4.7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16167260</v>
      </c>
      <c r="BO5" s="384"/>
      <c r="BP5" s="384"/>
      <c r="BQ5" s="384"/>
      <c r="BR5" s="384"/>
      <c r="BS5" s="384"/>
      <c r="BT5" s="384"/>
      <c r="BU5" s="385"/>
      <c r="BV5" s="383">
        <v>16121375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v>
      </c>
      <c r="CU5" s="354"/>
      <c r="CV5" s="354"/>
      <c r="CW5" s="354"/>
      <c r="CX5" s="354"/>
      <c r="CY5" s="354"/>
      <c r="CZ5" s="354"/>
      <c r="DA5" s="355"/>
      <c r="DB5" s="353">
        <v>87.6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1792422</v>
      </c>
      <c r="BO6" s="384"/>
      <c r="BP6" s="384"/>
      <c r="BQ6" s="384"/>
      <c r="BR6" s="384"/>
      <c r="BS6" s="384"/>
      <c r="BT6" s="384"/>
      <c r="BU6" s="385"/>
      <c r="BV6" s="383">
        <v>673192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94.4</v>
      </c>
      <c r="CU6" s="528"/>
      <c r="CV6" s="528"/>
      <c r="CW6" s="528"/>
      <c r="CX6" s="528"/>
      <c r="CY6" s="528"/>
      <c r="CZ6" s="528"/>
      <c r="DA6" s="529"/>
      <c r="DB6" s="527">
        <v>94.9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1204609</v>
      </c>
      <c r="BO7" s="384"/>
      <c r="BP7" s="384"/>
      <c r="BQ7" s="384"/>
      <c r="BR7" s="384"/>
      <c r="BS7" s="384"/>
      <c r="BT7" s="384"/>
      <c r="BU7" s="385"/>
      <c r="BV7" s="383">
        <v>200911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10157005</v>
      </c>
      <c r="CU7" s="384"/>
      <c r="CV7" s="384"/>
      <c r="CW7" s="384"/>
      <c r="CX7" s="384"/>
      <c r="CY7" s="384"/>
      <c r="CZ7" s="384"/>
      <c r="DA7" s="385"/>
      <c r="DB7" s="383">
        <v>10040875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587813</v>
      </c>
      <c r="BO8" s="384"/>
      <c r="BP8" s="384"/>
      <c r="BQ8" s="384"/>
      <c r="BR8" s="384"/>
      <c r="BS8" s="384"/>
      <c r="BT8" s="384"/>
      <c r="BU8" s="385"/>
      <c r="BV8" s="383">
        <v>472281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0.53</v>
      </c>
      <c r="CU8" s="491"/>
      <c r="CV8" s="491"/>
      <c r="CW8" s="491"/>
      <c r="CX8" s="491"/>
      <c r="CY8" s="491"/>
      <c r="CZ8" s="491"/>
      <c r="DA8" s="492"/>
      <c r="DB8" s="490">
        <v>0.52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43997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115532</v>
      </c>
      <c r="BO9" s="384"/>
      <c r="BP9" s="384"/>
      <c r="BQ9" s="384"/>
      <c r="BR9" s="384"/>
      <c r="BS9" s="384"/>
      <c r="BT9" s="384"/>
      <c r="BU9" s="385"/>
      <c r="BV9" s="383">
        <v>-138502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12.9</v>
      </c>
      <c r="CU9" s="354"/>
      <c r="CV9" s="354"/>
      <c r="CW9" s="354"/>
      <c r="CX9" s="354"/>
      <c r="CY9" s="354"/>
      <c r="CZ9" s="354"/>
      <c r="DA9" s="355"/>
      <c r="DB9" s="353">
        <v>13.5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45499</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657</v>
      </c>
      <c r="BO10" s="384"/>
      <c r="BP10" s="384"/>
      <c r="BQ10" s="384"/>
      <c r="BR10" s="384"/>
      <c r="BS10" s="384"/>
      <c r="BT10" s="384"/>
      <c r="BU10" s="385"/>
      <c r="BV10" s="383">
        <v>1847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43637</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42996</v>
      </c>
      <c r="S13" s="483"/>
      <c r="T13" s="483"/>
      <c r="U13" s="483"/>
      <c r="V13" s="484"/>
      <c r="W13" s="470" t="s">
        <v>124</v>
      </c>
      <c r="X13" s="396"/>
      <c r="Y13" s="396"/>
      <c r="Z13" s="396"/>
      <c r="AA13" s="396"/>
      <c r="AB13" s="397"/>
      <c r="AC13" s="359">
        <v>1800</v>
      </c>
      <c r="AD13" s="360"/>
      <c r="AE13" s="360"/>
      <c r="AF13" s="360"/>
      <c r="AG13" s="361"/>
      <c r="AH13" s="359">
        <v>2684</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116189</v>
      </c>
      <c r="BO13" s="384"/>
      <c r="BP13" s="384"/>
      <c r="BQ13" s="384"/>
      <c r="BR13" s="384"/>
      <c r="BS13" s="384"/>
      <c r="BT13" s="384"/>
      <c r="BU13" s="385"/>
      <c r="BV13" s="383">
        <v>-136655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9.6</v>
      </c>
      <c r="CU13" s="354"/>
      <c r="CV13" s="354"/>
      <c r="CW13" s="354"/>
      <c r="CX13" s="354"/>
      <c r="CY13" s="354"/>
      <c r="CZ13" s="354"/>
      <c r="DA13" s="355"/>
      <c r="DB13" s="353">
        <v>9.6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43738</v>
      </c>
      <c r="S14" s="483"/>
      <c r="T14" s="483"/>
      <c r="U14" s="483"/>
      <c r="V14" s="484"/>
      <c r="W14" s="485"/>
      <c r="X14" s="399"/>
      <c r="Y14" s="399"/>
      <c r="Z14" s="399"/>
      <c r="AA14" s="399"/>
      <c r="AB14" s="400"/>
      <c r="AC14" s="475">
        <v>9</v>
      </c>
      <c r="AD14" s="476"/>
      <c r="AE14" s="476"/>
      <c r="AF14" s="476"/>
      <c r="AG14" s="477"/>
      <c r="AH14" s="475">
        <v>11.9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43072</v>
      </c>
      <c r="S15" s="483"/>
      <c r="T15" s="483"/>
      <c r="U15" s="483"/>
      <c r="V15" s="484"/>
      <c r="W15" s="470" t="s">
        <v>130</v>
      </c>
      <c r="X15" s="396"/>
      <c r="Y15" s="396"/>
      <c r="Z15" s="396"/>
      <c r="AA15" s="396"/>
      <c r="AB15" s="397"/>
      <c r="AC15" s="359">
        <v>6167</v>
      </c>
      <c r="AD15" s="360"/>
      <c r="AE15" s="360"/>
      <c r="AF15" s="360"/>
      <c r="AG15" s="361"/>
      <c r="AH15" s="359">
        <v>7249</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4267496</v>
      </c>
      <c r="BO15" s="379"/>
      <c r="BP15" s="379"/>
      <c r="BQ15" s="379"/>
      <c r="BR15" s="379"/>
      <c r="BS15" s="379"/>
      <c r="BT15" s="379"/>
      <c r="BU15" s="380"/>
      <c r="BV15" s="378">
        <v>4244529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30.9</v>
      </c>
      <c r="AD16" s="476"/>
      <c r="AE16" s="476"/>
      <c r="AF16" s="476"/>
      <c r="AG16" s="477"/>
      <c r="AH16" s="475">
        <v>32.1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8104398</v>
      </c>
      <c r="BO16" s="384"/>
      <c r="BP16" s="384"/>
      <c r="BQ16" s="384"/>
      <c r="BR16" s="384"/>
      <c r="BS16" s="384"/>
      <c r="BT16" s="384"/>
      <c r="BU16" s="385"/>
      <c r="BV16" s="383">
        <v>8047958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12006</v>
      </c>
      <c r="AD17" s="360"/>
      <c r="AE17" s="360"/>
      <c r="AF17" s="360"/>
      <c r="AG17" s="361"/>
      <c r="AH17" s="359">
        <v>12581</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5477403</v>
      </c>
      <c r="BO17" s="384"/>
      <c r="BP17" s="384"/>
      <c r="BQ17" s="384"/>
      <c r="BR17" s="384"/>
      <c r="BS17" s="384"/>
      <c r="BT17" s="384"/>
      <c r="BU17" s="385"/>
      <c r="BV17" s="383">
        <v>5448644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98.66</v>
      </c>
      <c r="M18" s="446"/>
      <c r="N18" s="446"/>
      <c r="O18" s="446"/>
      <c r="P18" s="446"/>
      <c r="Q18" s="446"/>
      <c r="R18" s="447"/>
      <c r="S18" s="447"/>
      <c r="T18" s="447"/>
      <c r="U18" s="447"/>
      <c r="V18" s="448"/>
      <c r="W18" s="462"/>
      <c r="X18" s="463"/>
      <c r="Y18" s="463"/>
      <c r="Z18" s="463"/>
      <c r="AA18" s="463"/>
      <c r="AB18" s="471"/>
      <c r="AC18" s="347">
        <v>60.1</v>
      </c>
      <c r="AD18" s="348"/>
      <c r="AE18" s="348"/>
      <c r="AF18" s="348"/>
      <c r="AG18" s="449"/>
      <c r="AH18" s="347">
        <v>55.7</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8842979</v>
      </c>
      <c r="BO18" s="384"/>
      <c r="BP18" s="384"/>
      <c r="BQ18" s="384"/>
      <c r="BR18" s="384"/>
      <c r="BS18" s="384"/>
      <c r="BT18" s="384"/>
      <c r="BU18" s="385"/>
      <c r="BV18" s="383">
        <v>8863223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446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12883686</v>
      </c>
      <c r="BO19" s="384"/>
      <c r="BP19" s="384"/>
      <c r="BQ19" s="384"/>
      <c r="BR19" s="384"/>
      <c r="BS19" s="384"/>
      <c r="BT19" s="384"/>
      <c r="BU19" s="385"/>
      <c r="BV19" s="383">
        <v>11781397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16343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13983565</v>
      </c>
      <c r="BO23" s="384"/>
      <c r="BP23" s="384"/>
      <c r="BQ23" s="384"/>
      <c r="BR23" s="384"/>
      <c r="BS23" s="384"/>
      <c r="BT23" s="384"/>
      <c r="BU23" s="385"/>
      <c r="BV23" s="383">
        <v>14156808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6250</v>
      </c>
      <c r="R24" s="360"/>
      <c r="S24" s="360"/>
      <c r="T24" s="360"/>
      <c r="U24" s="360"/>
      <c r="V24" s="361"/>
      <c r="W24" s="425"/>
      <c r="X24" s="416"/>
      <c r="Y24" s="417"/>
      <c r="Z24" s="356" t="s">
        <v>153</v>
      </c>
      <c r="AA24" s="357"/>
      <c r="AB24" s="357"/>
      <c r="AC24" s="357"/>
      <c r="AD24" s="357"/>
      <c r="AE24" s="357"/>
      <c r="AF24" s="357"/>
      <c r="AG24" s="358"/>
      <c r="AH24" s="359">
        <v>284</v>
      </c>
      <c r="AI24" s="360"/>
      <c r="AJ24" s="360"/>
      <c r="AK24" s="360"/>
      <c r="AL24" s="361"/>
      <c r="AM24" s="359">
        <v>880400</v>
      </c>
      <c r="AN24" s="360"/>
      <c r="AO24" s="360"/>
      <c r="AP24" s="360"/>
      <c r="AQ24" s="360"/>
      <c r="AR24" s="361"/>
      <c r="AS24" s="359">
        <v>3100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11403138</v>
      </c>
      <c r="BO24" s="384"/>
      <c r="BP24" s="384"/>
      <c r="BQ24" s="384"/>
      <c r="BR24" s="384"/>
      <c r="BS24" s="384"/>
      <c r="BT24" s="384"/>
      <c r="BU24" s="385"/>
      <c r="BV24" s="383">
        <v>11555215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6170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13325322</v>
      </c>
      <c r="BO25" s="379"/>
      <c r="BP25" s="379"/>
      <c r="BQ25" s="379"/>
      <c r="BR25" s="379"/>
      <c r="BS25" s="379"/>
      <c r="BT25" s="379"/>
      <c r="BU25" s="380"/>
      <c r="BV25" s="378">
        <v>10248698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5590</v>
      </c>
      <c r="R26" s="360"/>
      <c r="S26" s="360"/>
      <c r="T26" s="360"/>
      <c r="U26" s="360"/>
      <c r="V26" s="361"/>
      <c r="W26" s="425"/>
      <c r="X26" s="416"/>
      <c r="Y26" s="417"/>
      <c r="Z26" s="356" t="s">
        <v>159</v>
      </c>
      <c r="AA26" s="436"/>
      <c r="AB26" s="436"/>
      <c r="AC26" s="436"/>
      <c r="AD26" s="436"/>
      <c r="AE26" s="436"/>
      <c r="AF26" s="436"/>
      <c r="AG26" s="437"/>
      <c r="AH26" s="359">
        <v>25</v>
      </c>
      <c r="AI26" s="360"/>
      <c r="AJ26" s="360"/>
      <c r="AK26" s="360"/>
      <c r="AL26" s="361"/>
      <c r="AM26" s="359">
        <v>82150</v>
      </c>
      <c r="AN26" s="360"/>
      <c r="AO26" s="360"/>
      <c r="AP26" s="360"/>
      <c r="AQ26" s="360"/>
      <c r="AR26" s="361"/>
      <c r="AS26" s="359">
        <v>3286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4270</v>
      </c>
      <c r="R27" s="360"/>
      <c r="S27" s="360"/>
      <c r="T27" s="360"/>
      <c r="U27" s="360"/>
      <c r="V27" s="361"/>
      <c r="W27" s="425"/>
      <c r="X27" s="416"/>
      <c r="Y27" s="417"/>
      <c r="Z27" s="356" t="s">
        <v>162</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601756</v>
      </c>
      <c r="BO27" s="387"/>
      <c r="BP27" s="387"/>
      <c r="BQ27" s="387"/>
      <c r="BR27" s="387"/>
      <c r="BS27" s="387"/>
      <c r="BT27" s="387"/>
      <c r="BU27" s="388"/>
      <c r="BV27" s="386">
        <v>601756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3540</v>
      </c>
      <c r="R28" s="360"/>
      <c r="S28" s="360"/>
      <c r="T28" s="360"/>
      <c r="U28" s="360"/>
      <c r="V28" s="361"/>
      <c r="W28" s="425"/>
      <c r="X28" s="416"/>
      <c r="Y28" s="417"/>
      <c r="Z28" s="356" t="s">
        <v>165</v>
      </c>
      <c r="AA28" s="357"/>
      <c r="AB28" s="357"/>
      <c r="AC28" s="357"/>
      <c r="AD28" s="357"/>
      <c r="AE28" s="357"/>
      <c r="AF28" s="357"/>
      <c r="AG28" s="358"/>
      <c r="AH28" s="359">
        <v>5</v>
      </c>
      <c r="AI28" s="360"/>
      <c r="AJ28" s="360"/>
      <c r="AK28" s="360"/>
      <c r="AL28" s="361"/>
      <c r="AM28" s="359">
        <v>10650</v>
      </c>
      <c r="AN28" s="360"/>
      <c r="AO28" s="360"/>
      <c r="AP28" s="360"/>
      <c r="AQ28" s="360"/>
      <c r="AR28" s="361"/>
      <c r="AS28" s="359">
        <v>2130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2160624</v>
      </c>
      <c r="BO28" s="379"/>
      <c r="BP28" s="379"/>
      <c r="BQ28" s="379"/>
      <c r="BR28" s="379"/>
      <c r="BS28" s="379"/>
      <c r="BT28" s="379"/>
      <c r="BU28" s="380"/>
      <c r="BV28" s="378">
        <v>2159967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19</v>
      </c>
      <c r="M29" s="360"/>
      <c r="N29" s="360"/>
      <c r="O29" s="360"/>
      <c r="P29" s="361"/>
      <c r="Q29" s="359">
        <v>3330</v>
      </c>
      <c r="R29" s="360"/>
      <c r="S29" s="360"/>
      <c r="T29" s="360"/>
      <c r="U29" s="360"/>
      <c r="V29" s="361"/>
      <c r="W29" s="425"/>
      <c r="X29" s="416"/>
      <c r="Y29" s="417"/>
      <c r="Z29" s="356" t="s">
        <v>169</v>
      </c>
      <c r="AA29" s="357"/>
      <c r="AB29" s="357"/>
      <c r="AC29" s="357"/>
      <c r="AD29" s="357"/>
      <c r="AE29" s="357"/>
      <c r="AF29" s="357"/>
      <c r="AG29" s="358"/>
      <c r="AH29" s="359">
        <v>289</v>
      </c>
      <c r="AI29" s="360"/>
      <c r="AJ29" s="360"/>
      <c r="AK29" s="360"/>
      <c r="AL29" s="361"/>
      <c r="AM29" s="359">
        <v>891050</v>
      </c>
      <c r="AN29" s="360"/>
      <c r="AO29" s="360"/>
      <c r="AP29" s="360"/>
      <c r="AQ29" s="360"/>
      <c r="AR29" s="361"/>
      <c r="AS29" s="359">
        <v>3083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1562178</v>
      </c>
      <c r="BO29" s="384"/>
      <c r="BP29" s="384"/>
      <c r="BQ29" s="384"/>
      <c r="BR29" s="384"/>
      <c r="BS29" s="384"/>
      <c r="BT29" s="384"/>
      <c r="BU29" s="385"/>
      <c r="BV29" s="383">
        <v>1625315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95.9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5275418</v>
      </c>
      <c r="BO30" s="387"/>
      <c r="BP30" s="387"/>
      <c r="BQ30" s="387"/>
      <c r="BR30" s="387"/>
      <c r="BS30" s="387"/>
      <c r="BT30" s="387"/>
      <c r="BU30" s="388"/>
      <c r="BV30" s="386">
        <v>6144371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小諸市国民健康保険事業特別会計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小諸市水道事業会計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IF('各会計、関係団体の財政状況及び健全化判断比率'!B33="","",'各会計、関係団体の財政状況及び健全化判断比率'!B33)</f>
        <v>小諸市農業集落排水事業特別会計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佐久広域連合（一般会計）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小諸市土地開発公社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小諸市等公平委員会特別会計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小諸市後期高齢者医療特別会計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IF('各会計、関係団体の財政状況及び健全化判断比率'!B32="","",'各会計、関係団体の財政状況及び健全化判断比率'!B32)</f>
        <v>小諸市公共下水道事業会計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IF('各会計、関係団体の財政状況及び健全化判断比率'!B34="","",'各会計、関係団体の財政状況及び健全化判断比率'!B34)</f>
        <v>小諸公園事業特別会計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佐久広域連合（消防特別会計）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株式会社こもろ寅さん会館</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小諸市奨学資金特別会計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小諸市介護保険事業特別会計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佐久広域連合（養護老人ホーム特別会計）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小諸市住宅新築資金等貸付事業特別会計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佐久広域連合（特別養護老人ホーム特別会計）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佐久広域連合（救護施設特別会計）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佐久広域連合（食肉流通センター特別会計）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浅麓環境施設組合（一般会計）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小諸市外二市御牧ヶ原水道事業組合会計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浅麓水道企業団（水道事業会計）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長野県市町村自治振興組合（一般会計）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16" zoomScale="75" zoomScaleNormal="75" zoomScaleSheetLayoutView="100" workbookViewId="0">
      <selection activeCell="G52" sqref="G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8" t="s">
        <v>24</v>
      </c>
      <c r="C41" s="1179"/>
      <c r="D41" s="81"/>
      <c r="E41" s="1180" t="s">
        <v>25</v>
      </c>
      <c r="F41" s="1180"/>
      <c r="G41" s="1180"/>
      <c r="H41" s="1181"/>
      <c r="I41" s="82">
        <v>14183</v>
      </c>
      <c r="J41" s="83">
        <v>14270</v>
      </c>
      <c r="K41" s="83">
        <v>14234</v>
      </c>
      <c r="L41" s="83">
        <v>14157</v>
      </c>
      <c r="M41" s="84">
        <v>13984</v>
      </c>
    </row>
    <row r="42" spans="2:13" ht="27.75" customHeight="1">
      <c r="B42" s="1168"/>
      <c r="C42" s="1169"/>
      <c r="D42" s="85"/>
      <c r="E42" s="1172" t="s">
        <v>26</v>
      </c>
      <c r="F42" s="1172"/>
      <c r="G42" s="1172"/>
      <c r="H42" s="1173"/>
      <c r="I42" s="86">
        <v>20</v>
      </c>
      <c r="J42" s="87">
        <v>12</v>
      </c>
      <c r="K42" s="87">
        <v>6</v>
      </c>
      <c r="L42" s="87">
        <v>1</v>
      </c>
      <c r="M42" s="88">
        <v>0</v>
      </c>
    </row>
    <row r="43" spans="2:13" ht="27.75" customHeight="1">
      <c r="B43" s="1168"/>
      <c r="C43" s="1169"/>
      <c r="D43" s="85"/>
      <c r="E43" s="1172" t="s">
        <v>27</v>
      </c>
      <c r="F43" s="1172"/>
      <c r="G43" s="1172"/>
      <c r="H43" s="1173"/>
      <c r="I43" s="86">
        <v>11132</v>
      </c>
      <c r="J43" s="87">
        <v>11958</v>
      </c>
      <c r="K43" s="87">
        <v>11739</v>
      </c>
      <c r="L43" s="87">
        <v>10821</v>
      </c>
      <c r="M43" s="88">
        <v>10192</v>
      </c>
    </row>
    <row r="44" spans="2:13" ht="27.75" customHeight="1">
      <c r="B44" s="1168"/>
      <c r="C44" s="1169"/>
      <c r="D44" s="85"/>
      <c r="E44" s="1172" t="s">
        <v>28</v>
      </c>
      <c r="F44" s="1172"/>
      <c r="G44" s="1172"/>
      <c r="H44" s="1173"/>
      <c r="I44" s="86">
        <v>1069</v>
      </c>
      <c r="J44" s="87">
        <v>985</v>
      </c>
      <c r="K44" s="87">
        <v>875</v>
      </c>
      <c r="L44" s="87">
        <v>763</v>
      </c>
      <c r="M44" s="88">
        <v>654</v>
      </c>
    </row>
    <row r="45" spans="2:13" ht="27.75" customHeight="1">
      <c r="B45" s="1168"/>
      <c r="C45" s="1169"/>
      <c r="D45" s="85"/>
      <c r="E45" s="1172" t="s">
        <v>29</v>
      </c>
      <c r="F45" s="1172"/>
      <c r="G45" s="1172"/>
      <c r="H45" s="1173"/>
      <c r="I45" s="86">
        <v>3175</v>
      </c>
      <c r="J45" s="87">
        <v>3103</v>
      </c>
      <c r="K45" s="87">
        <v>3089</v>
      </c>
      <c r="L45" s="87">
        <v>2977</v>
      </c>
      <c r="M45" s="88">
        <v>2965</v>
      </c>
    </row>
    <row r="46" spans="2:13" ht="27.75" customHeight="1">
      <c r="B46" s="1168"/>
      <c r="C46" s="1169"/>
      <c r="D46" s="85"/>
      <c r="E46" s="1172" t="s">
        <v>30</v>
      </c>
      <c r="F46" s="1172"/>
      <c r="G46" s="1172"/>
      <c r="H46" s="1173"/>
      <c r="I46" s="86">
        <v>316</v>
      </c>
      <c r="J46" s="87">
        <v>320</v>
      </c>
      <c r="K46" s="87">
        <v>319</v>
      </c>
      <c r="L46" s="87">
        <v>321</v>
      </c>
      <c r="M46" s="88">
        <v>317</v>
      </c>
    </row>
    <row r="47" spans="2:13" ht="27.75" customHeight="1">
      <c r="B47" s="1168"/>
      <c r="C47" s="1169"/>
      <c r="D47" s="85"/>
      <c r="E47" s="1172" t="s">
        <v>31</v>
      </c>
      <c r="F47" s="1172"/>
      <c r="G47" s="1172"/>
      <c r="H47" s="1173"/>
      <c r="I47" s="86" t="s">
        <v>480</v>
      </c>
      <c r="J47" s="87" t="s">
        <v>480</v>
      </c>
      <c r="K47" s="87" t="s">
        <v>480</v>
      </c>
      <c r="L47" s="87" t="s">
        <v>480</v>
      </c>
      <c r="M47" s="88" t="s">
        <v>480</v>
      </c>
    </row>
    <row r="48" spans="2:13" ht="27.75" customHeight="1">
      <c r="B48" s="1170"/>
      <c r="C48" s="1171"/>
      <c r="D48" s="85"/>
      <c r="E48" s="1172" t="s">
        <v>32</v>
      </c>
      <c r="F48" s="1172"/>
      <c r="G48" s="1172"/>
      <c r="H48" s="1173"/>
      <c r="I48" s="86" t="s">
        <v>480</v>
      </c>
      <c r="J48" s="87" t="s">
        <v>480</v>
      </c>
      <c r="K48" s="87" t="s">
        <v>480</v>
      </c>
      <c r="L48" s="87" t="s">
        <v>480</v>
      </c>
      <c r="M48" s="88" t="s">
        <v>480</v>
      </c>
    </row>
    <row r="49" spans="2:13" ht="27.75" customHeight="1">
      <c r="B49" s="1166" t="s">
        <v>33</v>
      </c>
      <c r="C49" s="1167"/>
      <c r="D49" s="89"/>
      <c r="E49" s="1172" t="s">
        <v>34</v>
      </c>
      <c r="F49" s="1172"/>
      <c r="G49" s="1172"/>
      <c r="H49" s="1173"/>
      <c r="I49" s="86">
        <v>9057</v>
      </c>
      <c r="J49" s="87">
        <v>10169</v>
      </c>
      <c r="K49" s="87">
        <v>10674</v>
      </c>
      <c r="L49" s="87">
        <v>10693</v>
      </c>
      <c r="M49" s="88">
        <v>9766</v>
      </c>
    </row>
    <row r="50" spans="2:13" ht="27.75" customHeight="1">
      <c r="B50" s="1168"/>
      <c r="C50" s="1169"/>
      <c r="D50" s="85"/>
      <c r="E50" s="1172" t="s">
        <v>35</v>
      </c>
      <c r="F50" s="1172"/>
      <c r="G50" s="1172"/>
      <c r="H50" s="1173"/>
      <c r="I50" s="86">
        <v>4042</v>
      </c>
      <c r="J50" s="87">
        <v>3647</v>
      </c>
      <c r="K50" s="87">
        <v>3840</v>
      </c>
      <c r="L50" s="87">
        <v>3293</v>
      </c>
      <c r="M50" s="88">
        <v>2961</v>
      </c>
    </row>
    <row r="51" spans="2:13" ht="27.75" customHeight="1">
      <c r="B51" s="1170"/>
      <c r="C51" s="1171"/>
      <c r="D51" s="85"/>
      <c r="E51" s="1172" t="s">
        <v>36</v>
      </c>
      <c r="F51" s="1172"/>
      <c r="G51" s="1172"/>
      <c r="H51" s="1173"/>
      <c r="I51" s="86">
        <v>17059</v>
      </c>
      <c r="J51" s="87">
        <v>16953</v>
      </c>
      <c r="K51" s="87">
        <v>16723</v>
      </c>
      <c r="L51" s="87">
        <v>16383</v>
      </c>
      <c r="M51" s="88">
        <v>16536</v>
      </c>
    </row>
    <row r="52" spans="2:13" ht="27.75" customHeight="1" thickBot="1">
      <c r="B52" s="1174" t="s">
        <v>37</v>
      </c>
      <c r="C52" s="1175"/>
      <c r="D52" s="90"/>
      <c r="E52" s="1176" t="s">
        <v>38</v>
      </c>
      <c r="F52" s="1176"/>
      <c r="G52" s="1176"/>
      <c r="H52" s="1177"/>
      <c r="I52" s="91">
        <v>-263</v>
      </c>
      <c r="J52" s="92">
        <v>-119</v>
      </c>
      <c r="K52" s="92">
        <v>-975</v>
      </c>
      <c r="L52" s="92">
        <v>-1329</v>
      </c>
      <c r="M52" s="93">
        <v>-1153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47869</v>
      </c>
      <c r="E3" s="116"/>
      <c r="F3" s="117">
        <v>76282</v>
      </c>
      <c r="G3" s="118"/>
      <c r="H3" s="119"/>
    </row>
    <row r="4" spans="1:8">
      <c r="A4" s="120"/>
      <c r="B4" s="121"/>
      <c r="C4" s="122"/>
      <c r="D4" s="123">
        <v>25563</v>
      </c>
      <c r="E4" s="124"/>
      <c r="F4" s="125">
        <v>41092</v>
      </c>
      <c r="G4" s="126"/>
      <c r="H4" s="127"/>
    </row>
    <row r="5" spans="1:8">
      <c r="A5" s="108" t="s">
        <v>513</v>
      </c>
      <c r="B5" s="113"/>
      <c r="C5" s="114"/>
      <c r="D5" s="115">
        <v>40581</v>
      </c>
      <c r="E5" s="116"/>
      <c r="F5" s="117">
        <v>78670</v>
      </c>
      <c r="G5" s="118"/>
      <c r="H5" s="119"/>
    </row>
    <row r="6" spans="1:8">
      <c r="A6" s="120"/>
      <c r="B6" s="121"/>
      <c r="C6" s="122"/>
      <c r="D6" s="123">
        <v>20129</v>
      </c>
      <c r="E6" s="124"/>
      <c r="F6" s="125">
        <v>38094</v>
      </c>
      <c r="G6" s="126"/>
      <c r="H6" s="127"/>
    </row>
    <row r="7" spans="1:8">
      <c r="A7" s="108" t="s">
        <v>514</v>
      </c>
      <c r="B7" s="113"/>
      <c r="C7" s="114"/>
      <c r="D7" s="115">
        <v>43253</v>
      </c>
      <c r="E7" s="116"/>
      <c r="F7" s="117">
        <v>67201</v>
      </c>
      <c r="G7" s="118"/>
      <c r="H7" s="119"/>
    </row>
    <row r="8" spans="1:8">
      <c r="A8" s="120"/>
      <c r="B8" s="121"/>
      <c r="C8" s="122"/>
      <c r="D8" s="123">
        <v>22959</v>
      </c>
      <c r="E8" s="124"/>
      <c r="F8" s="125">
        <v>35210</v>
      </c>
      <c r="G8" s="126"/>
      <c r="H8" s="127"/>
    </row>
    <row r="9" spans="1:8">
      <c r="A9" s="108" t="s">
        <v>515</v>
      </c>
      <c r="B9" s="113"/>
      <c r="C9" s="114"/>
      <c r="D9" s="115">
        <v>47971</v>
      </c>
      <c r="E9" s="116"/>
      <c r="F9" s="117">
        <v>75709</v>
      </c>
      <c r="G9" s="118"/>
      <c r="H9" s="119"/>
    </row>
    <row r="10" spans="1:8">
      <c r="A10" s="120"/>
      <c r="B10" s="121"/>
      <c r="C10" s="122"/>
      <c r="D10" s="123">
        <v>22429</v>
      </c>
      <c r="E10" s="124"/>
      <c r="F10" s="125">
        <v>35212</v>
      </c>
      <c r="G10" s="126"/>
      <c r="H10" s="127"/>
    </row>
    <row r="11" spans="1:8">
      <c r="A11" s="108" t="s">
        <v>516</v>
      </c>
      <c r="B11" s="113"/>
      <c r="C11" s="114"/>
      <c r="D11" s="115">
        <v>45517</v>
      </c>
      <c r="E11" s="116"/>
      <c r="F11" s="117">
        <v>90961</v>
      </c>
      <c r="G11" s="118"/>
      <c r="H11" s="119"/>
    </row>
    <row r="12" spans="1:8">
      <c r="A12" s="120"/>
      <c r="B12" s="121"/>
      <c r="C12" s="128"/>
      <c r="D12" s="123">
        <v>27588</v>
      </c>
      <c r="E12" s="124"/>
      <c r="F12" s="125">
        <v>37720</v>
      </c>
      <c r="G12" s="126"/>
      <c r="H12" s="127"/>
    </row>
    <row r="13" spans="1:8">
      <c r="A13" s="108"/>
      <c r="B13" s="113"/>
      <c r="C13" s="129"/>
      <c r="D13" s="130">
        <v>45038</v>
      </c>
      <c r="E13" s="131"/>
      <c r="F13" s="132">
        <v>77765</v>
      </c>
      <c r="G13" s="133"/>
      <c r="H13" s="119"/>
    </row>
    <row r="14" spans="1:8">
      <c r="A14" s="120"/>
      <c r="B14" s="121"/>
      <c r="C14" s="122"/>
      <c r="D14" s="123">
        <v>23734</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5.88</v>
      </c>
      <c r="C19" s="134">
        <f>ROUND(VALUE(SUBSTITUTE(実質収支比率等に係る経年分析!G$48,"▲","-")),2)</f>
        <v>5.57</v>
      </c>
      <c r="D19" s="134">
        <f>ROUND(VALUE(SUBSTITUTE(実質収支比率等に係る経年分析!H$48,"▲","-")),2)</f>
        <v>6.06</v>
      </c>
      <c r="E19" s="134">
        <f>ROUND(VALUE(SUBSTITUTE(実質収支比率等に係る経年分析!I$48,"▲","-")),2)</f>
        <v>4.7</v>
      </c>
      <c r="F19" s="134">
        <f>ROUND(VALUE(SUBSTITUTE(実質収支比率等に係る経年分析!J$48,"▲","-")),2)</f>
        <v>5.79</v>
      </c>
    </row>
    <row r="20" spans="1:11">
      <c r="A20" s="134" t="s">
        <v>43</v>
      </c>
      <c r="B20" s="134">
        <f>ROUND(VALUE(SUBSTITUTE(実質収支比率等に係る経年分析!F$47,"▲","-")),2)</f>
        <v>6.1</v>
      </c>
      <c r="C20" s="134">
        <f>ROUND(VALUE(SUBSTITUTE(実質収支比率等に係る経年分析!G$47,"▲","-")),2)</f>
        <v>14.45</v>
      </c>
      <c r="D20" s="134">
        <f>ROUND(VALUE(SUBSTITUTE(実質収支比率等に係る経年分析!H$47,"▲","-")),2)</f>
        <v>21.42</v>
      </c>
      <c r="E20" s="134">
        <f>ROUND(VALUE(SUBSTITUTE(実質収支比率等に係る経年分析!I$47,"▲","-")),2)</f>
        <v>21.51</v>
      </c>
      <c r="F20" s="134">
        <f>ROUND(VALUE(SUBSTITUTE(実質収支比率等に係る経年分析!J$47,"▲","-")),2)</f>
        <v>21.27</v>
      </c>
    </row>
    <row r="21" spans="1:11">
      <c r="A21" s="134" t="s">
        <v>44</v>
      </c>
      <c r="B21" s="134">
        <f>IF(ISNUMBER(VALUE(SUBSTITUTE(実質収支比率等に係る経年分析!F$49,"▲","-"))),ROUND(VALUE(SUBSTITUTE(実質収支比率等に係る経年分析!F$49,"▲","-")),2),NA())</f>
        <v>0.43</v>
      </c>
      <c r="C21" s="134">
        <f>IF(ISNUMBER(VALUE(SUBSTITUTE(実質収支比率等に係る経年分析!G$49,"▲","-"))),ROUND(VALUE(SUBSTITUTE(実質収支比率等に係る経年分析!G$49,"▲","-")),2),NA())</f>
        <v>8.25</v>
      </c>
      <c r="D21" s="134">
        <f>IF(ISNUMBER(VALUE(SUBSTITUTE(実質収支比率等に係る経年分析!H$49,"▲","-"))),ROUND(VALUE(SUBSTITUTE(実質収支比率等に係る経年分析!H$49,"▲","-")),2),NA())</f>
        <v>4.18</v>
      </c>
      <c r="E21" s="134">
        <f>IF(ISNUMBER(VALUE(SUBSTITUTE(実質収支比率等に係る経年分析!I$49,"▲","-"))),ROUND(VALUE(SUBSTITUTE(実質収支比率等に係る経年分析!I$49,"▲","-")),2),NA())</f>
        <v>-1.36</v>
      </c>
      <c r="F21" s="134">
        <f>IF(ISNUMBER(VALUE(SUBSTITUTE(実質収支比率等に係る経年分析!J$49,"▲","-"))),ROUND(VALUE(SUBSTITUTE(実質収支比率等に係る経年分析!J$49,"▲","-")),2),NA())</f>
        <v>1.1399999999999999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3.9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小諸市農業集落排水事業特別会計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小諸公園事業特別会計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小諸市国民健康保険事業特別会計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1.52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小諸市住宅新築資金等貸付事業特別会計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c r="A33" s="135" t="str">
        <f>IF(連結実質赤字比率に係る赤字・黒字の構成分析!C$37="",NA(),連結実質赤字比率に係る赤字・黒字の構成分析!C$37)</f>
        <v>小諸市介護保険事業特別会計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1.1299999999999999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1.1399999999999999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c r="A34" s="135" t="str">
        <f>IF(連結実質赤字比率に係る赤字・黒字の構成分析!C$36="",NA(),連結実質赤字比率に係る赤字・黒字の構成分析!C$36)</f>
        <v>小諸市公共下水道事業会計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4.7300000000000004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4.5599999999999996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5.49</v>
      </c>
    </row>
    <row r="36" spans="1:16">
      <c r="A36" s="135" t="str">
        <f>IF(連結実質赤字比率に係る赤字・黒字の構成分析!C$34="",NA(),連結実質赤字比率に係る赤字・黒字の構成分析!C$34)</f>
        <v>小諸市水道事業会計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16.62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1754</v>
      </c>
      <c r="E42" s="136"/>
      <c r="F42" s="136"/>
      <c r="G42" s="136">
        <f>'実質公債費比率（分子）の構造'!L$52</f>
        <v>1719</v>
      </c>
      <c r="H42" s="136"/>
      <c r="I42" s="136"/>
      <c r="J42" s="136">
        <f>'実質公債費比率（分子）の構造'!M$52</f>
        <v>1757</v>
      </c>
      <c r="K42" s="136"/>
      <c r="L42" s="136"/>
      <c r="M42" s="136">
        <f>'実質公債費比率（分子）の構造'!N$52</f>
        <v>1710</v>
      </c>
      <c r="N42" s="136"/>
      <c r="O42" s="136"/>
      <c r="P42" s="136">
        <f>'実質公債費比率（分子）の構造'!O$52</f>
        <v>1795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22</v>
      </c>
      <c r="C44" s="136"/>
      <c r="D44" s="136"/>
      <c r="E44" s="136">
        <f>'実質公債費比率（分子）の構造'!L$50</f>
        <v>19</v>
      </c>
      <c r="F44" s="136"/>
      <c r="G44" s="136"/>
      <c r="H44" s="136">
        <f>'実質公債費比率（分子）の構造'!M$50</f>
        <v>16</v>
      </c>
      <c r="I44" s="136"/>
      <c r="J44" s="136"/>
      <c r="K44" s="136">
        <f>'実質公債費比率（分子）の構造'!N$50</f>
        <v>12</v>
      </c>
      <c r="L44" s="136"/>
      <c r="M44" s="136"/>
      <c r="N44" s="136">
        <f>'実質公債費比率（分子）の構造'!O$50</f>
        <v>6</v>
      </c>
      <c r="O44" s="136"/>
      <c r="P44" s="136"/>
    </row>
    <row r="45" spans="1:16">
      <c r="A45" s="136" t="s">
        <v>54</v>
      </c>
      <c r="B45" s="136">
        <f>'実質公債費比率（分子）の構造'!K$49</f>
        <v>97</v>
      </c>
      <c r="C45" s="136"/>
      <c r="D45" s="136"/>
      <c r="E45" s="136">
        <f>'実質公債費比率（分子）の構造'!L$49</f>
        <v>115</v>
      </c>
      <c r="F45" s="136"/>
      <c r="G45" s="136"/>
      <c r="H45" s="136">
        <f>'実質公債費比率（分子）の構造'!M$49</f>
        <v>116</v>
      </c>
      <c r="I45" s="136"/>
      <c r="J45" s="136"/>
      <c r="K45" s="136">
        <f>'実質公債費比率（分子）の構造'!N$49</f>
        <v>117</v>
      </c>
      <c r="L45" s="136"/>
      <c r="M45" s="136"/>
      <c r="N45" s="136">
        <f>'実質公債費比率（分子）の構造'!O$49</f>
        <v>116</v>
      </c>
      <c r="O45" s="136"/>
      <c r="P45" s="136"/>
    </row>
    <row r="46" spans="1:16">
      <c r="A46" s="136" t="s">
        <v>55</v>
      </c>
      <c r="B46" s="136">
        <f>'実質公債費比率（分子）の構造'!K$48</f>
        <v>866</v>
      </c>
      <c r="C46" s="136"/>
      <c r="D46" s="136"/>
      <c r="E46" s="136">
        <f>'実質公債費比率（分子）の構造'!L$48</f>
        <v>825</v>
      </c>
      <c r="F46" s="136"/>
      <c r="G46" s="136"/>
      <c r="H46" s="136">
        <f>'実質公債費比率（分子）の構造'!M$48</f>
        <v>826</v>
      </c>
      <c r="I46" s="136"/>
      <c r="J46" s="136"/>
      <c r="K46" s="136">
        <f>'実質公債費比率（分子）の構造'!N$48</f>
        <v>843</v>
      </c>
      <c r="L46" s="136"/>
      <c r="M46" s="136"/>
      <c r="N46" s="136">
        <f>'実質公債費比率（分子）の構造'!O$48</f>
        <v>916</v>
      </c>
      <c r="O46" s="136"/>
      <c r="P46" s="136"/>
    </row>
    <row r="47" spans="1:16">
      <c r="A47" s="136" t="s">
        <v>56</v>
      </c>
      <c r="B47" s="136">
        <f>'実質公債費比率（分子）の構造'!K$47</f>
        <v>8</v>
      </c>
      <c r="C47" s="136"/>
      <c r="D47" s="136"/>
      <c r="E47" s="136">
        <f>'実質公債費比率（分子）の構造'!L$47</f>
        <v>12</v>
      </c>
      <c r="F47" s="136"/>
      <c r="G47" s="136"/>
      <c r="H47" s="136">
        <f>'実質公債費比率（分子）の構造'!M$47</f>
        <v>12</v>
      </c>
      <c r="I47" s="136"/>
      <c r="J47" s="136"/>
      <c r="K47" s="136">
        <f>'実質公債費比率（分子）の構造'!N$47</f>
        <v>8</v>
      </c>
      <c r="L47" s="136"/>
      <c r="M47" s="136"/>
      <c r="N47" s="136">
        <f>'実質公債費比率（分子）の構造'!O$47</f>
        <v>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1567</v>
      </c>
      <c r="C49" s="136"/>
      <c r="D49" s="136"/>
      <c r="E49" s="136">
        <f>'実質公債費比率（分子）の構造'!L$45</f>
        <v>1601</v>
      </c>
      <c r="F49" s="136"/>
      <c r="G49" s="136"/>
      <c r="H49" s="136">
        <f>'実質公債費比率（分子）の構造'!M$45</f>
        <v>1585</v>
      </c>
      <c r="I49" s="136"/>
      <c r="J49" s="136"/>
      <c r="K49" s="136">
        <f>'実質公債費比率（分子）の構造'!N$45</f>
        <v>1587</v>
      </c>
      <c r="L49" s="136"/>
      <c r="M49" s="136"/>
      <c r="N49" s="136">
        <f>'実質公債費比率（分子）の構造'!O$45</f>
        <v>1606</v>
      </c>
      <c r="O49" s="136"/>
      <c r="P49" s="136"/>
    </row>
    <row r="50" spans="1:16">
      <c r="A50" s="136" t="s">
        <v>59</v>
      </c>
      <c r="B50" s="136" t="e">
        <f>NA()</f>
        <v>#N/A</v>
      </c>
      <c r="C50" s="136">
        <f>IF(ISNUMBER('実質公債費比率（分子）の構造'!K$53),'実質公債費比率（分子）の構造'!K$53,NA())</f>
        <v>806</v>
      </c>
      <c r="D50" s="136" t="e">
        <f>NA()</f>
        <v>#N/A</v>
      </c>
      <c r="E50" s="136" t="e">
        <f>NA()</f>
        <v>#N/A</v>
      </c>
      <c r="F50" s="136">
        <f>IF(ISNUMBER('実質公債費比率（分子）の構造'!L$53),'実質公債費比率（分子）の構造'!L$53,NA())</f>
        <v>853</v>
      </c>
      <c r="G50" s="136" t="e">
        <f>NA()</f>
        <v>#N/A</v>
      </c>
      <c r="H50" s="136" t="e">
        <f>NA()</f>
        <v>#N/A</v>
      </c>
      <c r="I50" s="136">
        <f>IF(ISNUMBER('実質公債費比率（分子）の構造'!M$53),'実質公債費比率（分子）の構造'!M$53,NA())</f>
        <v>798</v>
      </c>
      <c r="J50" s="136" t="e">
        <f>NA()</f>
        <v>#N/A</v>
      </c>
      <c r="K50" s="136" t="e">
        <f>NA()</f>
        <v>#N/A</v>
      </c>
      <c r="L50" s="136">
        <f>IF(ISNUMBER('実質公債費比率（分子）の構造'!N$53),'実質公債費比率（分子）の構造'!N$53,NA())</f>
        <v>857</v>
      </c>
      <c r="M50" s="136" t="e">
        <f>NA()</f>
        <v>#N/A</v>
      </c>
      <c r="N50" s="136" t="e">
        <f>NA()</f>
        <v>#N/A</v>
      </c>
      <c r="O50" s="136">
        <f>IF(ISNUMBER('実質公債費比率（分子）の構造'!O$53),'実質公債費比率（分子）の構造'!O$53,NA())</f>
        <v>856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17059</v>
      </c>
      <c r="E56" s="135"/>
      <c r="F56" s="135"/>
      <c r="G56" s="135">
        <f>'将来負担比率（分子）の構造'!J$51</f>
        <v>16953</v>
      </c>
      <c r="H56" s="135"/>
      <c r="I56" s="135"/>
      <c r="J56" s="135">
        <f>'将来負担比率（分子）の構造'!K$51</f>
        <v>16723</v>
      </c>
      <c r="K56" s="135"/>
      <c r="L56" s="135"/>
      <c r="M56" s="135">
        <f>'将来負担比率（分子）の構造'!L$51</f>
        <v>16383</v>
      </c>
      <c r="N56" s="135"/>
      <c r="O56" s="135"/>
      <c r="P56" s="135">
        <f>'将来負担比率（分子）の構造'!M$51</f>
        <v>16536</v>
      </c>
    </row>
    <row r="57" spans="1:16">
      <c r="A57" s="135" t="s">
        <v>35</v>
      </c>
      <c r="B57" s="135"/>
      <c r="C57" s="135"/>
      <c r="D57" s="135">
        <f>'将来負担比率（分子）の構造'!I$50</f>
        <v>4042</v>
      </c>
      <c r="E57" s="135"/>
      <c r="F57" s="135"/>
      <c r="G57" s="135">
        <f>'将来負担比率（分子）の構造'!J$50</f>
        <v>3647</v>
      </c>
      <c r="H57" s="135"/>
      <c r="I57" s="135"/>
      <c r="J57" s="135">
        <f>'将来負担比率（分子）の構造'!K$50</f>
        <v>3840</v>
      </c>
      <c r="K57" s="135"/>
      <c r="L57" s="135"/>
      <c r="M57" s="135">
        <f>'将来負担比率（分子）の構造'!L$50</f>
        <v>3293</v>
      </c>
      <c r="N57" s="135"/>
      <c r="O57" s="135"/>
      <c r="P57" s="135">
        <f>'将来負担比率（分子）の構造'!M$50</f>
        <v>2961</v>
      </c>
    </row>
    <row r="58" spans="1:16">
      <c r="A58" s="135" t="s">
        <v>34</v>
      </c>
      <c r="B58" s="135"/>
      <c r="C58" s="135"/>
      <c r="D58" s="135">
        <f>'将来負担比率（分子）の構造'!I$49</f>
        <v>9057</v>
      </c>
      <c r="E58" s="135"/>
      <c r="F58" s="135"/>
      <c r="G58" s="135">
        <f>'将来負担比率（分子）の構造'!J$49</f>
        <v>10169</v>
      </c>
      <c r="H58" s="135"/>
      <c r="I58" s="135"/>
      <c r="J58" s="135">
        <f>'将来負担比率（分子）の構造'!K$49</f>
        <v>10674</v>
      </c>
      <c r="K58" s="135"/>
      <c r="L58" s="135"/>
      <c r="M58" s="135">
        <f>'将来負担比率（分子）の構造'!L$49</f>
        <v>10693</v>
      </c>
      <c r="N58" s="135"/>
      <c r="O58" s="135"/>
      <c r="P58" s="135">
        <f>'将来負担比率（分子）の構造'!M$49</f>
        <v>9766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316</v>
      </c>
      <c r="C61" s="135"/>
      <c r="D61" s="135"/>
      <c r="E61" s="135">
        <f>'将来負担比率（分子）の構造'!J$46</f>
        <v>320</v>
      </c>
      <c r="F61" s="135"/>
      <c r="G61" s="135"/>
      <c r="H61" s="135">
        <f>'将来負担比率（分子）の構造'!K$46</f>
        <v>319</v>
      </c>
      <c r="I61" s="135"/>
      <c r="J61" s="135"/>
      <c r="K61" s="135">
        <f>'将来負担比率（分子）の構造'!L$46</f>
        <v>321</v>
      </c>
      <c r="L61" s="135"/>
      <c r="M61" s="135"/>
      <c r="N61" s="135">
        <f>'将来負担比率（分子）の構造'!M$46</f>
        <v>317</v>
      </c>
      <c r="O61" s="135"/>
      <c r="P61" s="135"/>
    </row>
    <row r="62" spans="1:16">
      <c r="A62" s="135" t="s">
        <v>29</v>
      </c>
      <c r="B62" s="135">
        <f>'将来負担比率（分子）の構造'!I$45</f>
        <v>3175</v>
      </c>
      <c r="C62" s="135"/>
      <c r="D62" s="135"/>
      <c r="E62" s="135">
        <f>'将来負担比率（分子）の構造'!J$45</f>
        <v>3103</v>
      </c>
      <c r="F62" s="135"/>
      <c r="G62" s="135"/>
      <c r="H62" s="135">
        <f>'将来負担比率（分子）の構造'!K$45</f>
        <v>3089</v>
      </c>
      <c r="I62" s="135"/>
      <c r="J62" s="135"/>
      <c r="K62" s="135">
        <f>'将来負担比率（分子）の構造'!L$45</f>
        <v>2977</v>
      </c>
      <c r="L62" s="135"/>
      <c r="M62" s="135"/>
      <c r="N62" s="135">
        <f>'将来負担比率（分子）の構造'!M$45</f>
        <v>2965</v>
      </c>
      <c r="O62" s="135"/>
      <c r="P62" s="135"/>
    </row>
    <row r="63" spans="1:16">
      <c r="A63" s="135" t="s">
        <v>28</v>
      </c>
      <c r="B63" s="135">
        <f>'将来負担比率（分子）の構造'!I$44</f>
        <v>1069</v>
      </c>
      <c r="C63" s="135"/>
      <c r="D63" s="135"/>
      <c r="E63" s="135">
        <f>'将来負担比率（分子）の構造'!J$44</f>
        <v>985</v>
      </c>
      <c r="F63" s="135"/>
      <c r="G63" s="135"/>
      <c r="H63" s="135">
        <f>'将来負担比率（分子）の構造'!K$44</f>
        <v>875</v>
      </c>
      <c r="I63" s="135"/>
      <c r="J63" s="135"/>
      <c r="K63" s="135">
        <f>'将来負担比率（分子）の構造'!L$44</f>
        <v>763</v>
      </c>
      <c r="L63" s="135"/>
      <c r="M63" s="135"/>
      <c r="N63" s="135">
        <f>'将来負担比率（分子）の構造'!M$44</f>
        <v>654</v>
      </c>
      <c r="O63" s="135"/>
      <c r="P63" s="135"/>
    </row>
    <row r="64" spans="1:16">
      <c r="A64" s="135" t="s">
        <v>27</v>
      </c>
      <c r="B64" s="135">
        <f>'将来負担比率（分子）の構造'!I$43</f>
        <v>11132</v>
      </c>
      <c r="C64" s="135"/>
      <c r="D64" s="135"/>
      <c r="E64" s="135">
        <f>'将来負担比率（分子）の構造'!J$43</f>
        <v>11958</v>
      </c>
      <c r="F64" s="135"/>
      <c r="G64" s="135"/>
      <c r="H64" s="135">
        <f>'将来負担比率（分子）の構造'!K$43</f>
        <v>11739</v>
      </c>
      <c r="I64" s="135"/>
      <c r="J64" s="135"/>
      <c r="K64" s="135">
        <f>'将来負担比率（分子）の構造'!L$43</f>
        <v>10821</v>
      </c>
      <c r="L64" s="135"/>
      <c r="M64" s="135"/>
      <c r="N64" s="135">
        <f>'将来負担比率（分子）の構造'!M$43</f>
        <v>10192</v>
      </c>
      <c r="O64" s="135"/>
      <c r="P64" s="135"/>
    </row>
    <row r="65" spans="1:16">
      <c r="A65" s="135" t="s">
        <v>26</v>
      </c>
      <c r="B65" s="135">
        <f>'将来負担比率（分子）の構造'!I$42</f>
        <v>20</v>
      </c>
      <c r="C65" s="135"/>
      <c r="D65" s="135"/>
      <c r="E65" s="135">
        <f>'将来負担比率（分子）の構造'!J$42</f>
        <v>12</v>
      </c>
      <c r="F65" s="135"/>
      <c r="G65" s="135"/>
      <c r="H65" s="135">
        <f>'将来負担比率（分子）の構造'!K$42</f>
        <v>6</v>
      </c>
      <c r="I65" s="135"/>
      <c r="J65" s="135"/>
      <c r="K65" s="135">
        <f>'将来負担比率（分子）の構造'!L$42</f>
        <v>1</v>
      </c>
      <c r="L65" s="135"/>
      <c r="M65" s="135"/>
      <c r="N65" s="135">
        <f>'将来負担比率（分子）の構造'!M$42</f>
        <v>0</v>
      </c>
      <c r="O65" s="135"/>
      <c r="P65" s="135"/>
    </row>
    <row r="66" spans="1:16">
      <c r="A66" s="135" t="s">
        <v>25</v>
      </c>
      <c r="B66" s="135">
        <f>'将来負担比率（分子）の構造'!I$41</f>
        <v>14183</v>
      </c>
      <c r="C66" s="135"/>
      <c r="D66" s="135"/>
      <c r="E66" s="135">
        <f>'将来負担比率（分子）の構造'!J$41</f>
        <v>14270</v>
      </c>
      <c r="F66" s="135"/>
      <c r="G66" s="135"/>
      <c r="H66" s="135">
        <f>'将来負担比率（分子）の構造'!K$41</f>
        <v>14234</v>
      </c>
      <c r="I66" s="135"/>
      <c r="J66" s="135"/>
      <c r="K66" s="135">
        <f>'将来負担比率（分子）の構造'!L$41</f>
        <v>14157</v>
      </c>
      <c r="L66" s="135"/>
      <c r="M66" s="135"/>
      <c r="N66" s="135">
        <f>'将来負担比率（分子）の構造'!M$41</f>
        <v>13984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election activeCell="G52" sqref="G5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4966171</v>
      </c>
      <c r="S5" s="637"/>
      <c r="T5" s="637"/>
      <c r="U5" s="637"/>
      <c r="V5" s="637"/>
      <c r="W5" s="637"/>
      <c r="X5" s="637"/>
      <c r="Y5" s="684"/>
      <c r="Z5" s="697">
        <v>27.7</v>
      </c>
      <c r="AA5" s="697"/>
      <c r="AB5" s="697"/>
      <c r="AC5" s="697"/>
      <c r="AD5" s="698">
        <v>4689223</v>
      </c>
      <c r="AE5" s="698"/>
      <c r="AF5" s="698"/>
      <c r="AG5" s="698"/>
      <c r="AH5" s="698"/>
      <c r="AI5" s="698"/>
      <c r="AJ5" s="698"/>
      <c r="AK5" s="698"/>
      <c r="AL5" s="685">
        <v>50.1</v>
      </c>
      <c r="AM5" s="654"/>
      <c r="AN5" s="654"/>
      <c r="AO5" s="686"/>
      <c r="AP5" s="673" t="s">
        <v>207</v>
      </c>
      <c r="AQ5" s="674"/>
      <c r="AR5" s="674"/>
      <c r="AS5" s="674"/>
      <c r="AT5" s="674"/>
      <c r="AU5" s="674"/>
      <c r="AV5" s="674"/>
      <c r="AW5" s="674"/>
      <c r="AX5" s="674"/>
      <c r="AY5" s="674"/>
      <c r="AZ5" s="674"/>
      <c r="BA5" s="674"/>
      <c r="BB5" s="674"/>
      <c r="BC5" s="674"/>
      <c r="BD5" s="674"/>
      <c r="BE5" s="674"/>
      <c r="BF5" s="675"/>
      <c r="BG5" s="586">
        <v>4641681</v>
      </c>
      <c r="BH5" s="587"/>
      <c r="BI5" s="587"/>
      <c r="BJ5" s="587"/>
      <c r="BK5" s="587"/>
      <c r="BL5" s="587"/>
      <c r="BM5" s="587"/>
      <c r="BN5" s="588"/>
      <c r="BO5" s="639">
        <v>93.5</v>
      </c>
      <c r="BP5" s="639"/>
      <c r="BQ5" s="639"/>
      <c r="BR5" s="639"/>
      <c r="BS5" s="640">
        <v>22601</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222229</v>
      </c>
      <c r="S6" s="587"/>
      <c r="T6" s="587"/>
      <c r="U6" s="587"/>
      <c r="V6" s="587"/>
      <c r="W6" s="587"/>
      <c r="X6" s="587"/>
      <c r="Y6" s="588"/>
      <c r="Z6" s="639">
        <v>1.2</v>
      </c>
      <c r="AA6" s="639"/>
      <c r="AB6" s="639"/>
      <c r="AC6" s="639"/>
      <c r="AD6" s="640">
        <v>222229</v>
      </c>
      <c r="AE6" s="640"/>
      <c r="AF6" s="640"/>
      <c r="AG6" s="640"/>
      <c r="AH6" s="640"/>
      <c r="AI6" s="640"/>
      <c r="AJ6" s="640"/>
      <c r="AK6" s="640"/>
      <c r="AL6" s="609">
        <v>2.4</v>
      </c>
      <c r="AM6" s="641"/>
      <c r="AN6" s="641"/>
      <c r="AO6" s="642"/>
      <c r="AP6" s="583" t="s">
        <v>212</v>
      </c>
      <c r="AQ6" s="584"/>
      <c r="AR6" s="584"/>
      <c r="AS6" s="584"/>
      <c r="AT6" s="584"/>
      <c r="AU6" s="584"/>
      <c r="AV6" s="584"/>
      <c r="AW6" s="584"/>
      <c r="AX6" s="584"/>
      <c r="AY6" s="584"/>
      <c r="AZ6" s="584"/>
      <c r="BA6" s="584"/>
      <c r="BB6" s="584"/>
      <c r="BC6" s="584"/>
      <c r="BD6" s="584"/>
      <c r="BE6" s="584"/>
      <c r="BF6" s="585"/>
      <c r="BG6" s="586">
        <v>4641681</v>
      </c>
      <c r="BH6" s="587"/>
      <c r="BI6" s="587"/>
      <c r="BJ6" s="587"/>
      <c r="BK6" s="587"/>
      <c r="BL6" s="587"/>
      <c r="BM6" s="587"/>
      <c r="BN6" s="588"/>
      <c r="BO6" s="639">
        <v>93.5</v>
      </c>
      <c r="BP6" s="639"/>
      <c r="BQ6" s="639"/>
      <c r="BR6" s="639"/>
      <c r="BS6" s="640">
        <v>22601</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199686</v>
      </c>
      <c r="CS6" s="587"/>
      <c r="CT6" s="587"/>
      <c r="CU6" s="587"/>
      <c r="CV6" s="587"/>
      <c r="CW6" s="587"/>
      <c r="CX6" s="587"/>
      <c r="CY6" s="588"/>
      <c r="CZ6" s="639">
        <v>1.2</v>
      </c>
      <c r="DA6" s="639"/>
      <c r="DB6" s="639"/>
      <c r="DC6" s="639"/>
      <c r="DD6" s="592">
        <v>3640</v>
      </c>
      <c r="DE6" s="587"/>
      <c r="DF6" s="587"/>
      <c r="DG6" s="587"/>
      <c r="DH6" s="587"/>
      <c r="DI6" s="587"/>
      <c r="DJ6" s="587"/>
      <c r="DK6" s="587"/>
      <c r="DL6" s="587"/>
      <c r="DM6" s="587"/>
      <c r="DN6" s="587"/>
      <c r="DO6" s="587"/>
      <c r="DP6" s="588"/>
      <c r="DQ6" s="592">
        <v>199686</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9146</v>
      </c>
      <c r="S7" s="587"/>
      <c r="T7" s="587"/>
      <c r="U7" s="587"/>
      <c r="V7" s="587"/>
      <c r="W7" s="587"/>
      <c r="X7" s="587"/>
      <c r="Y7" s="588"/>
      <c r="Z7" s="639">
        <v>0.1</v>
      </c>
      <c r="AA7" s="639"/>
      <c r="AB7" s="639"/>
      <c r="AC7" s="639"/>
      <c r="AD7" s="640">
        <v>9146</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2087632</v>
      </c>
      <c r="BH7" s="587"/>
      <c r="BI7" s="587"/>
      <c r="BJ7" s="587"/>
      <c r="BK7" s="587"/>
      <c r="BL7" s="587"/>
      <c r="BM7" s="587"/>
      <c r="BN7" s="588"/>
      <c r="BO7" s="639">
        <v>42</v>
      </c>
      <c r="BP7" s="639"/>
      <c r="BQ7" s="639"/>
      <c r="BR7" s="639"/>
      <c r="BS7" s="640">
        <v>22601</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1653183</v>
      </c>
      <c r="CS7" s="587"/>
      <c r="CT7" s="587"/>
      <c r="CU7" s="587"/>
      <c r="CV7" s="587"/>
      <c r="CW7" s="587"/>
      <c r="CX7" s="587"/>
      <c r="CY7" s="588"/>
      <c r="CZ7" s="639">
        <v>10.199999999999999</v>
      </c>
      <c r="DA7" s="639"/>
      <c r="DB7" s="639"/>
      <c r="DC7" s="639"/>
      <c r="DD7" s="592">
        <v>272019</v>
      </c>
      <c r="DE7" s="587"/>
      <c r="DF7" s="587"/>
      <c r="DG7" s="587"/>
      <c r="DH7" s="587"/>
      <c r="DI7" s="587"/>
      <c r="DJ7" s="587"/>
      <c r="DK7" s="587"/>
      <c r="DL7" s="587"/>
      <c r="DM7" s="587"/>
      <c r="DN7" s="587"/>
      <c r="DO7" s="587"/>
      <c r="DP7" s="588"/>
      <c r="DQ7" s="592">
        <v>1309842</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13425</v>
      </c>
      <c r="S8" s="587"/>
      <c r="T8" s="587"/>
      <c r="U8" s="587"/>
      <c r="V8" s="587"/>
      <c r="W8" s="587"/>
      <c r="X8" s="587"/>
      <c r="Y8" s="588"/>
      <c r="Z8" s="639">
        <v>0.1</v>
      </c>
      <c r="AA8" s="639"/>
      <c r="AB8" s="639"/>
      <c r="AC8" s="639"/>
      <c r="AD8" s="640">
        <v>13425</v>
      </c>
      <c r="AE8" s="640"/>
      <c r="AF8" s="640"/>
      <c r="AG8" s="640"/>
      <c r="AH8" s="640"/>
      <c r="AI8" s="640"/>
      <c r="AJ8" s="640"/>
      <c r="AK8" s="640"/>
      <c r="AL8" s="609">
        <v>0.1</v>
      </c>
      <c r="AM8" s="641"/>
      <c r="AN8" s="641"/>
      <c r="AO8" s="642"/>
      <c r="AP8" s="583" t="s">
        <v>218</v>
      </c>
      <c r="AQ8" s="584"/>
      <c r="AR8" s="584"/>
      <c r="AS8" s="584"/>
      <c r="AT8" s="584"/>
      <c r="AU8" s="584"/>
      <c r="AV8" s="584"/>
      <c r="AW8" s="584"/>
      <c r="AX8" s="584"/>
      <c r="AY8" s="584"/>
      <c r="AZ8" s="584"/>
      <c r="BA8" s="584"/>
      <c r="BB8" s="584"/>
      <c r="BC8" s="584"/>
      <c r="BD8" s="584"/>
      <c r="BE8" s="584"/>
      <c r="BF8" s="585"/>
      <c r="BG8" s="586">
        <v>61752</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5057376</v>
      </c>
      <c r="CS8" s="587"/>
      <c r="CT8" s="587"/>
      <c r="CU8" s="587"/>
      <c r="CV8" s="587"/>
      <c r="CW8" s="587"/>
      <c r="CX8" s="587"/>
      <c r="CY8" s="588"/>
      <c r="CZ8" s="639">
        <v>31.3</v>
      </c>
      <c r="DA8" s="639"/>
      <c r="DB8" s="639"/>
      <c r="DC8" s="639"/>
      <c r="DD8" s="592">
        <v>147279</v>
      </c>
      <c r="DE8" s="587"/>
      <c r="DF8" s="587"/>
      <c r="DG8" s="587"/>
      <c r="DH8" s="587"/>
      <c r="DI8" s="587"/>
      <c r="DJ8" s="587"/>
      <c r="DK8" s="587"/>
      <c r="DL8" s="587"/>
      <c r="DM8" s="587"/>
      <c r="DN8" s="587"/>
      <c r="DO8" s="587"/>
      <c r="DP8" s="588"/>
      <c r="DQ8" s="592">
        <v>2592710</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22631</v>
      </c>
      <c r="S9" s="587"/>
      <c r="T9" s="587"/>
      <c r="U9" s="587"/>
      <c r="V9" s="587"/>
      <c r="W9" s="587"/>
      <c r="X9" s="587"/>
      <c r="Y9" s="588"/>
      <c r="Z9" s="639">
        <v>0.1</v>
      </c>
      <c r="AA9" s="639"/>
      <c r="AB9" s="639"/>
      <c r="AC9" s="639"/>
      <c r="AD9" s="640">
        <v>22631</v>
      </c>
      <c r="AE9" s="640"/>
      <c r="AF9" s="640"/>
      <c r="AG9" s="640"/>
      <c r="AH9" s="640"/>
      <c r="AI9" s="640"/>
      <c r="AJ9" s="640"/>
      <c r="AK9" s="640"/>
      <c r="AL9" s="609">
        <v>0.2</v>
      </c>
      <c r="AM9" s="641"/>
      <c r="AN9" s="641"/>
      <c r="AO9" s="642"/>
      <c r="AP9" s="583" t="s">
        <v>221</v>
      </c>
      <c r="AQ9" s="584"/>
      <c r="AR9" s="584"/>
      <c r="AS9" s="584"/>
      <c r="AT9" s="584"/>
      <c r="AU9" s="584"/>
      <c r="AV9" s="584"/>
      <c r="AW9" s="584"/>
      <c r="AX9" s="584"/>
      <c r="AY9" s="584"/>
      <c r="AZ9" s="584"/>
      <c r="BA9" s="584"/>
      <c r="BB9" s="584"/>
      <c r="BC9" s="584"/>
      <c r="BD9" s="584"/>
      <c r="BE9" s="584"/>
      <c r="BF9" s="585"/>
      <c r="BG9" s="586">
        <v>1624028</v>
      </c>
      <c r="BH9" s="587"/>
      <c r="BI9" s="587"/>
      <c r="BJ9" s="587"/>
      <c r="BK9" s="587"/>
      <c r="BL9" s="587"/>
      <c r="BM9" s="587"/>
      <c r="BN9" s="588"/>
      <c r="BO9" s="639">
        <v>32.700000000000003</v>
      </c>
      <c r="BP9" s="639"/>
      <c r="BQ9" s="639"/>
      <c r="BR9" s="639"/>
      <c r="BS9" s="592" t="s">
        <v>112</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1716728</v>
      </c>
      <c r="CS9" s="587"/>
      <c r="CT9" s="587"/>
      <c r="CU9" s="587"/>
      <c r="CV9" s="587"/>
      <c r="CW9" s="587"/>
      <c r="CX9" s="587"/>
      <c r="CY9" s="588"/>
      <c r="CZ9" s="639">
        <v>10.6</v>
      </c>
      <c r="DA9" s="639"/>
      <c r="DB9" s="639"/>
      <c r="DC9" s="639"/>
      <c r="DD9" s="592">
        <v>167554</v>
      </c>
      <c r="DE9" s="587"/>
      <c r="DF9" s="587"/>
      <c r="DG9" s="587"/>
      <c r="DH9" s="587"/>
      <c r="DI9" s="587"/>
      <c r="DJ9" s="587"/>
      <c r="DK9" s="587"/>
      <c r="DL9" s="587"/>
      <c r="DM9" s="587"/>
      <c r="DN9" s="587"/>
      <c r="DO9" s="587"/>
      <c r="DP9" s="588"/>
      <c r="DQ9" s="592">
        <v>1339448</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437373</v>
      </c>
      <c r="S10" s="587"/>
      <c r="T10" s="587"/>
      <c r="U10" s="587"/>
      <c r="V10" s="587"/>
      <c r="W10" s="587"/>
      <c r="X10" s="587"/>
      <c r="Y10" s="588"/>
      <c r="Z10" s="639">
        <v>2.4</v>
      </c>
      <c r="AA10" s="639"/>
      <c r="AB10" s="639"/>
      <c r="AC10" s="639"/>
      <c r="AD10" s="640">
        <v>437373</v>
      </c>
      <c r="AE10" s="640"/>
      <c r="AF10" s="640"/>
      <c r="AG10" s="640"/>
      <c r="AH10" s="640"/>
      <c r="AI10" s="640"/>
      <c r="AJ10" s="640"/>
      <c r="AK10" s="640"/>
      <c r="AL10" s="609">
        <v>4.7</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122471</v>
      </c>
      <c r="BH10" s="587"/>
      <c r="BI10" s="587"/>
      <c r="BJ10" s="587"/>
      <c r="BK10" s="587"/>
      <c r="BL10" s="587"/>
      <c r="BM10" s="587"/>
      <c r="BN10" s="588"/>
      <c r="BO10" s="639">
        <v>2.5</v>
      </c>
      <c r="BP10" s="639"/>
      <c r="BQ10" s="639"/>
      <c r="BR10" s="639"/>
      <c r="BS10" s="592" t="s">
        <v>112</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115102</v>
      </c>
      <c r="CS10" s="587"/>
      <c r="CT10" s="587"/>
      <c r="CU10" s="587"/>
      <c r="CV10" s="587"/>
      <c r="CW10" s="587"/>
      <c r="CX10" s="587"/>
      <c r="CY10" s="588"/>
      <c r="CZ10" s="639">
        <v>0.7</v>
      </c>
      <c r="DA10" s="639"/>
      <c r="DB10" s="639"/>
      <c r="DC10" s="639"/>
      <c r="DD10" s="592" t="s">
        <v>112</v>
      </c>
      <c r="DE10" s="587"/>
      <c r="DF10" s="587"/>
      <c r="DG10" s="587"/>
      <c r="DH10" s="587"/>
      <c r="DI10" s="587"/>
      <c r="DJ10" s="587"/>
      <c r="DK10" s="587"/>
      <c r="DL10" s="587"/>
      <c r="DM10" s="587"/>
      <c r="DN10" s="587"/>
      <c r="DO10" s="587"/>
      <c r="DP10" s="588"/>
      <c r="DQ10" s="592">
        <v>14702</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v>7747</v>
      </c>
      <c r="S11" s="587"/>
      <c r="T11" s="587"/>
      <c r="U11" s="587"/>
      <c r="V11" s="587"/>
      <c r="W11" s="587"/>
      <c r="X11" s="587"/>
      <c r="Y11" s="588"/>
      <c r="Z11" s="639">
        <v>0</v>
      </c>
      <c r="AA11" s="639"/>
      <c r="AB11" s="639"/>
      <c r="AC11" s="639"/>
      <c r="AD11" s="640">
        <v>7747</v>
      </c>
      <c r="AE11" s="640"/>
      <c r="AF11" s="640"/>
      <c r="AG11" s="640"/>
      <c r="AH11" s="640"/>
      <c r="AI11" s="640"/>
      <c r="AJ11" s="640"/>
      <c r="AK11" s="640"/>
      <c r="AL11" s="609">
        <v>0.1</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279381</v>
      </c>
      <c r="BH11" s="587"/>
      <c r="BI11" s="587"/>
      <c r="BJ11" s="587"/>
      <c r="BK11" s="587"/>
      <c r="BL11" s="587"/>
      <c r="BM11" s="587"/>
      <c r="BN11" s="588"/>
      <c r="BO11" s="639">
        <v>5.6</v>
      </c>
      <c r="BP11" s="639"/>
      <c r="BQ11" s="639"/>
      <c r="BR11" s="639"/>
      <c r="BS11" s="592">
        <v>22601</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768276</v>
      </c>
      <c r="CS11" s="587"/>
      <c r="CT11" s="587"/>
      <c r="CU11" s="587"/>
      <c r="CV11" s="587"/>
      <c r="CW11" s="587"/>
      <c r="CX11" s="587"/>
      <c r="CY11" s="588"/>
      <c r="CZ11" s="639">
        <v>4.8</v>
      </c>
      <c r="DA11" s="639"/>
      <c r="DB11" s="639"/>
      <c r="DC11" s="639"/>
      <c r="DD11" s="592">
        <v>276856</v>
      </c>
      <c r="DE11" s="587"/>
      <c r="DF11" s="587"/>
      <c r="DG11" s="587"/>
      <c r="DH11" s="587"/>
      <c r="DI11" s="587"/>
      <c r="DJ11" s="587"/>
      <c r="DK11" s="587"/>
      <c r="DL11" s="587"/>
      <c r="DM11" s="587"/>
      <c r="DN11" s="587"/>
      <c r="DO11" s="587"/>
      <c r="DP11" s="588"/>
      <c r="DQ11" s="592">
        <v>484399</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2127728</v>
      </c>
      <c r="BH12" s="587"/>
      <c r="BI12" s="587"/>
      <c r="BJ12" s="587"/>
      <c r="BK12" s="587"/>
      <c r="BL12" s="587"/>
      <c r="BM12" s="587"/>
      <c r="BN12" s="588"/>
      <c r="BO12" s="639">
        <v>42.8</v>
      </c>
      <c r="BP12" s="639"/>
      <c r="BQ12" s="639"/>
      <c r="BR12" s="639"/>
      <c r="BS12" s="592" t="s">
        <v>112</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1180396</v>
      </c>
      <c r="CS12" s="587"/>
      <c r="CT12" s="587"/>
      <c r="CU12" s="587"/>
      <c r="CV12" s="587"/>
      <c r="CW12" s="587"/>
      <c r="CX12" s="587"/>
      <c r="CY12" s="588"/>
      <c r="CZ12" s="639">
        <v>7.3</v>
      </c>
      <c r="DA12" s="639"/>
      <c r="DB12" s="639"/>
      <c r="DC12" s="639"/>
      <c r="DD12" s="592">
        <v>255909</v>
      </c>
      <c r="DE12" s="587"/>
      <c r="DF12" s="587"/>
      <c r="DG12" s="587"/>
      <c r="DH12" s="587"/>
      <c r="DI12" s="587"/>
      <c r="DJ12" s="587"/>
      <c r="DK12" s="587"/>
      <c r="DL12" s="587"/>
      <c r="DM12" s="587"/>
      <c r="DN12" s="587"/>
      <c r="DO12" s="587"/>
      <c r="DP12" s="588"/>
      <c r="DQ12" s="592">
        <v>397025</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62206</v>
      </c>
      <c r="S13" s="587"/>
      <c r="T13" s="587"/>
      <c r="U13" s="587"/>
      <c r="V13" s="587"/>
      <c r="W13" s="587"/>
      <c r="X13" s="587"/>
      <c r="Y13" s="588"/>
      <c r="Z13" s="639">
        <v>0.3</v>
      </c>
      <c r="AA13" s="639"/>
      <c r="AB13" s="639"/>
      <c r="AC13" s="639"/>
      <c r="AD13" s="640">
        <v>62206</v>
      </c>
      <c r="AE13" s="640"/>
      <c r="AF13" s="640"/>
      <c r="AG13" s="640"/>
      <c r="AH13" s="640"/>
      <c r="AI13" s="640"/>
      <c r="AJ13" s="640"/>
      <c r="AK13" s="640"/>
      <c r="AL13" s="609">
        <v>0.7</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2110088</v>
      </c>
      <c r="BH13" s="587"/>
      <c r="BI13" s="587"/>
      <c r="BJ13" s="587"/>
      <c r="BK13" s="587"/>
      <c r="BL13" s="587"/>
      <c r="BM13" s="587"/>
      <c r="BN13" s="588"/>
      <c r="BO13" s="639">
        <v>42.5</v>
      </c>
      <c r="BP13" s="639"/>
      <c r="BQ13" s="639"/>
      <c r="BR13" s="639"/>
      <c r="BS13" s="592" t="s">
        <v>112</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1883716</v>
      </c>
      <c r="CS13" s="587"/>
      <c r="CT13" s="587"/>
      <c r="CU13" s="587"/>
      <c r="CV13" s="587"/>
      <c r="CW13" s="587"/>
      <c r="CX13" s="587"/>
      <c r="CY13" s="588"/>
      <c r="CZ13" s="639">
        <v>11.7</v>
      </c>
      <c r="DA13" s="639"/>
      <c r="DB13" s="639"/>
      <c r="DC13" s="639"/>
      <c r="DD13" s="592">
        <v>553459</v>
      </c>
      <c r="DE13" s="587"/>
      <c r="DF13" s="587"/>
      <c r="DG13" s="587"/>
      <c r="DH13" s="587"/>
      <c r="DI13" s="587"/>
      <c r="DJ13" s="587"/>
      <c r="DK13" s="587"/>
      <c r="DL13" s="587"/>
      <c r="DM13" s="587"/>
      <c r="DN13" s="587"/>
      <c r="DO13" s="587"/>
      <c r="DP13" s="588"/>
      <c r="DQ13" s="592">
        <v>1488614</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112083</v>
      </c>
      <c r="BH14" s="587"/>
      <c r="BI14" s="587"/>
      <c r="BJ14" s="587"/>
      <c r="BK14" s="587"/>
      <c r="BL14" s="587"/>
      <c r="BM14" s="587"/>
      <c r="BN14" s="588"/>
      <c r="BO14" s="639">
        <v>2.2999999999999998</v>
      </c>
      <c r="BP14" s="639"/>
      <c r="BQ14" s="639"/>
      <c r="BR14" s="639"/>
      <c r="BS14" s="592" t="s">
        <v>112</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468899</v>
      </c>
      <c r="CS14" s="587"/>
      <c r="CT14" s="587"/>
      <c r="CU14" s="587"/>
      <c r="CV14" s="587"/>
      <c r="CW14" s="587"/>
      <c r="CX14" s="587"/>
      <c r="CY14" s="588"/>
      <c r="CZ14" s="639">
        <v>2.9</v>
      </c>
      <c r="DA14" s="639"/>
      <c r="DB14" s="639"/>
      <c r="DC14" s="639"/>
      <c r="DD14" s="592">
        <v>12042</v>
      </c>
      <c r="DE14" s="587"/>
      <c r="DF14" s="587"/>
      <c r="DG14" s="587"/>
      <c r="DH14" s="587"/>
      <c r="DI14" s="587"/>
      <c r="DJ14" s="587"/>
      <c r="DK14" s="587"/>
      <c r="DL14" s="587"/>
      <c r="DM14" s="587"/>
      <c r="DN14" s="587"/>
      <c r="DO14" s="587"/>
      <c r="DP14" s="588"/>
      <c r="DQ14" s="592">
        <v>447543</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18545</v>
      </c>
      <c r="S15" s="587"/>
      <c r="T15" s="587"/>
      <c r="U15" s="587"/>
      <c r="V15" s="587"/>
      <c r="W15" s="587"/>
      <c r="X15" s="587"/>
      <c r="Y15" s="588"/>
      <c r="Z15" s="639">
        <v>0.1</v>
      </c>
      <c r="AA15" s="639"/>
      <c r="AB15" s="639"/>
      <c r="AC15" s="639"/>
      <c r="AD15" s="640">
        <v>18545</v>
      </c>
      <c r="AE15" s="640"/>
      <c r="AF15" s="640"/>
      <c r="AG15" s="640"/>
      <c r="AH15" s="640"/>
      <c r="AI15" s="640"/>
      <c r="AJ15" s="640"/>
      <c r="AK15" s="640"/>
      <c r="AL15" s="609">
        <v>0.2</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314238</v>
      </c>
      <c r="BH15" s="587"/>
      <c r="BI15" s="587"/>
      <c r="BJ15" s="587"/>
      <c r="BK15" s="587"/>
      <c r="BL15" s="587"/>
      <c r="BM15" s="587"/>
      <c r="BN15" s="588"/>
      <c r="BO15" s="639">
        <v>6.3</v>
      </c>
      <c r="BP15" s="639"/>
      <c r="BQ15" s="639"/>
      <c r="BR15" s="639"/>
      <c r="BS15" s="592" t="s">
        <v>112</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1398487</v>
      </c>
      <c r="CS15" s="587"/>
      <c r="CT15" s="587"/>
      <c r="CU15" s="587"/>
      <c r="CV15" s="587"/>
      <c r="CW15" s="587"/>
      <c r="CX15" s="587"/>
      <c r="CY15" s="588"/>
      <c r="CZ15" s="639">
        <v>8.6999999999999993</v>
      </c>
      <c r="DA15" s="639"/>
      <c r="DB15" s="639"/>
      <c r="DC15" s="639"/>
      <c r="DD15" s="592">
        <v>297447</v>
      </c>
      <c r="DE15" s="587"/>
      <c r="DF15" s="587"/>
      <c r="DG15" s="587"/>
      <c r="DH15" s="587"/>
      <c r="DI15" s="587"/>
      <c r="DJ15" s="587"/>
      <c r="DK15" s="587"/>
      <c r="DL15" s="587"/>
      <c r="DM15" s="587"/>
      <c r="DN15" s="587"/>
      <c r="DO15" s="587"/>
      <c r="DP15" s="588"/>
      <c r="DQ15" s="592">
        <v>1138184</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4704368</v>
      </c>
      <c r="S16" s="587"/>
      <c r="T16" s="587"/>
      <c r="U16" s="587"/>
      <c r="V16" s="587"/>
      <c r="W16" s="587"/>
      <c r="X16" s="587"/>
      <c r="Y16" s="588"/>
      <c r="Z16" s="639">
        <v>26.2</v>
      </c>
      <c r="AA16" s="639"/>
      <c r="AB16" s="639"/>
      <c r="AC16" s="639"/>
      <c r="AD16" s="640">
        <v>3877899</v>
      </c>
      <c r="AE16" s="640"/>
      <c r="AF16" s="640"/>
      <c r="AG16" s="640"/>
      <c r="AH16" s="640"/>
      <c r="AI16" s="640"/>
      <c r="AJ16" s="640"/>
      <c r="AK16" s="640"/>
      <c r="AL16" s="609">
        <v>41.4</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19519</v>
      </c>
      <c r="CS16" s="587"/>
      <c r="CT16" s="587"/>
      <c r="CU16" s="587"/>
      <c r="CV16" s="587"/>
      <c r="CW16" s="587"/>
      <c r="CX16" s="587"/>
      <c r="CY16" s="588"/>
      <c r="CZ16" s="639">
        <v>0.1</v>
      </c>
      <c r="DA16" s="639"/>
      <c r="DB16" s="639"/>
      <c r="DC16" s="639"/>
      <c r="DD16" s="592" t="s">
        <v>112</v>
      </c>
      <c r="DE16" s="587"/>
      <c r="DF16" s="587"/>
      <c r="DG16" s="587"/>
      <c r="DH16" s="587"/>
      <c r="DI16" s="587"/>
      <c r="DJ16" s="587"/>
      <c r="DK16" s="587"/>
      <c r="DL16" s="587"/>
      <c r="DM16" s="587"/>
      <c r="DN16" s="587"/>
      <c r="DO16" s="587"/>
      <c r="DP16" s="588"/>
      <c r="DQ16" s="592">
        <v>15412</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3877899</v>
      </c>
      <c r="S17" s="587"/>
      <c r="T17" s="587"/>
      <c r="U17" s="587"/>
      <c r="V17" s="587"/>
      <c r="W17" s="587"/>
      <c r="X17" s="587"/>
      <c r="Y17" s="588"/>
      <c r="Z17" s="639">
        <v>21.6</v>
      </c>
      <c r="AA17" s="639"/>
      <c r="AB17" s="639"/>
      <c r="AC17" s="639"/>
      <c r="AD17" s="640">
        <v>3877899</v>
      </c>
      <c r="AE17" s="640"/>
      <c r="AF17" s="640"/>
      <c r="AG17" s="640"/>
      <c r="AH17" s="640"/>
      <c r="AI17" s="640"/>
      <c r="AJ17" s="640"/>
      <c r="AK17" s="640"/>
      <c r="AL17" s="609">
        <v>41.4</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1705892</v>
      </c>
      <c r="CS17" s="587"/>
      <c r="CT17" s="587"/>
      <c r="CU17" s="587"/>
      <c r="CV17" s="587"/>
      <c r="CW17" s="587"/>
      <c r="CX17" s="587"/>
      <c r="CY17" s="588"/>
      <c r="CZ17" s="639">
        <v>10.6</v>
      </c>
      <c r="DA17" s="639"/>
      <c r="DB17" s="639"/>
      <c r="DC17" s="639"/>
      <c r="DD17" s="592" t="s">
        <v>112</v>
      </c>
      <c r="DE17" s="587"/>
      <c r="DF17" s="587"/>
      <c r="DG17" s="587"/>
      <c r="DH17" s="587"/>
      <c r="DI17" s="587"/>
      <c r="DJ17" s="587"/>
      <c r="DK17" s="587"/>
      <c r="DL17" s="587"/>
      <c r="DM17" s="587"/>
      <c r="DN17" s="587"/>
      <c r="DO17" s="587"/>
      <c r="DP17" s="588"/>
      <c r="DQ17" s="592">
        <v>1663699</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826464</v>
      </c>
      <c r="S18" s="587"/>
      <c r="T18" s="587"/>
      <c r="U18" s="587"/>
      <c r="V18" s="587"/>
      <c r="W18" s="587"/>
      <c r="X18" s="587"/>
      <c r="Y18" s="588"/>
      <c r="Z18" s="639">
        <v>4.5999999999999996</v>
      </c>
      <c r="AA18" s="639"/>
      <c r="AB18" s="639"/>
      <c r="AC18" s="639"/>
      <c r="AD18" s="640" t="s">
        <v>112</v>
      </c>
      <c r="AE18" s="640"/>
      <c r="AF18" s="640"/>
      <c r="AG18" s="640"/>
      <c r="AH18" s="640"/>
      <c r="AI18" s="640"/>
      <c r="AJ18" s="640"/>
      <c r="AK18" s="640"/>
      <c r="AL18" s="609" t="s">
        <v>112</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5</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324490</v>
      </c>
      <c r="BH19" s="587"/>
      <c r="BI19" s="587"/>
      <c r="BJ19" s="587"/>
      <c r="BK19" s="587"/>
      <c r="BL19" s="587"/>
      <c r="BM19" s="587"/>
      <c r="BN19" s="588"/>
      <c r="BO19" s="639">
        <v>6.5</v>
      </c>
      <c r="BP19" s="639"/>
      <c r="BQ19" s="639"/>
      <c r="BR19" s="639"/>
      <c r="BS19" s="592" t="s">
        <v>112</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10463841</v>
      </c>
      <c r="S20" s="587"/>
      <c r="T20" s="587"/>
      <c r="U20" s="587"/>
      <c r="V20" s="587"/>
      <c r="W20" s="587"/>
      <c r="X20" s="587"/>
      <c r="Y20" s="588"/>
      <c r="Z20" s="639">
        <v>58.3</v>
      </c>
      <c r="AA20" s="639"/>
      <c r="AB20" s="639"/>
      <c r="AC20" s="639"/>
      <c r="AD20" s="640">
        <v>9360424</v>
      </c>
      <c r="AE20" s="640"/>
      <c r="AF20" s="640"/>
      <c r="AG20" s="640"/>
      <c r="AH20" s="640"/>
      <c r="AI20" s="640"/>
      <c r="AJ20" s="640"/>
      <c r="AK20" s="640"/>
      <c r="AL20" s="609">
        <v>99.9</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324490</v>
      </c>
      <c r="BH20" s="587"/>
      <c r="BI20" s="587"/>
      <c r="BJ20" s="587"/>
      <c r="BK20" s="587"/>
      <c r="BL20" s="587"/>
      <c r="BM20" s="587"/>
      <c r="BN20" s="588"/>
      <c r="BO20" s="639">
        <v>6.5</v>
      </c>
      <c r="BP20" s="639"/>
      <c r="BQ20" s="639"/>
      <c r="BR20" s="639"/>
      <c r="BS20" s="592" t="s">
        <v>112</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16167260</v>
      </c>
      <c r="CS20" s="587"/>
      <c r="CT20" s="587"/>
      <c r="CU20" s="587"/>
      <c r="CV20" s="587"/>
      <c r="CW20" s="587"/>
      <c r="CX20" s="587"/>
      <c r="CY20" s="588"/>
      <c r="CZ20" s="639">
        <v>100</v>
      </c>
      <c r="DA20" s="639"/>
      <c r="DB20" s="639"/>
      <c r="DC20" s="639"/>
      <c r="DD20" s="592">
        <v>1986205</v>
      </c>
      <c r="DE20" s="587"/>
      <c r="DF20" s="587"/>
      <c r="DG20" s="587"/>
      <c r="DH20" s="587"/>
      <c r="DI20" s="587"/>
      <c r="DJ20" s="587"/>
      <c r="DK20" s="587"/>
      <c r="DL20" s="587"/>
      <c r="DM20" s="587"/>
      <c r="DN20" s="587"/>
      <c r="DO20" s="587"/>
      <c r="DP20" s="588"/>
      <c r="DQ20" s="592">
        <v>11091264</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7192</v>
      </c>
      <c r="S21" s="587"/>
      <c r="T21" s="587"/>
      <c r="U21" s="587"/>
      <c r="V21" s="587"/>
      <c r="W21" s="587"/>
      <c r="X21" s="587"/>
      <c r="Y21" s="588"/>
      <c r="Z21" s="639">
        <v>0</v>
      </c>
      <c r="AA21" s="639"/>
      <c r="AB21" s="639"/>
      <c r="AC21" s="639"/>
      <c r="AD21" s="640">
        <v>7192</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v>47542</v>
      </c>
      <c r="BH21" s="587"/>
      <c r="BI21" s="587"/>
      <c r="BJ21" s="587"/>
      <c r="BK21" s="587"/>
      <c r="BL21" s="587"/>
      <c r="BM21" s="587"/>
      <c r="BN21" s="588"/>
      <c r="BO21" s="639">
        <v>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120484</v>
      </c>
      <c r="S22" s="587"/>
      <c r="T22" s="587"/>
      <c r="U22" s="587"/>
      <c r="V22" s="587"/>
      <c r="W22" s="587"/>
      <c r="X22" s="587"/>
      <c r="Y22" s="588"/>
      <c r="Z22" s="639">
        <v>0.7</v>
      </c>
      <c r="AA22" s="639"/>
      <c r="AB22" s="639"/>
      <c r="AC22" s="639"/>
      <c r="AD22" s="640" t="s">
        <v>112</v>
      </c>
      <c r="AE22" s="640"/>
      <c r="AF22" s="640"/>
      <c r="AG22" s="640"/>
      <c r="AH22" s="640"/>
      <c r="AI22" s="640"/>
      <c r="AJ22" s="640"/>
      <c r="AK22" s="640"/>
      <c r="AL22" s="609" t="s">
        <v>112</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250311</v>
      </c>
      <c r="S23" s="587"/>
      <c r="T23" s="587"/>
      <c r="U23" s="587"/>
      <c r="V23" s="587"/>
      <c r="W23" s="587"/>
      <c r="X23" s="587"/>
      <c r="Y23" s="588"/>
      <c r="Z23" s="639">
        <v>1.4</v>
      </c>
      <c r="AA23" s="639"/>
      <c r="AB23" s="639"/>
      <c r="AC23" s="639"/>
      <c r="AD23" s="640" t="s">
        <v>112</v>
      </c>
      <c r="AE23" s="640"/>
      <c r="AF23" s="640"/>
      <c r="AG23" s="640"/>
      <c r="AH23" s="640"/>
      <c r="AI23" s="640"/>
      <c r="AJ23" s="640"/>
      <c r="AK23" s="640"/>
      <c r="AL23" s="609" t="s">
        <v>112</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v>276948</v>
      </c>
      <c r="BH23" s="587"/>
      <c r="BI23" s="587"/>
      <c r="BJ23" s="587"/>
      <c r="BK23" s="587"/>
      <c r="BL23" s="587"/>
      <c r="BM23" s="587"/>
      <c r="BN23" s="588"/>
      <c r="BO23" s="639">
        <v>5.6</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119241</v>
      </c>
      <c r="S24" s="587"/>
      <c r="T24" s="587"/>
      <c r="U24" s="587"/>
      <c r="V24" s="587"/>
      <c r="W24" s="587"/>
      <c r="X24" s="587"/>
      <c r="Y24" s="588"/>
      <c r="Z24" s="639">
        <v>0.7</v>
      </c>
      <c r="AA24" s="639"/>
      <c r="AB24" s="639"/>
      <c r="AC24" s="639"/>
      <c r="AD24" s="640" t="s">
        <v>112</v>
      </c>
      <c r="AE24" s="640"/>
      <c r="AF24" s="640"/>
      <c r="AG24" s="640"/>
      <c r="AH24" s="640"/>
      <c r="AI24" s="640"/>
      <c r="AJ24" s="640"/>
      <c r="AK24" s="640"/>
      <c r="AL24" s="609" t="s">
        <v>112</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6936403</v>
      </c>
      <c r="CS24" s="637"/>
      <c r="CT24" s="637"/>
      <c r="CU24" s="637"/>
      <c r="CV24" s="637"/>
      <c r="CW24" s="637"/>
      <c r="CX24" s="637"/>
      <c r="CY24" s="684"/>
      <c r="CZ24" s="688">
        <v>42.9</v>
      </c>
      <c r="DA24" s="689"/>
      <c r="DB24" s="689"/>
      <c r="DC24" s="690"/>
      <c r="DD24" s="683">
        <v>4718892</v>
      </c>
      <c r="DE24" s="637"/>
      <c r="DF24" s="637"/>
      <c r="DG24" s="637"/>
      <c r="DH24" s="637"/>
      <c r="DI24" s="637"/>
      <c r="DJ24" s="637"/>
      <c r="DK24" s="684"/>
      <c r="DL24" s="683">
        <v>4521799</v>
      </c>
      <c r="DM24" s="637"/>
      <c r="DN24" s="637"/>
      <c r="DO24" s="637"/>
      <c r="DP24" s="637"/>
      <c r="DQ24" s="637"/>
      <c r="DR24" s="637"/>
      <c r="DS24" s="637"/>
      <c r="DT24" s="637"/>
      <c r="DU24" s="637"/>
      <c r="DV24" s="684"/>
      <c r="DW24" s="685">
        <v>44.5</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1908961</v>
      </c>
      <c r="S25" s="587"/>
      <c r="T25" s="587"/>
      <c r="U25" s="587"/>
      <c r="V25" s="587"/>
      <c r="W25" s="587"/>
      <c r="X25" s="587"/>
      <c r="Y25" s="588"/>
      <c r="Z25" s="639">
        <v>10.6</v>
      </c>
      <c r="AA25" s="639"/>
      <c r="AB25" s="639"/>
      <c r="AC25" s="639"/>
      <c r="AD25" s="640" t="s">
        <v>112</v>
      </c>
      <c r="AE25" s="640"/>
      <c r="AF25" s="640"/>
      <c r="AG25" s="640"/>
      <c r="AH25" s="640"/>
      <c r="AI25" s="640"/>
      <c r="AJ25" s="640"/>
      <c r="AK25" s="640"/>
      <c r="AL25" s="609" t="s">
        <v>112</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2310443</v>
      </c>
      <c r="CS25" s="605"/>
      <c r="CT25" s="605"/>
      <c r="CU25" s="605"/>
      <c r="CV25" s="605"/>
      <c r="CW25" s="605"/>
      <c r="CX25" s="605"/>
      <c r="CY25" s="606"/>
      <c r="CZ25" s="589">
        <v>14.3</v>
      </c>
      <c r="DA25" s="607"/>
      <c r="DB25" s="607"/>
      <c r="DC25" s="608"/>
      <c r="DD25" s="592">
        <v>2042078</v>
      </c>
      <c r="DE25" s="605"/>
      <c r="DF25" s="605"/>
      <c r="DG25" s="605"/>
      <c r="DH25" s="605"/>
      <c r="DI25" s="605"/>
      <c r="DJ25" s="605"/>
      <c r="DK25" s="606"/>
      <c r="DL25" s="592">
        <v>2006997</v>
      </c>
      <c r="DM25" s="605"/>
      <c r="DN25" s="605"/>
      <c r="DO25" s="605"/>
      <c r="DP25" s="605"/>
      <c r="DQ25" s="605"/>
      <c r="DR25" s="605"/>
      <c r="DS25" s="605"/>
      <c r="DT25" s="605"/>
      <c r="DU25" s="605"/>
      <c r="DV25" s="606"/>
      <c r="DW25" s="609">
        <v>19.7</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1503331</v>
      </c>
      <c r="CS26" s="587"/>
      <c r="CT26" s="587"/>
      <c r="CU26" s="587"/>
      <c r="CV26" s="587"/>
      <c r="CW26" s="587"/>
      <c r="CX26" s="587"/>
      <c r="CY26" s="588"/>
      <c r="CZ26" s="589">
        <v>9.3000000000000007</v>
      </c>
      <c r="DA26" s="607"/>
      <c r="DB26" s="607"/>
      <c r="DC26" s="608"/>
      <c r="DD26" s="592">
        <v>1257130</v>
      </c>
      <c r="DE26" s="587"/>
      <c r="DF26" s="587"/>
      <c r="DG26" s="587"/>
      <c r="DH26" s="587"/>
      <c r="DI26" s="587"/>
      <c r="DJ26" s="587"/>
      <c r="DK26" s="588"/>
      <c r="DL26" s="592" t="s">
        <v>277</v>
      </c>
      <c r="DM26" s="587"/>
      <c r="DN26" s="587"/>
      <c r="DO26" s="587"/>
      <c r="DP26" s="587"/>
      <c r="DQ26" s="587"/>
      <c r="DR26" s="587"/>
      <c r="DS26" s="587"/>
      <c r="DT26" s="587"/>
      <c r="DU26" s="587"/>
      <c r="DV26" s="588"/>
      <c r="DW26" s="609" t="s">
        <v>277</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1006930</v>
      </c>
      <c r="S27" s="587"/>
      <c r="T27" s="587"/>
      <c r="U27" s="587"/>
      <c r="V27" s="587"/>
      <c r="W27" s="587"/>
      <c r="X27" s="587"/>
      <c r="Y27" s="588"/>
      <c r="Z27" s="639">
        <v>5.6</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4966171</v>
      </c>
      <c r="BH27" s="587"/>
      <c r="BI27" s="587"/>
      <c r="BJ27" s="587"/>
      <c r="BK27" s="587"/>
      <c r="BL27" s="587"/>
      <c r="BM27" s="587"/>
      <c r="BN27" s="588"/>
      <c r="BO27" s="639">
        <v>100</v>
      </c>
      <c r="BP27" s="639"/>
      <c r="BQ27" s="639"/>
      <c r="BR27" s="639"/>
      <c r="BS27" s="592">
        <v>22601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2920075</v>
      </c>
      <c r="CS27" s="605"/>
      <c r="CT27" s="605"/>
      <c r="CU27" s="605"/>
      <c r="CV27" s="605"/>
      <c r="CW27" s="605"/>
      <c r="CX27" s="605"/>
      <c r="CY27" s="606"/>
      <c r="CZ27" s="589">
        <v>18.100000000000001</v>
      </c>
      <c r="DA27" s="607"/>
      <c r="DB27" s="607"/>
      <c r="DC27" s="608"/>
      <c r="DD27" s="592">
        <v>1013122</v>
      </c>
      <c r="DE27" s="605"/>
      <c r="DF27" s="605"/>
      <c r="DG27" s="605"/>
      <c r="DH27" s="605"/>
      <c r="DI27" s="605"/>
      <c r="DJ27" s="605"/>
      <c r="DK27" s="606"/>
      <c r="DL27" s="592">
        <v>851110</v>
      </c>
      <c r="DM27" s="605"/>
      <c r="DN27" s="605"/>
      <c r="DO27" s="605"/>
      <c r="DP27" s="605"/>
      <c r="DQ27" s="605"/>
      <c r="DR27" s="605"/>
      <c r="DS27" s="605"/>
      <c r="DT27" s="605"/>
      <c r="DU27" s="605"/>
      <c r="DV27" s="606"/>
      <c r="DW27" s="609">
        <v>8.4</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42805</v>
      </c>
      <c r="S28" s="587"/>
      <c r="T28" s="587"/>
      <c r="U28" s="587"/>
      <c r="V28" s="587"/>
      <c r="W28" s="587"/>
      <c r="X28" s="587"/>
      <c r="Y28" s="588"/>
      <c r="Z28" s="639">
        <v>0.2</v>
      </c>
      <c r="AA28" s="639"/>
      <c r="AB28" s="639"/>
      <c r="AC28" s="639"/>
      <c r="AD28" s="640">
        <v>16</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1705885</v>
      </c>
      <c r="CS28" s="587"/>
      <c r="CT28" s="587"/>
      <c r="CU28" s="587"/>
      <c r="CV28" s="587"/>
      <c r="CW28" s="587"/>
      <c r="CX28" s="587"/>
      <c r="CY28" s="588"/>
      <c r="CZ28" s="589">
        <v>10.6</v>
      </c>
      <c r="DA28" s="607"/>
      <c r="DB28" s="607"/>
      <c r="DC28" s="608"/>
      <c r="DD28" s="592">
        <v>1663692</v>
      </c>
      <c r="DE28" s="587"/>
      <c r="DF28" s="587"/>
      <c r="DG28" s="587"/>
      <c r="DH28" s="587"/>
      <c r="DI28" s="587"/>
      <c r="DJ28" s="587"/>
      <c r="DK28" s="588"/>
      <c r="DL28" s="592">
        <v>1663692</v>
      </c>
      <c r="DM28" s="587"/>
      <c r="DN28" s="587"/>
      <c r="DO28" s="587"/>
      <c r="DP28" s="587"/>
      <c r="DQ28" s="587"/>
      <c r="DR28" s="587"/>
      <c r="DS28" s="587"/>
      <c r="DT28" s="587"/>
      <c r="DU28" s="587"/>
      <c r="DV28" s="588"/>
      <c r="DW28" s="609">
        <v>16.399999999999999</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16335</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1705885</v>
      </c>
      <c r="CS29" s="605"/>
      <c r="CT29" s="605"/>
      <c r="CU29" s="605"/>
      <c r="CV29" s="605"/>
      <c r="CW29" s="605"/>
      <c r="CX29" s="605"/>
      <c r="CY29" s="606"/>
      <c r="CZ29" s="589">
        <v>10.6</v>
      </c>
      <c r="DA29" s="607"/>
      <c r="DB29" s="607"/>
      <c r="DC29" s="608"/>
      <c r="DD29" s="592">
        <v>1663692</v>
      </c>
      <c r="DE29" s="605"/>
      <c r="DF29" s="605"/>
      <c r="DG29" s="605"/>
      <c r="DH29" s="605"/>
      <c r="DI29" s="605"/>
      <c r="DJ29" s="605"/>
      <c r="DK29" s="606"/>
      <c r="DL29" s="592">
        <v>1663692</v>
      </c>
      <c r="DM29" s="605"/>
      <c r="DN29" s="605"/>
      <c r="DO29" s="605"/>
      <c r="DP29" s="605"/>
      <c r="DQ29" s="605"/>
      <c r="DR29" s="605"/>
      <c r="DS29" s="605"/>
      <c r="DT29" s="605"/>
      <c r="DU29" s="605"/>
      <c r="DV29" s="606"/>
      <c r="DW29" s="609">
        <v>16.399999999999999</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1173368</v>
      </c>
      <c r="S30" s="587"/>
      <c r="T30" s="587"/>
      <c r="U30" s="587"/>
      <c r="V30" s="587"/>
      <c r="W30" s="587"/>
      <c r="X30" s="587"/>
      <c r="Y30" s="588"/>
      <c r="Z30" s="639">
        <v>6.5</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98.5</v>
      </c>
      <c r="BH30" s="653"/>
      <c r="BI30" s="653"/>
      <c r="BJ30" s="653"/>
      <c r="BK30" s="653"/>
      <c r="BL30" s="653"/>
      <c r="BM30" s="654">
        <v>95.2</v>
      </c>
      <c r="BN30" s="653"/>
      <c r="BO30" s="653"/>
      <c r="BP30" s="653"/>
      <c r="BQ30" s="655"/>
      <c r="BR30" s="652">
        <v>98.4</v>
      </c>
      <c r="BS30" s="653"/>
      <c r="BT30" s="653"/>
      <c r="BU30" s="653"/>
      <c r="BV30" s="653"/>
      <c r="BW30" s="653"/>
      <c r="BX30" s="654">
        <v>94.8</v>
      </c>
      <c r="BY30" s="653"/>
      <c r="BZ30" s="653"/>
      <c r="CA30" s="653"/>
      <c r="CB30" s="655"/>
      <c r="CD30" s="658"/>
      <c r="CE30" s="659"/>
      <c r="CF30" s="623" t="s">
        <v>291</v>
      </c>
      <c r="CG30" s="620"/>
      <c r="CH30" s="620"/>
      <c r="CI30" s="620"/>
      <c r="CJ30" s="620"/>
      <c r="CK30" s="620"/>
      <c r="CL30" s="620"/>
      <c r="CM30" s="620"/>
      <c r="CN30" s="620"/>
      <c r="CO30" s="620"/>
      <c r="CP30" s="620"/>
      <c r="CQ30" s="621"/>
      <c r="CR30" s="586">
        <v>1509743</v>
      </c>
      <c r="CS30" s="587"/>
      <c r="CT30" s="587"/>
      <c r="CU30" s="587"/>
      <c r="CV30" s="587"/>
      <c r="CW30" s="587"/>
      <c r="CX30" s="587"/>
      <c r="CY30" s="588"/>
      <c r="CZ30" s="589">
        <v>9.3000000000000007</v>
      </c>
      <c r="DA30" s="607"/>
      <c r="DB30" s="607"/>
      <c r="DC30" s="608"/>
      <c r="DD30" s="592">
        <v>1472267</v>
      </c>
      <c r="DE30" s="587"/>
      <c r="DF30" s="587"/>
      <c r="DG30" s="587"/>
      <c r="DH30" s="587"/>
      <c r="DI30" s="587"/>
      <c r="DJ30" s="587"/>
      <c r="DK30" s="588"/>
      <c r="DL30" s="592">
        <v>1472267</v>
      </c>
      <c r="DM30" s="587"/>
      <c r="DN30" s="587"/>
      <c r="DO30" s="587"/>
      <c r="DP30" s="587"/>
      <c r="DQ30" s="587"/>
      <c r="DR30" s="587"/>
      <c r="DS30" s="587"/>
      <c r="DT30" s="587"/>
      <c r="DU30" s="587"/>
      <c r="DV30" s="588"/>
      <c r="DW30" s="609">
        <v>14.5</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443192</v>
      </c>
      <c r="S31" s="587"/>
      <c r="T31" s="587"/>
      <c r="U31" s="587"/>
      <c r="V31" s="587"/>
      <c r="W31" s="587"/>
      <c r="X31" s="587"/>
      <c r="Y31" s="588"/>
      <c r="Z31" s="639">
        <v>2.5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98.7</v>
      </c>
      <c r="BH31" s="605"/>
      <c r="BI31" s="605"/>
      <c r="BJ31" s="605"/>
      <c r="BK31" s="605"/>
      <c r="BL31" s="605"/>
      <c r="BM31" s="641">
        <v>96.3</v>
      </c>
      <c r="BN31" s="651"/>
      <c r="BO31" s="651"/>
      <c r="BP31" s="651"/>
      <c r="BQ31" s="615"/>
      <c r="BR31" s="650">
        <v>98.6</v>
      </c>
      <c r="BS31" s="605"/>
      <c r="BT31" s="605"/>
      <c r="BU31" s="605"/>
      <c r="BV31" s="605"/>
      <c r="BW31" s="605"/>
      <c r="BX31" s="641">
        <v>96.1</v>
      </c>
      <c r="BY31" s="651"/>
      <c r="BZ31" s="651"/>
      <c r="CA31" s="651"/>
      <c r="CB31" s="615"/>
      <c r="CD31" s="658"/>
      <c r="CE31" s="659"/>
      <c r="CF31" s="623" t="s">
        <v>295</v>
      </c>
      <c r="CG31" s="620"/>
      <c r="CH31" s="620"/>
      <c r="CI31" s="620"/>
      <c r="CJ31" s="620"/>
      <c r="CK31" s="620"/>
      <c r="CL31" s="620"/>
      <c r="CM31" s="620"/>
      <c r="CN31" s="620"/>
      <c r="CO31" s="620"/>
      <c r="CP31" s="620"/>
      <c r="CQ31" s="621"/>
      <c r="CR31" s="586">
        <v>196142</v>
      </c>
      <c r="CS31" s="605"/>
      <c r="CT31" s="605"/>
      <c r="CU31" s="605"/>
      <c r="CV31" s="605"/>
      <c r="CW31" s="605"/>
      <c r="CX31" s="605"/>
      <c r="CY31" s="606"/>
      <c r="CZ31" s="589">
        <v>1.2</v>
      </c>
      <c r="DA31" s="607"/>
      <c r="DB31" s="607"/>
      <c r="DC31" s="608"/>
      <c r="DD31" s="592">
        <v>191425</v>
      </c>
      <c r="DE31" s="605"/>
      <c r="DF31" s="605"/>
      <c r="DG31" s="605"/>
      <c r="DH31" s="605"/>
      <c r="DI31" s="605"/>
      <c r="DJ31" s="605"/>
      <c r="DK31" s="606"/>
      <c r="DL31" s="592">
        <v>191425</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1070522</v>
      </c>
      <c r="S32" s="587"/>
      <c r="T32" s="587"/>
      <c r="U32" s="587"/>
      <c r="V32" s="587"/>
      <c r="W32" s="587"/>
      <c r="X32" s="587"/>
      <c r="Y32" s="588"/>
      <c r="Z32" s="639">
        <v>6</v>
      </c>
      <c r="AA32" s="639"/>
      <c r="AB32" s="639"/>
      <c r="AC32" s="639"/>
      <c r="AD32" s="640">
        <v>21</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98.1</v>
      </c>
      <c r="BH32" s="571"/>
      <c r="BI32" s="571"/>
      <c r="BJ32" s="571"/>
      <c r="BK32" s="571"/>
      <c r="BL32" s="571"/>
      <c r="BM32" s="634">
        <v>93.5</v>
      </c>
      <c r="BN32" s="571"/>
      <c r="BO32" s="571"/>
      <c r="BP32" s="571"/>
      <c r="BQ32" s="628"/>
      <c r="BR32" s="649">
        <v>98.1</v>
      </c>
      <c r="BS32" s="571"/>
      <c r="BT32" s="571"/>
      <c r="BU32" s="571"/>
      <c r="BV32" s="571"/>
      <c r="BW32" s="571"/>
      <c r="BX32" s="634">
        <v>92.9</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1336500</v>
      </c>
      <c r="S33" s="587"/>
      <c r="T33" s="587"/>
      <c r="U33" s="587"/>
      <c r="V33" s="587"/>
      <c r="W33" s="587"/>
      <c r="X33" s="587"/>
      <c r="Y33" s="588"/>
      <c r="Z33" s="639">
        <v>7.4</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7225133</v>
      </c>
      <c r="CS33" s="605"/>
      <c r="CT33" s="605"/>
      <c r="CU33" s="605"/>
      <c r="CV33" s="605"/>
      <c r="CW33" s="605"/>
      <c r="CX33" s="605"/>
      <c r="CY33" s="606"/>
      <c r="CZ33" s="589">
        <v>44.7</v>
      </c>
      <c r="DA33" s="607"/>
      <c r="DB33" s="607"/>
      <c r="DC33" s="608"/>
      <c r="DD33" s="592">
        <v>5388842</v>
      </c>
      <c r="DE33" s="605"/>
      <c r="DF33" s="605"/>
      <c r="DG33" s="605"/>
      <c r="DH33" s="605"/>
      <c r="DI33" s="605"/>
      <c r="DJ33" s="605"/>
      <c r="DK33" s="606"/>
      <c r="DL33" s="592">
        <v>4321180</v>
      </c>
      <c r="DM33" s="605"/>
      <c r="DN33" s="605"/>
      <c r="DO33" s="605"/>
      <c r="DP33" s="605"/>
      <c r="DQ33" s="605"/>
      <c r="DR33" s="605"/>
      <c r="DS33" s="605"/>
      <c r="DT33" s="605"/>
      <c r="DU33" s="605"/>
      <c r="DV33" s="606"/>
      <c r="DW33" s="609">
        <v>42.5</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2098141</v>
      </c>
      <c r="CS34" s="587"/>
      <c r="CT34" s="587"/>
      <c r="CU34" s="587"/>
      <c r="CV34" s="587"/>
      <c r="CW34" s="587"/>
      <c r="CX34" s="587"/>
      <c r="CY34" s="588"/>
      <c r="CZ34" s="589">
        <v>13</v>
      </c>
      <c r="DA34" s="607"/>
      <c r="DB34" s="607"/>
      <c r="DC34" s="608"/>
      <c r="DD34" s="592">
        <v>1726779</v>
      </c>
      <c r="DE34" s="587"/>
      <c r="DF34" s="587"/>
      <c r="DG34" s="587"/>
      <c r="DH34" s="587"/>
      <c r="DI34" s="587"/>
      <c r="DJ34" s="587"/>
      <c r="DK34" s="588"/>
      <c r="DL34" s="592">
        <v>1317823</v>
      </c>
      <c r="DM34" s="587"/>
      <c r="DN34" s="587"/>
      <c r="DO34" s="587"/>
      <c r="DP34" s="587"/>
      <c r="DQ34" s="587"/>
      <c r="DR34" s="587"/>
      <c r="DS34" s="587"/>
      <c r="DT34" s="587"/>
      <c r="DU34" s="587"/>
      <c r="DV34" s="588"/>
      <c r="DW34" s="609">
        <v>13</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801700</v>
      </c>
      <c r="S35" s="587"/>
      <c r="T35" s="587"/>
      <c r="U35" s="587"/>
      <c r="V35" s="587"/>
      <c r="W35" s="587"/>
      <c r="X35" s="587"/>
      <c r="Y35" s="588"/>
      <c r="Z35" s="639">
        <v>4.5</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2272005</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22894</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310410</v>
      </c>
      <c r="CS35" s="605"/>
      <c r="CT35" s="605"/>
      <c r="CU35" s="605"/>
      <c r="CV35" s="605"/>
      <c r="CW35" s="605"/>
      <c r="CX35" s="605"/>
      <c r="CY35" s="606"/>
      <c r="CZ35" s="589">
        <v>1.9</v>
      </c>
      <c r="DA35" s="607"/>
      <c r="DB35" s="607"/>
      <c r="DC35" s="608"/>
      <c r="DD35" s="592">
        <v>191360</v>
      </c>
      <c r="DE35" s="605"/>
      <c r="DF35" s="605"/>
      <c r="DG35" s="605"/>
      <c r="DH35" s="605"/>
      <c r="DI35" s="605"/>
      <c r="DJ35" s="605"/>
      <c r="DK35" s="606"/>
      <c r="DL35" s="592">
        <v>49251</v>
      </c>
      <c r="DM35" s="605"/>
      <c r="DN35" s="605"/>
      <c r="DO35" s="605"/>
      <c r="DP35" s="605"/>
      <c r="DQ35" s="605"/>
      <c r="DR35" s="605"/>
      <c r="DS35" s="605"/>
      <c r="DT35" s="605"/>
      <c r="DU35" s="605"/>
      <c r="DV35" s="606"/>
      <c r="DW35" s="609">
        <v>0.5</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17959682</v>
      </c>
      <c r="S36" s="627"/>
      <c r="T36" s="627"/>
      <c r="U36" s="627"/>
      <c r="V36" s="627"/>
      <c r="W36" s="627"/>
      <c r="X36" s="627"/>
      <c r="Y36" s="630"/>
      <c r="Z36" s="631">
        <v>100</v>
      </c>
      <c r="AA36" s="631"/>
      <c r="AB36" s="631"/>
      <c r="AC36" s="631"/>
      <c r="AD36" s="632">
        <v>9367653</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982229</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-51702</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2510900</v>
      </c>
      <c r="CS36" s="587"/>
      <c r="CT36" s="587"/>
      <c r="CU36" s="587"/>
      <c r="CV36" s="587"/>
      <c r="CW36" s="587"/>
      <c r="CX36" s="587"/>
      <c r="CY36" s="588"/>
      <c r="CZ36" s="589">
        <v>15.5</v>
      </c>
      <c r="DA36" s="607"/>
      <c r="DB36" s="607"/>
      <c r="DC36" s="608"/>
      <c r="DD36" s="592">
        <v>2213134</v>
      </c>
      <c r="DE36" s="587"/>
      <c r="DF36" s="587"/>
      <c r="DG36" s="587"/>
      <c r="DH36" s="587"/>
      <c r="DI36" s="587"/>
      <c r="DJ36" s="587"/>
      <c r="DK36" s="588"/>
      <c r="DL36" s="592">
        <v>1884336</v>
      </c>
      <c r="DM36" s="587"/>
      <c r="DN36" s="587"/>
      <c r="DO36" s="587"/>
      <c r="DP36" s="587"/>
      <c r="DQ36" s="587"/>
      <c r="DR36" s="587"/>
      <c r="DS36" s="587"/>
      <c r="DT36" s="587"/>
      <c r="DU36" s="587"/>
      <c r="DV36" s="588"/>
      <c r="DW36" s="609">
        <v>18.5</v>
      </c>
      <c r="DX36" s="610"/>
      <c r="DY36" s="610"/>
      <c r="DZ36" s="610"/>
      <c r="EA36" s="610"/>
      <c r="EB36" s="610"/>
      <c r="EC36" s="611"/>
    </row>
    <row r="37" spans="2:133" ht="11.25" customHeight="1">
      <c r="AQ37" s="612" t="s">
        <v>313</v>
      </c>
      <c r="AR37" s="613"/>
      <c r="AS37" s="613"/>
      <c r="AT37" s="613"/>
      <c r="AU37" s="613"/>
      <c r="AV37" s="613"/>
      <c r="AW37" s="613"/>
      <c r="AX37" s="613"/>
      <c r="AY37" s="614"/>
      <c r="AZ37" s="586">
        <v>15274</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7287</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1009699</v>
      </c>
      <c r="CS37" s="605"/>
      <c r="CT37" s="605"/>
      <c r="CU37" s="605"/>
      <c r="CV37" s="605"/>
      <c r="CW37" s="605"/>
      <c r="CX37" s="605"/>
      <c r="CY37" s="606"/>
      <c r="CZ37" s="589">
        <v>6.2</v>
      </c>
      <c r="DA37" s="607"/>
      <c r="DB37" s="607"/>
      <c r="DC37" s="608"/>
      <c r="DD37" s="592">
        <v>838278</v>
      </c>
      <c r="DE37" s="605"/>
      <c r="DF37" s="605"/>
      <c r="DG37" s="605"/>
      <c r="DH37" s="605"/>
      <c r="DI37" s="605"/>
      <c r="DJ37" s="605"/>
      <c r="DK37" s="606"/>
      <c r="DL37" s="592">
        <v>694933</v>
      </c>
      <c r="DM37" s="605"/>
      <c r="DN37" s="605"/>
      <c r="DO37" s="605"/>
      <c r="DP37" s="605"/>
      <c r="DQ37" s="605"/>
      <c r="DR37" s="605"/>
      <c r="DS37" s="605"/>
      <c r="DT37" s="605"/>
      <c r="DU37" s="605"/>
      <c r="DV37" s="606"/>
      <c r="DW37" s="609">
        <v>6.8</v>
      </c>
      <c r="DX37" s="610"/>
      <c r="DY37" s="610"/>
      <c r="DZ37" s="610"/>
      <c r="EA37" s="610"/>
      <c r="EB37" s="610"/>
      <c r="EC37" s="611"/>
    </row>
    <row r="38" spans="2:133" ht="11.25" customHeight="1">
      <c r="AQ38" s="612" t="s">
        <v>316</v>
      </c>
      <c r="AR38" s="613"/>
      <c r="AS38" s="613"/>
      <c r="AT38" s="613"/>
      <c r="AU38" s="613"/>
      <c r="AV38" s="613"/>
      <c r="AW38" s="613"/>
      <c r="AX38" s="613"/>
      <c r="AY38" s="614"/>
      <c r="AZ38" s="586">
        <v>14391</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12673</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1429907</v>
      </c>
      <c r="CS38" s="587"/>
      <c r="CT38" s="587"/>
      <c r="CU38" s="587"/>
      <c r="CV38" s="587"/>
      <c r="CW38" s="587"/>
      <c r="CX38" s="587"/>
      <c r="CY38" s="588"/>
      <c r="CZ38" s="589">
        <v>8.8000000000000007</v>
      </c>
      <c r="DA38" s="607"/>
      <c r="DB38" s="607"/>
      <c r="DC38" s="608"/>
      <c r="DD38" s="592">
        <v>1245569</v>
      </c>
      <c r="DE38" s="587"/>
      <c r="DF38" s="587"/>
      <c r="DG38" s="587"/>
      <c r="DH38" s="587"/>
      <c r="DI38" s="587"/>
      <c r="DJ38" s="587"/>
      <c r="DK38" s="588"/>
      <c r="DL38" s="592">
        <v>1069770</v>
      </c>
      <c r="DM38" s="587"/>
      <c r="DN38" s="587"/>
      <c r="DO38" s="587"/>
      <c r="DP38" s="587"/>
      <c r="DQ38" s="587"/>
      <c r="DR38" s="587"/>
      <c r="DS38" s="587"/>
      <c r="DT38" s="587"/>
      <c r="DU38" s="587"/>
      <c r="DV38" s="588"/>
      <c r="DW38" s="609">
        <v>10.5</v>
      </c>
      <c r="DX38" s="610"/>
      <c r="DY38" s="610"/>
      <c r="DZ38" s="610"/>
      <c r="EA38" s="610"/>
      <c r="EB38" s="610"/>
      <c r="EC38" s="611"/>
    </row>
    <row r="39" spans="2:133" ht="11.25" customHeight="1">
      <c r="AQ39" s="612" t="s">
        <v>319</v>
      </c>
      <c r="AR39" s="613"/>
      <c r="AS39" s="613"/>
      <c r="AT39" s="613"/>
      <c r="AU39" s="613"/>
      <c r="AV39" s="613"/>
      <c r="AW39" s="613"/>
      <c r="AX39" s="613"/>
      <c r="AY39" s="614"/>
      <c r="AZ39" s="586">
        <v>14076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74</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8935</v>
      </c>
      <c r="CS39" s="605"/>
      <c r="CT39" s="605"/>
      <c r="CU39" s="605"/>
      <c r="CV39" s="605"/>
      <c r="CW39" s="605"/>
      <c r="CX39" s="605"/>
      <c r="CY39" s="606"/>
      <c r="CZ39" s="589">
        <v>0.1</v>
      </c>
      <c r="DA39" s="607"/>
      <c r="DB39" s="607"/>
      <c r="DC39" s="608"/>
      <c r="DD39" s="592" t="s">
        <v>323</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262612</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92</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866840</v>
      </c>
      <c r="CS40" s="587"/>
      <c r="CT40" s="587"/>
      <c r="CU40" s="587"/>
      <c r="CV40" s="587"/>
      <c r="CW40" s="587"/>
      <c r="CX40" s="587"/>
      <c r="CY40" s="588"/>
      <c r="CZ40" s="589">
        <v>5.4</v>
      </c>
      <c r="DA40" s="607"/>
      <c r="DB40" s="607"/>
      <c r="DC40" s="608"/>
      <c r="DD40" s="592">
        <v>12000</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983423</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237</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2005724</v>
      </c>
      <c r="CS42" s="587"/>
      <c r="CT42" s="587"/>
      <c r="CU42" s="587"/>
      <c r="CV42" s="587"/>
      <c r="CW42" s="587"/>
      <c r="CX42" s="587"/>
      <c r="CY42" s="588"/>
      <c r="CZ42" s="589">
        <v>12.4</v>
      </c>
      <c r="DA42" s="590"/>
      <c r="DB42" s="590"/>
      <c r="DC42" s="591"/>
      <c r="DD42" s="592">
        <v>983530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55299</v>
      </c>
      <c r="CS43" s="605"/>
      <c r="CT43" s="605"/>
      <c r="CU43" s="605"/>
      <c r="CV43" s="605"/>
      <c r="CW43" s="605"/>
      <c r="CX43" s="605"/>
      <c r="CY43" s="606"/>
      <c r="CZ43" s="589">
        <v>0.3</v>
      </c>
      <c r="DA43" s="607"/>
      <c r="DB43" s="607"/>
      <c r="DC43" s="608"/>
      <c r="DD43" s="592">
        <v>54644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1986205</v>
      </c>
      <c r="CS44" s="587"/>
      <c r="CT44" s="587"/>
      <c r="CU44" s="587"/>
      <c r="CV44" s="587"/>
      <c r="CW44" s="587"/>
      <c r="CX44" s="587"/>
      <c r="CY44" s="588"/>
      <c r="CZ44" s="589">
        <v>12.3</v>
      </c>
      <c r="DA44" s="590"/>
      <c r="DB44" s="590"/>
      <c r="DC44" s="591"/>
      <c r="DD44" s="592">
        <v>968118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740137</v>
      </c>
      <c r="CS45" s="605"/>
      <c r="CT45" s="605"/>
      <c r="CU45" s="605"/>
      <c r="CV45" s="605"/>
      <c r="CW45" s="605"/>
      <c r="CX45" s="605"/>
      <c r="CY45" s="606"/>
      <c r="CZ45" s="589">
        <v>4.5999999999999996</v>
      </c>
      <c r="DA45" s="607"/>
      <c r="DB45" s="607"/>
      <c r="DC45" s="608"/>
      <c r="DD45" s="592">
        <v>81669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1203836</v>
      </c>
      <c r="CS46" s="587"/>
      <c r="CT46" s="587"/>
      <c r="CU46" s="587"/>
      <c r="CV46" s="587"/>
      <c r="CW46" s="587"/>
      <c r="CX46" s="587"/>
      <c r="CY46" s="588"/>
      <c r="CZ46" s="589">
        <v>7.4</v>
      </c>
      <c r="DA46" s="590"/>
      <c r="DB46" s="590"/>
      <c r="DC46" s="591"/>
      <c r="DD46" s="592">
        <v>865082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19519</v>
      </c>
      <c r="CS47" s="605"/>
      <c r="CT47" s="605"/>
      <c r="CU47" s="605"/>
      <c r="CV47" s="605"/>
      <c r="CW47" s="605"/>
      <c r="CX47" s="605"/>
      <c r="CY47" s="606"/>
      <c r="CZ47" s="589">
        <v>0.1</v>
      </c>
      <c r="DA47" s="607"/>
      <c r="DB47" s="607"/>
      <c r="DC47" s="608"/>
      <c r="DD47" s="592">
        <v>15412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16167260</v>
      </c>
      <c r="CS49" s="571"/>
      <c r="CT49" s="571"/>
      <c r="CU49" s="571"/>
      <c r="CV49" s="571"/>
      <c r="CW49" s="571"/>
      <c r="CX49" s="571"/>
      <c r="CY49" s="572"/>
      <c r="CZ49" s="573">
        <v>100</v>
      </c>
      <c r="DA49" s="574"/>
      <c r="DB49" s="574"/>
      <c r="DC49" s="575"/>
      <c r="DD49" s="576">
        <v>11091264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3" zoomScale="70" zoomScaleNormal="25" zoomScaleSheetLayoutView="70" workbookViewId="0">
      <selection activeCell="AF95" sqref="AF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344</v>
      </c>
      <c r="DK2" s="1104"/>
      <c r="DL2" s="1104"/>
      <c r="DM2" s="1104"/>
      <c r="DN2" s="1104"/>
      <c r="DO2" s="1105"/>
      <c r="DP2" s="200"/>
      <c r="DQ2" s="1103" t="s">
        <v>345</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6" t="s">
        <v>346</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6"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1" t="s">
        <v>362</v>
      </c>
      <c r="DH5" s="1092"/>
      <c r="DI5" s="1092"/>
      <c r="DJ5" s="1092"/>
      <c r="DK5" s="1093"/>
      <c r="DL5" s="1091" t="s">
        <v>363</v>
      </c>
      <c r="DM5" s="1092"/>
      <c r="DN5" s="1092"/>
      <c r="DO5" s="1092"/>
      <c r="DP5" s="1093"/>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7"/>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4"/>
      <c r="DH6" s="1095"/>
      <c r="DI6" s="1095"/>
      <c r="DJ6" s="1095"/>
      <c r="DK6" s="1096"/>
      <c r="DL6" s="1094"/>
      <c r="DM6" s="1095"/>
      <c r="DN6" s="1095"/>
      <c r="DO6" s="1095"/>
      <c r="DP6" s="1096"/>
      <c r="DQ6" s="998"/>
      <c r="DR6" s="999"/>
      <c r="DS6" s="999"/>
      <c r="DT6" s="999"/>
      <c r="DU6" s="1000"/>
      <c r="DV6" s="998"/>
      <c r="DW6" s="999"/>
      <c r="DX6" s="999"/>
      <c r="DY6" s="999"/>
      <c r="DZ6" s="1012"/>
      <c r="EA6" s="205"/>
    </row>
    <row r="7" spans="1:131" s="206" customFormat="1" ht="26.25" customHeight="1" thickTop="1">
      <c r="A7" s="209">
        <v>1</v>
      </c>
      <c r="B7" s="1043" t="s">
        <v>365</v>
      </c>
      <c r="C7" s="1044"/>
      <c r="D7" s="1044"/>
      <c r="E7" s="1044"/>
      <c r="F7" s="1044"/>
      <c r="G7" s="1044"/>
      <c r="H7" s="1044"/>
      <c r="I7" s="1044"/>
      <c r="J7" s="1044"/>
      <c r="K7" s="1044"/>
      <c r="L7" s="1044"/>
      <c r="M7" s="1044"/>
      <c r="N7" s="1044"/>
      <c r="O7" s="1044"/>
      <c r="P7" s="1045"/>
      <c r="Q7" s="1097">
        <f>16821+1100</f>
        <v>17921</v>
      </c>
      <c r="R7" s="1098"/>
      <c r="S7" s="1098"/>
      <c r="T7" s="1098"/>
      <c r="U7" s="1098"/>
      <c r="V7" s="1098">
        <v>16159</v>
      </c>
      <c r="W7" s="1098"/>
      <c r="X7" s="1098"/>
      <c r="Y7" s="1098"/>
      <c r="Z7" s="1098"/>
      <c r="AA7" s="1098">
        <v>1762</v>
      </c>
      <c r="AB7" s="1098"/>
      <c r="AC7" s="1098"/>
      <c r="AD7" s="1098"/>
      <c r="AE7" s="1099"/>
      <c r="AF7" s="1100">
        <v>557</v>
      </c>
      <c r="AG7" s="1101"/>
      <c r="AH7" s="1101"/>
      <c r="AI7" s="1101"/>
      <c r="AJ7" s="1102"/>
      <c r="AK7" s="1084">
        <v>1171</v>
      </c>
      <c r="AL7" s="1085"/>
      <c r="AM7" s="1085"/>
      <c r="AN7" s="1085"/>
      <c r="AO7" s="1085"/>
      <c r="AP7" s="1085">
        <v>13960</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t="s">
        <v>538</v>
      </c>
      <c r="BS7" s="1088" t="s">
        <v>536</v>
      </c>
      <c r="BT7" s="1089"/>
      <c r="BU7" s="1089"/>
      <c r="BV7" s="1089"/>
      <c r="BW7" s="1089"/>
      <c r="BX7" s="1089"/>
      <c r="BY7" s="1089"/>
      <c r="BZ7" s="1089"/>
      <c r="CA7" s="1089"/>
      <c r="CB7" s="1089"/>
      <c r="CC7" s="1089"/>
      <c r="CD7" s="1089"/>
      <c r="CE7" s="1089"/>
      <c r="CF7" s="1089"/>
      <c r="CG7" s="1090"/>
      <c r="CH7" s="1081">
        <v>4</v>
      </c>
      <c r="CI7" s="1082"/>
      <c r="CJ7" s="1082"/>
      <c r="CK7" s="1082"/>
      <c r="CL7" s="1083"/>
      <c r="CM7" s="1081">
        <v>-317</v>
      </c>
      <c r="CN7" s="1082"/>
      <c r="CO7" s="1082"/>
      <c r="CP7" s="1082"/>
      <c r="CQ7" s="1083"/>
      <c r="CR7" s="1081">
        <v>3</v>
      </c>
      <c r="CS7" s="1082"/>
      <c r="CT7" s="1082"/>
      <c r="CU7" s="1082"/>
      <c r="CV7" s="1083"/>
      <c r="CW7" s="1081" t="s">
        <v>539</v>
      </c>
      <c r="CX7" s="1082"/>
      <c r="CY7" s="1082"/>
      <c r="CZ7" s="1082"/>
      <c r="DA7" s="1083"/>
      <c r="DB7" s="1081" t="s">
        <v>539</v>
      </c>
      <c r="DC7" s="1082"/>
      <c r="DD7" s="1082"/>
      <c r="DE7" s="1082"/>
      <c r="DF7" s="1083"/>
      <c r="DG7" s="1081" t="s">
        <v>554</v>
      </c>
      <c r="DH7" s="1082"/>
      <c r="DI7" s="1082"/>
      <c r="DJ7" s="1082"/>
      <c r="DK7" s="1083"/>
      <c r="DL7" s="1081">
        <v>815</v>
      </c>
      <c r="DM7" s="1082"/>
      <c r="DN7" s="1082"/>
      <c r="DO7" s="1082"/>
      <c r="DP7" s="1083"/>
      <c r="DQ7" s="1081">
        <v>-317</v>
      </c>
      <c r="DR7" s="1082"/>
      <c r="DS7" s="1082"/>
      <c r="DT7" s="1082"/>
      <c r="DU7" s="1083"/>
      <c r="DV7" s="1108"/>
      <c r="DW7" s="1109"/>
      <c r="DX7" s="1109"/>
      <c r="DY7" s="1109"/>
      <c r="DZ7" s="1110"/>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0</v>
      </c>
      <c r="R8" s="1038"/>
      <c r="S8" s="1038"/>
      <c r="T8" s="1038"/>
      <c r="U8" s="1038"/>
      <c r="V8" s="1038">
        <v>0</v>
      </c>
      <c r="W8" s="1038"/>
      <c r="X8" s="1038"/>
      <c r="Y8" s="1038"/>
      <c r="Z8" s="1038"/>
      <c r="AA8" s="1038">
        <v>0</v>
      </c>
      <c r="AB8" s="1038"/>
      <c r="AC8" s="1038"/>
      <c r="AD8" s="1038"/>
      <c r="AE8" s="1039"/>
      <c r="AF8" s="1013">
        <v>0</v>
      </c>
      <c r="AG8" s="1014"/>
      <c r="AH8" s="1014"/>
      <c r="AI8" s="1014"/>
      <c r="AJ8" s="1015"/>
      <c r="AK8" s="1079">
        <v>0</v>
      </c>
      <c r="AL8" s="1080"/>
      <c r="AM8" s="1080"/>
      <c r="AN8" s="1080"/>
      <c r="AO8" s="1080"/>
      <c r="AP8" s="1080" t="s">
        <v>535</v>
      </c>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8" t="s">
        <v>537</v>
      </c>
      <c r="BT8" s="1009"/>
      <c r="BU8" s="1009"/>
      <c r="BV8" s="1009"/>
      <c r="BW8" s="1009"/>
      <c r="BX8" s="1009"/>
      <c r="BY8" s="1009"/>
      <c r="BZ8" s="1009"/>
      <c r="CA8" s="1009"/>
      <c r="CB8" s="1009"/>
      <c r="CC8" s="1009"/>
      <c r="CD8" s="1009"/>
      <c r="CE8" s="1009"/>
      <c r="CF8" s="1009"/>
      <c r="CG8" s="1010"/>
      <c r="CH8" s="983" t="s">
        <v>539</v>
      </c>
      <c r="CI8" s="984"/>
      <c r="CJ8" s="984"/>
      <c r="CK8" s="984"/>
      <c r="CL8" s="985"/>
      <c r="CM8" s="983" t="s">
        <v>539</v>
      </c>
      <c r="CN8" s="984"/>
      <c r="CO8" s="984"/>
      <c r="CP8" s="984"/>
      <c r="CQ8" s="985"/>
      <c r="CR8" s="983">
        <v>30</v>
      </c>
      <c r="CS8" s="984"/>
      <c r="CT8" s="984"/>
      <c r="CU8" s="984"/>
      <c r="CV8" s="985"/>
      <c r="CW8" s="983" t="s">
        <v>539</v>
      </c>
      <c r="CX8" s="984"/>
      <c r="CY8" s="984"/>
      <c r="CZ8" s="984"/>
      <c r="DA8" s="985"/>
      <c r="DB8" s="983" t="s">
        <v>539</v>
      </c>
      <c r="DC8" s="984"/>
      <c r="DD8" s="984"/>
      <c r="DE8" s="984"/>
      <c r="DF8" s="985"/>
      <c r="DG8" s="983" t="s">
        <v>539</v>
      </c>
      <c r="DH8" s="984"/>
      <c r="DI8" s="984"/>
      <c r="DJ8" s="984"/>
      <c r="DK8" s="985"/>
      <c r="DL8" s="983" t="s">
        <v>539</v>
      </c>
      <c r="DM8" s="984"/>
      <c r="DN8" s="984"/>
      <c r="DO8" s="984"/>
      <c r="DP8" s="985"/>
      <c r="DQ8" s="983" t="s">
        <v>539</v>
      </c>
      <c r="DR8" s="984"/>
      <c r="DS8" s="984"/>
      <c r="DT8" s="984"/>
      <c r="DU8" s="985"/>
      <c r="DV8" s="986"/>
      <c r="DW8" s="987"/>
      <c r="DX8" s="987"/>
      <c r="DY8" s="987"/>
      <c r="DZ8" s="988"/>
      <c r="EA8" s="205"/>
    </row>
    <row r="9" spans="1:131" s="206" customFormat="1" ht="26.25" customHeight="1">
      <c r="A9" s="212">
        <v>3</v>
      </c>
      <c r="B9" s="1031" t="s">
        <v>367</v>
      </c>
      <c r="C9" s="1032"/>
      <c r="D9" s="1032"/>
      <c r="E9" s="1032"/>
      <c r="F9" s="1032"/>
      <c r="G9" s="1032"/>
      <c r="H9" s="1032"/>
      <c r="I9" s="1032"/>
      <c r="J9" s="1032"/>
      <c r="K9" s="1032"/>
      <c r="L9" s="1032"/>
      <c r="M9" s="1032"/>
      <c r="N9" s="1032"/>
      <c r="O9" s="1032"/>
      <c r="P9" s="1033"/>
      <c r="Q9" s="1037">
        <v>4</v>
      </c>
      <c r="R9" s="1038"/>
      <c r="S9" s="1038"/>
      <c r="T9" s="1038"/>
      <c r="U9" s="1038"/>
      <c r="V9" s="1038">
        <v>4</v>
      </c>
      <c r="W9" s="1038"/>
      <c r="X9" s="1038"/>
      <c r="Y9" s="1038"/>
      <c r="Z9" s="1038"/>
      <c r="AA9" s="1038" t="s">
        <v>535</v>
      </c>
      <c r="AB9" s="1038"/>
      <c r="AC9" s="1038"/>
      <c r="AD9" s="1038"/>
      <c r="AE9" s="1039"/>
      <c r="AF9" s="1013" t="s">
        <v>112</v>
      </c>
      <c r="AG9" s="1014"/>
      <c r="AH9" s="1014"/>
      <c r="AI9" s="1014"/>
      <c r="AJ9" s="1015"/>
      <c r="AK9" s="1079">
        <v>2</v>
      </c>
      <c r="AL9" s="1080"/>
      <c r="AM9" s="1080"/>
      <c r="AN9" s="1080"/>
      <c r="AO9" s="1080"/>
      <c r="AP9" s="1080" t="s">
        <v>535</v>
      </c>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t="s">
        <v>368</v>
      </c>
      <c r="C10" s="1032"/>
      <c r="D10" s="1032"/>
      <c r="E10" s="1032"/>
      <c r="F10" s="1032"/>
      <c r="G10" s="1032"/>
      <c r="H10" s="1032"/>
      <c r="I10" s="1032"/>
      <c r="J10" s="1032"/>
      <c r="K10" s="1032"/>
      <c r="L10" s="1032"/>
      <c r="M10" s="1032"/>
      <c r="N10" s="1032"/>
      <c r="O10" s="1032"/>
      <c r="P10" s="1033"/>
      <c r="Q10" s="1037">
        <v>41</v>
      </c>
      <c r="R10" s="1038"/>
      <c r="S10" s="1038"/>
      <c r="T10" s="1038"/>
      <c r="U10" s="1038"/>
      <c r="V10" s="1038">
        <v>11</v>
      </c>
      <c r="W10" s="1038"/>
      <c r="X10" s="1038"/>
      <c r="Y10" s="1038"/>
      <c r="Z10" s="1038"/>
      <c r="AA10" s="1038">
        <v>30</v>
      </c>
      <c r="AB10" s="1038"/>
      <c r="AC10" s="1038"/>
      <c r="AD10" s="1038"/>
      <c r="AE10" s="1039"/>
      <c r="AF10" s="1013">
        <v>30</v>
      </c>
      <c r="AG10" s="1014"/>
      <c r="AH10" s="1014"/>
      <c r="AI10" s="1014"/>
      <c r="AJ10" s="1015"/>
      <c r="AK10" s="1079" t="s">
        <v>535</v>
      </c>
      <c r="AL10" s="1080"/>
      <c r="AM10" s="1080"/>
      <c r="AN10" s="1080"/>
      <c r="AO10" s="1080"/>
      <c r="AP10" s="1080">
        <v>24</v>
      </c>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13"/>
      <c r="AG22" s="1014"/>
      <c r="AH22" s="1014"/>
      <c r="AI22" s="1014"/>
      <c r="AJ22" s="1015"/>
      <c r="AK22" s="1070"/>
      <c r="AL22" s="1071"/>
      <c r="AM22" s="1071"/>
      <c r="AN22" s="1071"/>
      <c r="AO22" s="1071"/>
      <c r="AP22" s="1071"/>
      <c r="AQ22" s="1071"/>
      <c r="AR22" s="1071"/>
      <c r="AS22" s="1071"/>
      <c r="AT22" s="1071"/>
      <c r="AU22" s="1072"/>
      <c r="AV22" s="1072"/>
      <c r="AW22" s="1072"/>
      <c r="AX22" s="1072"/>
      <c r="AY22" s="1073"/>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1">
        <v>17960</v>
      </c>
      <c r="R23" s="1062"/>
      <c r="S23" s="1062"/>
      <c r="T23" s="1062"/>
      <c r="U23" s="1062"/>
      <c r="V23" s="1062">
        <v>16167</v>
      </c>
      <c r="W23" s="1062"/>
      <c r="X23" s="1062"/>
      <c r="Y23" s="1062"/>
      <c r="Z23" s="1062"/>
      <c r="AA23" s="1062">
        <v>1792</v>
      </c>
      <c r="AB23" s="1062"/>
      <c r="AC23" s="1062"/>
      <c r="AD23" s="1062"/>
      <c r="AE23" s="1063"/>
      <c r="AF23" s="1064">
        <v>588</v>
      </c>
      <c r="AG23" s="1062"/>
      <c r="AH23" s="1062"/>
      <c r="AI23" s="1062"/>
      <c r="AJ23" s="1065"/>
      <c r="AK23" s="1066"/>
      <c r="AL23" s="1067"/>
      <c r="AM23" s="1067"/>
      <c r="AN23" s="1067"/>
      <c r="AO23" s="1067"/>
      <c r="AP23" s="1062">
        <v>13984</v>
      </c>
      <c r="AQ23" s="1062"/>
      <c r="AR23" s="1062"/>
      <c r="AS23" s="1062"/>
      <c r="AT23" s="1062"/>
      <c r="AU23" s="1068"/>
      <c r="AV23" s="1068"/>
      <c r="AW23" s="1068"/>
      <c r="AX23" s="1068"/>
      <c r="AY23" s="1069"/>
      <c r="AZ23" s="1058" t="s">
        <v>112</v>
      </c>
      <c r="BA23" s="1059"/>
      <c r="BB23" s="1059"/>
      <c r="BC23" s="1059"/>
      <c r="BD23" s="1060"/>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7" t="s">
        <v>372</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6" t="s">
        <v>373</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2" t="s">
        <v>377</v>
      </c>
      <c r="AG26" s="1002"/>
      <c r="AH26" s="1002"/>
      <c r="AI26" s="1002"/>
      <c r="AJ26" s="1053"/>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4"/>
      <c r="AG27" s="1005"/>
      <c r="AH27" s="1005"/>
      <c r="AI27" s="1005"/>
      <c r="AJ27" s="1055"/>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3" t="s">
        <v>382</v>
      </c>
      <c r="C28" s="1044"/>
      <c r="D28" s="1044"/>
      <c r="E28" s="1044"/>
      <c r="F28" s="1044"/>
      <c r="G28" s="1044"/>
      <c r="H28" s="1044"/>
      <c r="I28" s="1044"/>
      <c r="J28" s="1044"/>
      <c r="K28" s="1044"/>
      <c r="L28" s="1044"/>
      <c r="M28" s="1044"/>
      <c r="N28" s="1044"/>
      <c r="O28" s="1044"/>
      <c r="P28" s="1045"/>
      <c r="Q28" s="1046">
        <v>4577</v>
      </c>
      <c r="R28" s="1047"/>
      <c r="S28" s="1047"/>
      <c r="T28" s="1047"/>
      <c r="U28" s="1047"/>
      <c r="V28" s="1047">
        <v>4555</v>
      </c>
      <c r="W28" s="1047"/>
      <c r="X28" s="1047"/>
      <c r="Y28" s="1047"/>
      <c r="Z28" s="1047"/>
      <c r="AA28" s="1047">
        <v>23</v>
      </c>
      <c r="AB28" s="1047"/>
      <c r="AC28" s="1047"/>
      <c r="AD28" s="1047"/>
      <c r="AE28" s="1048"/>
      <c r="AF28" s="1049">
        <v>23</v>
      </c>
      <c r="AG28" s="1047"/>
      <c r="AH28" s="1047"/>
      <c r="AI28" s="1047"/>
      <c r="AJ28" s="1050"/>
      <c r="AK28" s="1051">
        <v>306</v>
      </c>
      <c r="AL28" s="1040"/>
      <c r="AM28" s="1040"/>
      <c r="AN28" s="1040"/>
      <c r="AO28" s="1040"/>
      <c r="AP28" s="1040" t="s">
        <v>539</v>
      </c>
      <c r="AQ28" s="1040"/>
      <c r="AR28" s="1040"/>
      <c r="AS28" s="1040"/>
      <c r="AT28" s="1040"/>
      <c r="AU28" s="1040" t="s">
        <v>535</v>
      </c>
      <c r="AV28" s="1040"/>
      <c r="AW28" s="1040"/>
      <c r="AX28" s="1040"/>
      <c r="AY28" s="1040"/>
      <c r="AZ28" s="1040" t="s">
        <v>535</v>
      </c>
      <c r="BA28" s="1040"/>
      <c r="BB28" s="1040"/>
      <c r="BC28" s="1040"/>
      <c r="BD28" s="1040"/>
      <c r="BE28" s="1041"/>
      <c r="BF28" s="1041"/>
      <c r="BG28" s="1041"/>
      <c r="BH28" s="1041"/>
      <c r="BI28" s="1042"/>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383</v>
      </c>
      <c r="C29" s="1032"/>
      <c r="D29" s="1032"/>
      <c r="E29" s="1032"/>
      <c r="F29" s="1032"/>
      <c r="G29" s="1032"/>
      <c r="H29" s="1032"/>
      <c r="I29" s="1032"/>
      <c r="J29" s="1032"/>
      <c r="K29" s="1032"/>
      <c r="L29" s="1032"/>
      <c r="M29" s="1032"/>
      <c r="N29" s="1032"/>
      <c r="O29" s="1032"/>
      <c r="P29" s="1033"/>
      <c r="Q29" s="1037">
        <v>373</v>
      </c>
      <c r="R29" s="1038"/>
      <c r="S29" s="1038"/>
      <c r="T29" s="1038"/>
      <c r="U29" s="1038"/>
      <c r="V29" s="1038">
        <v>369</v>
      </c>
      <c r="W29" s="1038"/>
      <c r="X29" s="1038"/>
      <c r="Y29" s="1038"/>
      <c r="Z29" s="1038"/>
      <c r="AA29" s="1038">
        <v>4</v>
      </c>
      <c r="AB29" s="1038"/>
      <c r="AC29" s="1038"/>
      <c r="AD29" s="1038"/>
      <c r="AE29" s="1039"/>
      <c r="AF29" s="1013">
        <v>4</v>
      </c>
      <c r="AG29" s="1014"/>
      <c r="AH29" s="1014"/>
      <c r="AI29" s="1014"/>
      <c r="AJ29" s="1015"/>
      <c r="AK29" s="974">
        <v>96</v>
      </c>
      <c r="AL29" s="965"/>
      <c r="AM29" s="965"/>
      <c r="AN29" s="965"/>
      <c r="AO29" s="965"/>
      <c r="AP29" s="965" t="s">
        <v>539</v>
      </c>
      <c r="AQ29" s="965"/>
      <c r="AR29" s="965"/>
      <c r="AS29" s="965"/>
      <c r="AT29" s="965"/>
      <c r="AU29" s="965" t="s">
        <v>535</v>
      </c>
      <c r="AV29" s="965"/>
      <c r="AW29" s="965"/>
      <c r="AX29" s="965"/>
      <c r="AY29" s="965"/>
      <c r="AZ29" s="965" t="s">
        <v>535</v>
      </c>
      <c r="BA29" s="965"/>
      <c r="BB29" s="965"/>
      <c r="BC29" s="965"/>
      <c r="BD29" s="965"/>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384</v>
      </c>
      <c r="C30" s="1032"/>
      <c r="D30" s="1032"/>
      <c r="E30" s="1032"/>
      <c r="F30" s="1032"/>
      <c r="G30" s="1032"/>
      <c r="H30" s="1032"/>
      <c r="I30" s="1032"/>
      <c r="J30" s="1032"/>
      <c r="K30" s="1032"/>
      <c r="L30" s="1032"/>
      <c r="M30" s="1032"/>
      <c r="N30" s="1032"/>
      <c r="O30" s="1032"/>
      <c r="P30" s="1033"/>
      <c r="Q30" s="1037">
        <v>3558</v>
      </c>
      <c r="R30" s="1038"/>
      <c r="S30" s="1038"/>
      <c r="T30" s="1038"/>
      <c r="U30" s="1038"/>
      <c r="V30" s="1038">
        <v>3477</v>
      </c>
      <c r="W30" s="1038"/>
      <c r="X30" s="1038"/>
      <c r="Y30" s="1038"/>
      <c r="Z30" s="1038"/>
      <c r="AA30" s="1038">
        <v>81</v>
      </c>
      <c r="AB30" s="1038"/>
      <c r="AC30" s="1038"/>
      <c r="AD30" s="1038"/>
      <c r="AE30" s="1039"/>
      <c r="AF30" s="1013">
        <v>81</v>
      </c>
      <c r="AG30" s="1014"/>
      <c r="AH30" s="1014"/>
      <c r="AI30" s="1014"/>
      <c r="AJ30" s="1015"/>
      <c r="AK30" s="974">
        <v>497</v>
      </c>
      <c r="AL30" s="965"/>
      <c r="AM30" s="965"/>
      <c r="AN30" s="965"/>
      <c r="AO30" s="965"/>
      <c r="AP30" s="965" t="s">
        <v>539</v>
      </c>
      <c r="AQ30" s="965"/>
      <c r="AR30" s="965"/>
      <c r="AS30" s="965"/>
      <c r="AT30" s="965"/>
      <c r="AU30" s="965" t="s">
        <v>535</v>
      </c>
      <c r="AV30" s="965"/>
      <c r="AW30" s="965"/>
      <c r="AX30" s="965"/>
      <c r="AY30" s="965"/>
      <c r="AZ30" s="965" t="s">
        <v>535</v>
      </c>
      <c r="BA30" s="965"/>
      <c r="BB30" s="965"/>
      <c r="BC30" s="965"/>
      <c r="BD30" s="965"/>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385</v>
      </c>
      <c r="C31" s="1032"/>
      <c r="D31" s="1032"/>
      <c r="E31" s="1032"/>
      <c r="F31" s="1032"/>
      <c r="G31" s="1032"/>
      <c r="H31" s="1032"/>
      <c r="I31" s="1032"/>
      <c r="J31" s="1032"/>
      <c r="K31" s="1032"/>
      <c r="L31" s="1032"/>
      <c r="M31" s="1032"/>
      <c r="N31" s="1032"/>
      <c r="O31" s="1032"/>
      <c r="P31" s="1033"/>
      <c r="Q31" s="1037">
        <v>884</v>
      </c>
      <c r="R31" s="1038"/>
      <c r="S31" s="1038"/>
      <c r="T31" s="1038"/>
      <c r="U31" s="1038"/>
      <c r="V31" s="1038">
        <v>742</v>
      </c>
      <c r="W31" s="1038"/>
      <c r="X31" s="1038"/>
      <c r="Y31" s="1038"/>
      <c r="Z31" s="1038"/>
      <c r="AA31" s="1038">
        <v>142</v>
      </c>
      <c r="AB31" s="1038"/>
      <c r="AC31" s="1038"/>
      <c r="AD31" s="1038"/>
      <c r="AE31" s="1039"/>
      <c r="AF31" s="1013">
        <v>1689</v>
      </c>
      <c r="AG31" s="1014"/>
      <c r="AH31" s="1014"/>
      <c r="AI31" s="1014"/>
      <c r="AJ31" s="1015"/>
      <c r="AK31" s="974">
        <v>14</v>
      </c>
      <c r="AL31" s="965"/>
      <c r="AM31" s="965"/>
      <c r="AN31" s="965"/>
      <c r="AO31" s="965"/>
      <c r="AP31" s="965">
        <v>2417</v>
      </c>
      <c r="AQ31" s="965"/>
      <c r="AR31" s="965"/>
      <c r="AS31" s="965"/>
      <c r="AT31" s="965"/>
      <c r="AU31" s="965">
        <v>48</v>
      </c>
      <c r="AV31" s="965"/>
      <c r="AW31" s="965"/>
      <c r="AX31" s="965"/>
      <c r="AY31" s="965"/>
      <c r="AZ31" s="1036" t="s">
        <v>535</v>
      </c>
      <c r="BA31" s="1036"/>
      <c r="BB31" s="1036"/>
      <c r="BC31" s="1036"/>
      <c r="BD31" s="1036"/>
      <c r="BE31" s="1026" t="s">
        <v>386</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387</v>
      </c>
      <c r="C32" s="1032"/>
      <c r="D32" s="1032"/>
      <c r="E32" s="1032"/>
      <c r="F32" s="1032"/>
      <c r="G32" s="1032"/>
      <c r="H32" s="1032"/>
      <c r="I32" s="1032"/>
      <c r="J32" s="1032"/>
      <c r="K32" s="1032"/>
      <c r="L32" s="1032"/>
      <c r="M32" s="1032"/>
      <c r="N32" s="1032"/>
      <c r="O32" s="1032"/>
      <c r="P32" s="1033"/>
      <c r="Q32" s="1037">
        <f>994+185+1</f>
        <v>1180</v>
      </c>
      <c r="R32" s="1038"/>
      <c r="S32" s="1038"/>
      <c r="T32" s="1038"/>
      <c r="U32" s="1038"/>
      <c r="V32" s="1038">
        <f>814+177</f>
        <v>991</v>
      </c>
      <c r="W32" s="1038"/>
      <c r="X32" s="1038"/>
      <c r="Y32" s="1038"/>
      <c r="Z32" s="1038"/>
      <c r="AA32" s="1038">
        <f>181+8</f>
        <v>189</v>
      </c>
      <c r="AB32" s="1038"/>
      <c r="AC32" s="1038"/>
      <c r="AD32" s="1038"/>
      <c r="AE32" s="1039"/>
      <c r="AF32" s="1013">
        <v>481</v>
      </c>
      <c r="AG32" s="1014"/>
      <c r="AH32" s="1014"/>
      <c r="AI32" s="1014"/>
      <c r="AJ32" s="1015"/>
      <c r="AK32" s="974">
        <v>830</v>
      </c>
      <c r="AL32" s="965"/>
      <c r="AM32" s="965"/>
      <c r="AN32" s="965"/>
      <c r="AO32" s="965"/>
      <c r="AP32" s="965">
        <f>9483+2280</f>
        <v>11763</v>
      </c>
      <c r="AQ32" s="965"/>
      <c r="AR32" s="965"/>
      <c r="AS32" s="965"/>
      <c r="AT32" s="965"/>
      <c r="AU32" s="965">
        <v>8740</v>
      </c>
      <c r="AV32" s="965"/>
      <c r="AW32" s="965"/>
      <c r="AX32" s="965"/>
      <c r="AY32" s="965"/>
      <c r="AZ32" s="1036" t="s">
        <v>535</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388</v>
      </c>
      <c r="C33" s="1032"/>
      <c r="D33" s="1032"/>
      <c r="E33" s="1032"/>
      <c r="F33" s="1032"/>
      <c r="G33" s="1032"/>
      <c r="H33" s="1032"/>
      <c r="I33" s="1032"/>
      <c r="J33" s="1032"/>
      <c r="K33" s="1032"/>
      <c r="L33" s="1032"/>
      <c r="M33" s="1032"/>
      <c r="N33" s="1032"/>
      <c r="O33" s="1032"/>
      <c r="P33" s="1033"/>
      <c r="Q33" s="1037">
        <v>274</v>
      </c>
      <c r="R33" s="1038"/>
      <c r="S33" s="1038"/>
      <c r="T33" s="1038"/>
      <c r="U33" s="1038"/>
      <c r="V33" s="1038">
        <v>268</v>
      </c>
      <c r="W33" s="1038"/>
      <c r="X33" s="1038"/>
      <c r="Y33" s="1038"/>
      <c r="Z33" s="1038"/>
      <c r="AA33" s="1038">
        <v>6</v>
      </c>
      <c r="AB33" s="1038"/>
      <c r="AC33" s="1038"/>
      <c r="AD33" s="1038"/>
      <c r="AE33" s="1039"/>
      <c r="AF33" s="1013">
        <v>6</v>
      </c>
      <c r="AG33" s="1014"/>
      <c r="AH33" s="1014"/>
      <c r="AI33" s="1014"/>
      <c r="AJ33" s="1015"/>
      <c r="AK33" s="974">
        <v>165</v>
      </c>
      <c r="AL33" s="965"/>
      <c r="AM33" s="965"/>
      <c r="AN33" s="965"/>
      <c r="AO33" s="965"/>
      <c r="AP33" s="965">
        <v>1800</v>
      </c>
      <c r="AQ33" s="965"/>
      <c r="AR33" s="965"/>
      <c r="AS33" s="965"/>
      <c r="AT33" s="965"/>
      <c r="AU33" s="965">
        <v>1404</v>
      </c>
      <c r="AV33" s="965"/>
      <c r="AW33" s="965"/>
      <c r="AX33" s="965"/>
      <c r="AY33" s="965"/>
      <c r="AZ33" s="1036" t="s">
        <v>535</v>
      </c>
      <c r="BA33" s="1036"/>
      <c r="BB33" s="1036"/>
      <c r="BC33" s="1036"/>
      <c r="BD33" s="1036"/>
      <c r="BE33" s="1026" t="s">
        <v>389</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390</v>
      </c>
      <c r="C34" s="1032"/>
      <c r="D34" s="1032"/>
      <c r="E34" s="1032"/>
      <c r="F34" s="1032"/>
      <c r="G34" s="1032"/>
      <c r="H34" s="1032"/>
      <c r="I34" s="1032"/>
      <c r="J34" s="1032"/>
      <c r="K34" s="1032"/>
      <c r="L34" s="1032"/>
      <c r="M34" s="1032"/>
      <c r="N34" s="1032"/>
      <c r="O34" s="1032"/>
      <c r="P34" s="1033"/>
      <c r="Q34" s="1037">
        <v>121</v>
      </c>
      <c r="R34" s="1038"/>
      <c r="S34" s="1038"/>
      <c r="T34" s="1038"/>
      <c r="U34" s="1038"/>
      <c r="V34" s="1038">
        <v>112</v>
      </c>
      <c r="W34" s="1038"/>
      <c r="X34" s="1038"/>
      <c r="Y34" s="1038"/>
      <c r="Z34" s="1038"/>
      <c r="AA34" s="1038">
        <v>9</v>
      </c>
      <c r="AB34" s="1038"/>
      <c r="AC34" s="1038"/>
      <c r="AD34" s="1038"/>
      <c r="AE34" s="1039"/>
      <c r="AF34" s="1013">
        <v>9</v>
      </c>
      <c r="AG34" s="1014"/>
      <c r="AH34" s="1014"/>
      <c r="AI34" s="1014"/>
      <c r="AJ34" s="1015"/>
      <c r="AK34" s="974" t="s">
        <v>535</v>
      </c>
      <c r="AL34" s="965"/>
      <c r="AM34" s="965"/>
      <c r="AN34" s="965"/>
      <c r="AO34" s="965"/>
      <c r="AP34" s="965" t="s">
        <v>539</v>
      </c>
      <c r="AQ34" s="965"/>
      <c r="AR34" s="965"/>
      <c r="AS34" s="965"/>
      <c r="AT34" s="965"/>
      <c r="AU34" s="965" t="s">
        <v>535</v>
      </c>
      <c r="AV34" s="965"/>
      <c r="AW34" s="965"/>
      <c r="AX34" s="965"/>
      <c r="AY34" s="965"/>
      <c r="AZ34" s="1036" t="s">
        <v>535</v>
      </c>
      <c r="BA34" s="1036"/>
      <c r="BB34" s="1036"/>
      <c r="BC34" s="1036"/>
      <c r="BD34" s="1036"/>
      <c r="BE34" s="1026" t="s">
        <v>389</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2291</v>
      </c>
      <c r="AG63" s="953"/>
      <c r="AH63" s="953"/>
      <c r="AI63" s="953"/>
      <c r="AJ63" s="1024"/>
      <c r="AK63" s="1025"/>
      <c r="AL63" s="957"/>
      <c r="AM63" s="957"/>
      <c r="AN63" s="957"/>
      <c r="AO63" s="957"/>
      <c r="AP63" s="953">
        <v>15980</v>
      </c>
      <c r="AQ63" s="953"/>
      <c r="AR63" s="953"/>
      <c r="AS63" s="953"/>
      <c r="AT63" s="953"/>
      <c r="AU63" s="953">
        <f>+AU31+AU32+AU33</f>
        <v>10192</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395</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540</v>
      </c>
      <c r="C68" s="980"/>
      <c r="D68" s="980"/>
      <c r="E68" s="980"/>
      <c r="F68" s="980"/>
      <c r="G68" s="980"/>
      <c r="H68" s="980"/>
      <c r="I68" s="980"/>
      <c r="J68" s="980"/>
      <c r="K68" s="980"/>
      <c r="L68" s="980"/>
      <c r="M68" s="980"/>
      <c r="N68" s="980"/>
      <c r="O68" s="980"/>
      <c r="P68" s="981"/>
      <c r="Q68" s="982">
        <v>1739</v>
      </c>
      <c r="R68" s="976"/>
      <c r="S68" s="976"/>
      <c r="T68" s="976"/>
      <c r="U68" s="976"/>
      <c r="V68" s="976">
        <v>1738</v>
      </c>
      <c r="W68" s="976"/>
      <c r="X68" s="976"/>
      <c r="Y68" s="976"/>
      <c r="Z68" s="976"/>
      <c r="AA68" s="976">
        <v>1</v>
      </c>
      <c r="AB68" s="976"/>
      <c r="AC68" s="976"/>
      <c r="AD68" s="976"/>
      <c r="AE68" s="976"/>
      <c r="AF68" s="976">
        <v>1</v>
      </c>
      <c r="AG68" s="976"/>
      <c r="AH68" s="976"/>
      <c r="AI68" s="976"/>
      <c r="AJ68" s="976"/>
      <c r="AK68" s="976">
        <v>0</v>
      </c>
      <c r="AL68" s="976"/>
      <c r="AM68" s="976"/>
      <c r="AN68" s="976"/>
      <c r="AO68" s="976"/>
      <c r="AP68" s="976" t="s">
        <v>539</v>
      </c>
      <c r="AQ68" s="976"/>
      <c r="AR68" s="976"/>
      <c r="AS68" s="976"/>
      <c r="AT68" s="976"/>
      <c r="AU68" s="976" t="s">
        <v>535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541</v>
      </c>
      <c r="C69" s="969"/>
      <c r="D69" s="969"/>
      <c r="E69" s="969"/>
      <c r="F69" s="969"/>
      <c r="G69" s="969"/>
      <c r="H69" s="969"/>
      <c r="I69" s="969"/>
      <c r="J69" s="969"/>
      <c r="K69" s="969"/>
      <c r="L69" s="969"/>
      <c r="M69" s="969"/>
      <c r="N69" s="969"/>
      <c r="O69" s="969"/>
      <c r="P69" s="970"/>
      <c r="Q69" s="971">
        <v>2464</v>
      </c>
      <c r="R69" s="965"/>
      <c r="S69" s="965"/>
      <c r="T69" s="965"/>
      <c r="U69" s="965"/>
      <c r="V69" s="965">
        <v>2355</v>
      </c>
      <c r="W69" s="965"/>
      <c r="X69" s="965"/>
      <c r="Y69" s="965"/>
      <c r="Z69" s="965"/>
      <c r="AA69" s="965">
        <v>109</v>
      </c>
      <c r="AB69" s="965"/>
      <c r="AC69" s="965"/>
      <c r="AD69" s="965"/>
      <c r="AE69" s="965"/>
      <c r="AF69" s="965">
        <v>3</v>
      </c>
      <c r="AG69" s="965"/>
      <c r="AH69" s="965"/>
      <c r="AI69" s="965"/>
      <c r="AJ69" s="965"/>
      <c r="AK69" s="965">
        <v>0</v>
      </c>
      <c r="AL69" s="965"/>
      <c r="AM69" s="965"/>
      <c r="AN69" s="965"/>
      <c r="AO69" s="965"/>
      <c r="AP69" s="965">
        <v>1</v>
      </c>
      <c r="AQ69" s="965"/>
      <c r="AR69" s="965"/>
      <c r="AS69" s="965"/>
      <c r="AT69" s="965"/>
      <c r="AU69" s="965">
        <v>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542</v>
      </c>
      <c r="C70" s="969"/>
      <c r="D70" s="969"/>
      <c r="E70" s="969"/>
      <c r="F70" s="969"/>
      <c r="G70" s="969"/>
      <c r="H70" s="969"/>
      <c r="I70" s="969"/>
      <c r="J70" s="969"/>
      <c r="K70" s="969"/>
      <c r="L70" s="969"/>
      <c r="M70" s="969"/>
      <c r="N70" s="969"/>
      <c r="O70" s="969"/>
      <c r="P70" s="970"/>
      <c r="Q70" s="971">
        <v>224</v>
      </c>
      <c r="R70" s="965"/>
      <c r="S70" s="965"/>
      <c r="T70" s="965"/>
      <c r="U70" s="965"/>
      <c r="V70" s="965">
        <v>223</v>
      </c>
      <c r="W70" s="965"/>
      <c r="X70" s="965"/>
      <c r="Y70" s="965"/>
      <c r="Z70" s="965"/>
      <c r="AA70" s="965">
        <v>1</v>
      </c>
      <c r="AB70" s="965"/>
      <c r="AC70" s="965"/>
      <c r="AD70" s="965"/>
      <c r="AE70" s="965"/>
      <c r="AF70" s="965">
        <v>1</v>
      </c>
      <c r="AG70" s="965"/>
      <c r="AH70" s="965"/>
      <c r="AI70" s="965"/>
      <c r="AJ70" s="965"/>
      <c r="AK70" s="965">
        <v>0</v>
      </c>
      <c r="AL70" s="965"/>
      <c r="AM70" s="965"/>
      <c r="AN70" s="965"/>
      <c r="AO70" s="965"/>
      <c r="AP70" s="965" t="s">
        <v>539</v>
      </c>
      <c r="AQ70" s="965"/>
      <c r="AR70" s="965"/>
      <c r="AS70" s="965"/>
      <c r="AT70" s="965"/>
      <c r="AU70" s="965" t="s">
        <v>535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543</v>
      </c>
      <c r="C71" s="969"/>
      <c r="D71" s="969"/>
      <c r="E71" s="969"/>
      <c r="F71" s="969"/>
      <c r="G71" s="969"/>
      <c r="H71" s="969"/>
      <c r="I71" s="969"/>
      <c r="J71" s="969"/>
      <c r="K71" s="969"/>
      <c r="L71" s="969"/>
      <c r="M71" s="969"/>
      <c r="N71" s="969"/>
      <c r="O71" s="969"/>
      <c r="P71" s="970"/>
      <c r="Q71" s="971">
        <v>920</v>
      </c>
      <c r="R71" s="965"/>
      <c r="S71" s="965"/>
      <c r="T71" s="965"/>
      <c r="U71" s="965"/>
      <c r="V71" s="965">
        <v>916</v>
      </c>
      <c r="W71" s="965"/>
      <c r="X71" s="965"/>
      <c r="Y71" s="965"/>
      <c r="Z71" s="965"/>
      <c r="AA71" s="965">
        <v>4</v>
      </c>
      <c r="AB71" s="965"/>
      <c r="AC71" s="965"/>
      <c r="AD71" s="965"/>
      <c r="AE71" s="965"/>
      <c r="AF71" s="965">
        <v>4</v>
      </c>
      <c r="AG71" s="965"/>
      <c r="AH71" s="965"/>
      <c r="AI71" s="965"/>
      <c r="AJ71" s="965"/>
      <c r="AK71" s="965">
        <v>22</v>
      </c>
      <c r="AL71" s="965"/>
      <c r="AM71" s="965"/>
      <c r="AN71" s="965"/>
      <c r="AO71" s="965"/>
      <c r="AP71" s="965" t="s">
        <v>539</v>
      </c>
      <c r="AQ71" s="965"/>
      <c r="AR71" s="965"/>
      <c r="AS71" s="965"/>
      <c r="AT71" s="965"/>
      <c r="AU71" s="965" t="s">
        <v>535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544</v>
      </c>
      <c r="C72" s="969"/>
      <c r="D72" s="969"/>
      <c r="E72" s="969"/>
      <c r="F72" s="969"/>
      <c r="G72" s="969"/>
      <c r="H72" s="969"/>
      <c r="I72" s="969"/>
      <c r="J72" s="969"/>
      <c r="K72" s="969"/>
      <c r="L72" s="969"/>
      <c r="M72" s="969"/>
      <c r="N72" s="969"/>
      <c r="O72" s="969"/>
      <c r="P72" s="970"/>
      <c r="Q72" s="971">
        <v>196</v>
      </c>
      <c r="R72" s="965"/>
      <c r="S72" s="965"/>
      <c r="T72" s="965"/>
      <c r="U72" s="965"/>
      <c r="V72" s="965">
        <v>195</v>
      </c>
      <c r="W72" s="965"/>
      <c r="X72" s="965"/>
      <c r="Y72" s="965"/>
      <c r="Z72" s="965"/>
      <c r="AA72" s="965">
        <v>1</v>
      </c>
      <c r="AB72" s="965"/>
      <c r="AC72" s="965"/>
      <c r="AD72" s="965"/>
      <c r="AE72" s="965"/>
      <c r="AF72" s="965">
        <v>1</v>
      </c>
      <c r="AG72" s="965"/>
      <c r="AH72" s="965"/>
      <c r="AI72" s="965"/>
      <c r="AJ72" s="965"/>
      <c r="AK72" s="965">
        <v>0</v>
      </c>
      <c r="AL72" s="965"/>
      <c r="AM72" s="965"/>
      <c r="AN72" s="965"/>
      <c r="AO72" s="965"/>
      <c r="AP72" s="965" t="s">
        <v>539</v>
      </c>
      <c r="AQ72" s="965"/>
      <c r="AR72" s="965"/>
      <c r="AS72" s="965"/>
      <c r="AT72" s="965"/>
      <c r="AU72" s="965" t="s">
        <v>535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545</v>
      </c>
      <c r="C73" s="969"/>
      <c r="D73" s="969"/>
      <c r="E73" s="969"/>
      <c r="F73" s="969"/>
      <c r="G73" s="969"/>
      <c r="H73" s="969"/>
      <c r="I73" s="969"/>
      <c r="J73" s="969"/>
      <c r="K73" s="969"/>
      <c r="L73" s="969"/>
      <c r="M73" s="969"/>
      <c r="N73" s="969"/>
      <c r="O73" s="969"/>
      <c r="P73" s="970"/>
      <c r="Q73" s="971">
        <v>131</v>
      </c>
      <c r="R73" s="965"/>
      <c r="S73" s="965"/>
      <c r="T73" s="965"/>
      <c r="U73" s="965"/>
      <c r="V73" s="965">
        <v>131</v>
      </c>
      <c r="W73" s="965"/>
      <c r="X73" s="965"/>
      <c r="Y73" s="965"/>
      <c r="Z73" s="965"/>
      <c r="AA73" s="965">
        <v>0</v>
      </c>
      <c r="AB73" s="965"/>
      <c r="AC73" s="965"/>
      <c r="AD73" s="965"/>
      <c r="AE73" s="965"/>
      <c r="AF73" s="965">
        <v>0</v>
      </c>
      <c r="AG73" s="965"/>
      <c r="AH73" s="965"/>
      <c r="AI73" s="965"/>
      <c r="AJ73" s="965"/>
      <c r="AK73" s="965">
        <v>83</v>
      </c>
      <c r="AL73" s="965"/>
      <c r="AM73" s="965"/>
      <c r="AN73" s="965"/>
      <c r="AO73" s="965"/>
      <c r="AP73" s="965">
        <v>165</v>
      </c>
      <c r="AQ73" s="965"/>
      <c r="AR73" s="965"/>
      <c r="AS73" s="965"/>
      <c r="AT73" s="965"/>
      <c r="AU73" s="965">
        <v>34</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546</v>
      </c>
      <c r="C74" s="969"/>
      <c r="D74" s="969"/>
      <c r="E74" s="969"/>
      <c r="F74" s="969"/>
      <c r="G74" s="969"/>
      <c r="H74" s="969"/>
      <c r="I74" s="969"/>
      <c r="J74" s="969"/>
      <c r="K74" s="969"/>
      <c r="L74" s="969"/>
      <c r="M74" s="969"/>
      <c r="N74" s="969"/>
      <c r="O74" s="969"/>
      <c r="P74" s="970"/>
      <c r="Q74" s="971">
        <v>1110</v>
      </c>
      <c r="R74" s="965"/>
      <c r="S74" s="965"/>
      <c r="T74" s="965"/>
      <c r="U74" s="965"/>
      <c r="V74" s="965">
        <v>972</v>
      </c>
      <c r="W74" s="965"/>
      <c r="X74" s="965"/>
      <c r="Y74" s="965"/>
      <c r="Z74" s="965"/>
      <c r="AA74" s="965">
        <v>137</v>
      </c>
      <c r="AB74" s="965"/>
      <c r="AC74" s="965"/>
      <c r="AD74" s="965"/>
      <c r="AE74" s="965"/>
      <c r="AF74" s="965">
        <v>137</v>
      </c>
      <c r="AG74" s="965"/>
      <c r="AH74" s="965"/>
      <c r="AI74" s="965"/>
      <c r="AJ74" s="965"/>
      <c r="AK74" s="965">
        <v>43</v>
      </c>
      <c r="AL74" s="965"/>
      <c r="AM74" s="965"/>
      <c r="AN74" s="965"/>
      <c r="AO74" s="965"/>
      <c r="AP74" s="965">
        <v>1139</v>
      </c>
      <c r="AQ74" s="965"/>
      <c r="AR74" s="965"/>
      <c r="AS74" s="965"/>
      <c r="AT74" s="965"/>
      <c r="AU74" s="965">
        <v>572</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547</v>
      </c>
      <c r="C75" s="969"/>
      <c r="D75" s="969"/>
      <c r="E75" s="969"/>
      <c r="F75" s="969"/>
      <c r="G75" s="969"/>
      <c r="H75" s="969"/>
      <c r="I75" s="969"/>
      <c r="J75" s="969"/>
      <c r="K75" s="969"/>
      <c r="L75" s="969"/>
      <c r="M75" s="969"/>
      <c r="N75" s="969"/>
      <c r="O75" s="969"/>
      <c r="P75" s="970"/>
      <c r="Q75" s="972">
        <v>140</v>
      </c>
      <c r="R75" s="973"/>
      <c r="S75" s="973"/>
      <c r="T75" s="973"/>
      <c r="U75" s="974"/>
      <c r="V75" s="975">
        <v>109</v>
      </c>
      <c r="W75" s="973"/>
      <c r="X75" s="973"/>
      <c r="Y75" s="973"/>
      <c r="Z75" s="974"/>
      <c r="AA75" s="975">
        <v>31</v>
      </c>
      <c r="AB75" s="973"/>
      <c r="AC75" s="973"/>
      <c r="AD75" s="973"/>
      <c r="AE75" s="974"/>
      <c r="AF75" s="975">
        <v>31</v>
      </c>
      <c r="AG75" s="973"/>
      <c r="AH75" s="973"/>
      <c r="AI75" s="973"/>
      <c r="AJ75" s="974"/>
      <c r="AK75" s="975">
        <v>0</v>
      </c>
      <c r="AL75" s="973"/>
      <c r="AM75" s="973"/>
      <c r="AN75" s="973"/>
      <c r="AO75" s="974"/>
      <c r="AP75" s="975">
        <v>93</v>
      </c>
      <c r="AQ75" s="973"/>
      <c r="AR75" s="973"/>
      <c r="AS75" s="973"/>
      <c r="AT75" s="974"/>
      <c r="AU75" s="975">
        <v>46</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548</v>
      </c>
      <c r="C76" s="969"/>
      <c r="D76" s="969"/>
      <c r="E76" s="969"/>
      <c r="F76" s="969"/>
      <c r="G76" s="969"/>
      <c r="H76" s="969"/>
      <c r="I76" s="969"/>
      <c r="J76" s="969"/>
      <c r="K76" s="969"/>
      <c r="L76" s="969"/>
      <c r="M76" s="969"/>
      <c r="N76" s="969"/>
      <c r="O76" s="969"/>
      <c r="P76" s="970"/>
      <c r="Q76" s="972">
        <v>339</v>
      </c>
      <c r="R76" s="973"/>
      <c r="S76" s="973"/>
      <c r="T76" s="973"/>
      <c r="U76" s="974"/>
      <c r="V76" s="975">
        <v>279</v>
      </c>
      <c r="W76" s="973"/>
      <c r="X76" s="973"/>
      <c r="Y76" s="973"/>
      <c r="Z76" s="974"/>
      <c r="AA76" s="975">
        <v>250</v>
      </c>
      <c r="AB76" s="973"/>
      <c r="AC76" s="973"/>
      <c r="AD76" s="973"/>
      <c r="AE76" s="974"/>
      <c r="AF76" s="975">
        <v>431</v>
      </c>
      <c r="AG76" s="973"/>
      <c r="AH76" s="973"/>
      <c r="AI76" s="973"/>
      <c r="AJ76" s="974"/>
      <c r="AK76" s="975">
        <v>0</v>
      </c>
      <c r="AL76" s="973"/>
      <c r="AM76" s="973"/>
      <c r="AN76" s="973"/>
      <c r="AO76" s="974"/>
      <c r="AP76" s="975">
        <v>716</v>
      </c>
      <c r="AQ76" s="973"/>
      <c r="AR76" s="973"/>
      <c r="AS76" s="973"/>
      <c r="AT76" s="974"/>
      <c r="AU76" s="975" t="s">
        <v>535</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549</v>
      </c>
      <c r="C77" s="969"/>
      <c r="D77" s="969"/>
      <c r="E77" s="969"/>
      <c r="F77" s="969"/>
      <c r="G77" s="969"/>
      <c r="H77" s="969"/>
      <c r="I77" s="969"/>
      <c r="J77" s="969"/>
      <c r="K77" s="969"/>
      <c r="L77" s="969"/>
      <c r="M77" s="969"/>
      <c r="N77" s="969"/>
      <c r="O77" s="969"/>
      <c r="P77" s="970"/>
      <c r="Q77" s="972">
        <v>195</v>
      </c>
      <c r="R77" s="973"/>
      <c r="S77" s="973"/>
      <c r="T77" s="973"/>
      <c r="U77" s="974"/>
      <c r="V77" s="975">
        <v>192</v>
      </c>
      <c r="W77" s="973"/>
      <c r="X77" s="973"/>
      <c r="Y77" s="973"/>
      <c r="Z77" s="974"/>
      <c r="AA77" s="975">
        <v>3</v>
      </c>
      <c r="AB77" s="973"/>
      <c r="AC77" s="973"/>
      <c r="AD77" s="973"/>
      <c r="AE77" s="974"/>
      <c r="AF77" s="975">
        <v>3</v>
      </c>
      <c r="AG77" s="973"/>
      <c r="AH77" s="973"/>
      <c r="AI77" s="973"/>
      <c r="AJ77" s="974"/>
      <c r="AK77" s="975" t="s">
        <v>555</v>
      </c>
      <c r="AL77" s="973"/>
      <c r="AM77" s="973"/>
      <c r="AN77" s="973"/>
      <c r="AO77" s="974"/>
      <c r="AP77" s="975" t="s">
        <v>539</v>
      </c>
      <c r="AQ77" s="973"/>
      <c r="AR77" s="973"/>
      <c r="AS77" s="973"/>
      <c r="AT77" s="974"/>
      <c r="AU77" s="975" t="s">
        <v>535</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550</v>
      </c>
      <c r="C78" s="969"/>
      <c r="D78" s="969"/>
      <c r="E78" s="969"/>
      <c r="F78" s="969"/>
      <c r="G78" s="969"/>
      <c r="H78" s="969"/>
      <c r="I78" s="969"/>
      <c r="J78" s="969"/>
      <c r="K78" s="969"/>
      <c r="L78" s="969"/>
      <c r="M78" s="969"/>
      <c r="N78" s="969"/>
      <c r="O78" s="969"/>
      <c r="P78" s="970"/>
      <c r="Q78" s="971">
        <v>388</v>
      </c>
      <c r="R78" s="965"/>
      <c r="S78" s="965"/>
      <c r="T78" s="965"/>
      <c r="U78" s="965"/>
      <c r="V78" s="965">
        <v>283</v>
      </c>
      <c r="W78" s="965"/>
      <c r="X78" s="965"/>
      <c r="Y78" s="965"/>
      <c r="Z78" s="965"/>
      <c r="AA78" s="965">
        <v>104</v>
      </c>
      <c r="AB78" s="965"/>
      <c r="AC78" s="965"/>
      <c r="AD78" s="965"/>
      <c r="AE78" s="965"/>
      <c r="AF78" s="965">
        <v>104</v>
      </c>
      <c r="AG78" s="965"/>
      <c r="AH78" s="965"/>
      <c r="AI78" s="965"/>
      <c r="AJ78" s="965"/>
      <c r="AK78" s="965">
        <v>153</v>
      </c>
      <c r="AL78" s="965"/>
      <c r="AM78" s="965"/>
      <c r="AN78" s="965"/>
      <c r="AO78" s="965"/>
      <c r="AP78" s="965" t="s">
        <v>539</v>
      </c>
      <c r="AQ78" s="965"/>
      <c r="AR78" s="965"/>
      <c r="AS78" s="965"/>
      <c r="AT78" s="965"/>
      <c r="AU78" s="965" t="s">
        <v>535</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551</v>
      </c>
      <c r="C79" s="969"/>
      <c r="D79" s="969"/>
      <c r="E79" s="969"/>
      <c r="F79" s="969"/>
      <c r="G79" s="969"/>
      <c r="H79" s="969"/>
      <c r="I79" s="969"/>
      <c r="J79" s="969"/>
      <c r="K79" s="969"/>
      <c r="L79" s="969"/>
      <c r="M79" s="969"/>
      <c r="N79" s="969"/>
      <c r="O79" s="969"/>
      <c r="P79" s="970"/>
      <c r="Q79" s="971">
        <v>256025</v>
      </c>
      <c r="R79" s="965"/>
      <c r="S79" s="965"/>
      <c r="T79" s="965"/>
      <c r="U79" s="965"/>
      <c r="V79" s="965">
        <v>245776</v>
      </c>
      <c r="W79" s="965"/>
      <c r="X79" s="965"/>
      <c r="Y79" s="965"/>
      <c r="Z79" s="965"/>
      <c r="AA79" s="965">
        <v>10249</v>
      </c>
      <c r="AB79" s="965"/>
      <c r="AC79" s="965"/>
      <c r="AD79" s="965"/>
      <c r="AE79" s="965"/>
      <c r="AF79" s="965">
        <v>10249</v>
      </c>
      <c r="AG79" s="965"/>
      <c r="AH79" s="965"/>
      <c r="AI79" s="965"/>
      <c r="AJ79" s="965"/>
      <c r="AK79" s="965">
        <v>1593</v>
      </c>
      <c r="AL79" s="965"/>
      <c r="AM79" s="965"/>
      <c r="AN79" s="965"/>
      <c r="AO79" s="965"/>
      <c r="AP79" s="965" t="s">
        <v>539</v>
      </c>
      <c r="AQ79" s="965"/>
      <c r="AR79" s="965"/>
      <c r="AS79" s="965"/>
      <c r="AT79" s="965"/>
      <c r="AU79" s="965" t="s">
        <v>535</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552</v>
      </c>
      <c r="C80" s="969"/>
      <c r="D80" s="969"/>
      <c r="E80" s="969"/>
      <c r="F80" s="969"/>
      <c r="G80" s="969"/>
      <c r="H80" s="969"/>
      <c r="I80" s="969"/>
      <c r="J80" s="969"/>
      <c r="K80" s="969"/>
      <c r="L80" s="969"/>
      <c r="M80" s="969"/>
      <c r="N80" s="969"/>
      <c r="O80" s="969"/>
      <c r="P80" s="970"/>
      <c r="Q80" s="971">
        <v>353</v>
      </c>
      <c r="R80" s="965"/>
      <c r="S80" s="965"/>
      <c r="T80" s="965"/>
      <c r="U80" s="965"/>
      <c r="V80" s="965">
        <v>243</v>
      </c>
      <c r="W80" s="965"/>
      <c r="X80" s="965"/>
      <c r="Y80" s="965"/>
      <c r="Z80" s="965"/>
      <c r="AA80" s="965">
        <v>110</v>
      </c>
      <c r="AB80" s="965"/>
      <c r="AC80" s="965"/>
      <c r="AD80" s="965"/>
      <c r="AE80" s="965"/>
      <c r="AF80" s="965">
        <v>110</v>
      </c>
      <c r="AG80" s="965"/>
      <c r="AH80" s="965"/>
      <c r="AI80" s="965"/>
      <c r="AJ80" s="965"/>
      <c r="AK80" s="965">
        <v>6</v>
      </c>
      <c r="AL80" s="965"/>
      <c r="AM80" s="965"/>
      <c r="AN80" s="965"/>
      <c r="AO80" s="965"/>
      <c r="AP80" s="965" t="s">
        <v>539</v>
      </c>
      <c r="AQ80" s="965"/>
      <c r="AR80" s="965"/>
      <c r="AS80" s="965"/>
      <c r="AT80" s="965"/>
      <c r="AU80" s="965" t="s">
        <v>535</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553</v>
      </c>
      <c r="C81" s="969"/>
      <c r="D81" s="969"/>
      <c r="E81" s="969"/>
      <c r="F81" s="969"/>
      <c r="G81" s="969"/>
      <c r="H81" s="969"/>
      <c r="I81" s="969"/>
      <c r="J81" s="969"/>
      <c r="K81" s="969"/>
      <c r="L81" s="969"/>
      <c r="M81" s="969"/>
      <c r="N81" s="969"/>
      <c r="O81" s="969"/>
      <c r="P81" s="970"/>
      <c r="Q81" s="971">
        <v>201</v>
      </c>
      <c r="R81" s="965"/>
      <c r="S81" s="965"/>
      <c r="T81" s="965"/>
      <c r="U81" s="965"/>
      <c r="V81" s="965">
        <v>175</v>
      </c>
      <c r="W81" s="965"/>
      <c r="X81" s="965"/>
      <c r="Y81" s="965"/>
      <c r="Z81" s="965"/>
      <c r="AA81" s="965">
        <v>26</v>
      </c>
      <c r="AB81" s="965"/>
      <c r="AC81" s="965"/>
      <c r="AD81" s="965"/>
      <c r="AE81" s="965"/>
      <c r="AF81" s="965">
        <v>26</v>
      </c>
      <c r="AG81" s="965"/>
      <c r="AH81" s="965"/>
      <c r="AI81" s="965"/>
      <c r="AJ81" s="965"/>
      <c r="AK81" s="965" t="s">
        <v>556</v>
      </c>
      <c r="AL81" s="965"/>
      <c r="AM81" s="965"/>
      <c r="AN81" s="965"/>
      <c r="AO81" s="965"/>
      <c r="AP81" s="965" t="s">
        <v>539</v>
      </c>
      <c r="AQ81" s="965"/>
      <c r="AR81" s="965"/>
      <c r="AS81" s="965"/>
      <c r="AT81" s="965"/>
      <c r="AU81" s="965" t="s">
        <v>535</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11101</v>
      </c>
      <c r="AG88" s="953"/>
      <c r="AH88" s="953"/>
      <c r="AI88" s="953"/>
      <c r="AJ88" s="953"/>
      <c r="AK88" s="957"/>
      <c r="AL88" s="957"/>
      <c r="AM88" s="957"/>
      <c r="AN88" s="957"/>
      <c r="AO88" s="957"/>
      <c r="AP88" s="953">
        <v>2114</v>
      </c>
      <c r="AQ88" s="953"/>
      <c r="AR88" s="953"/>
      <c r="AS88" s="953"/>
      <c r="AT88" s="953"/>
      <c r="AU88" s="953">
        <v>653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33</v>
      </c>
      <c r="CS102" s="945"/>
      <c r="CT102" s="945"/>
      <c r="CU102" s="945"/>
      <c r="CV102" s="946"/>
      <c r="CW102" s="944" t="s">
        <v>539</v>
      </c>
      <c r="CX102" s="945"/>
      <c r="CY102" s="945"/>
      <c r="CZ102" s="945"/>
      <c r="DA102" s="946"/>
      <c r="DB102" s="944" t="s">
        <v>539</v>
      </c>
      <c r="DC102" s="945"/>
      <c r="DD102" s="945"/>
      <c r="DE102" s="945"/>
      <c r="DF102" s="946"/>
      <c r="DG102" s="944" t="s">
        <v>539</v>
      </c>
      <c r="DH102" s="945"/>
      <c r="DI102" s="945"/>
      <c r="DJ102" s="945"/>
      <c r="DK102" s="946"/>
      <c r="DL102" s="944">
        <v>815</v>
      </c>
      <c r="DM102" s="945"/>
      <c r="DN102" s="945"/>
      <c r="DO102" s="945"/>
      <c r="DP102" s="946"/>
      <c r="DQ102" s="944">
        <v>-317</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285</v>
      </c>
      <c r="AG109" s="886"/>
      <c r="AH109" s="886"/>
      <c r="AI109" s="886"/>
      <c r="AJ109" s="887"/>
      <c r="AK109" s="888" t="s">
        <v>284</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285</v>
      </c>
      <c r="BW109" s="886"/>
      <c r="BX109" s="886"/>
      <c r="BY109" s="886"/>
      <c r="BZ109" s="887"/>
      <c r="CA109" s="888" t="s">
        <v>284</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285</v>
      </c>
      <c r="DM109" s="886"/>
      <c r="DN109" s="886"/>
      <c r="DO109" s="886"/>
      <c r="DP109" s="887"/>
      <c r="DQ109" s="888" t="s">
        <v>284</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1585415</v>
      </c>
      <c r="AB110" s="871"/>
      <c r="AC110" s="871"/>
      <c r="AD110" s="871"/>
      <c r="AE110" s="872"/>
      <c r="AF110" s="873">
        <v>1586700</v>
      </c>
      <c r="AG110" s="871"/>
      <c r="AH110" s="871"/>
      <c r="AI110" s="871"/>
      <c r="AJ110" s="872"/>
      <c r="AK110" s="873">
        <v>1605885</v>
      </c>
      <c r="AL110" s="871"/>
      <c r="AM110" s="871"/>
      <c r="AN110" s="871"/>
      <c r="AO110" s="872"/>
      <c r="AP110" s="874">
        <v>18.5</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14233748</v>
      </c>
      <c r="BR110" s="798"/>
      <c r="BS110" s="798"/>
      <c r="BT110" s="798"/>
      <c r="BU110" s="798"/>
      <c r="BV110" s="798">
        <v>14156807</v>
      </c>
      <c r="BW110" s="798"/>
      <c r="BX110" s="798"/>
      <c r="BY110" s="798"/>
      <c r="BZ110" s="798"/>
      <c r="CA110" s="798">
        <v>13983565</v>
      </c>
      <c r="CB110" s="798"/>
      <c r="CC110" s="798"/>
      <c r="CD110" s="798"/>
      <c r="CE110" s="798"/>
      <c r="CF110" s="859">
        <v>161.19999999999999</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5969</v>
      </c>
      <c r="BR111" s="769"/>
      <c r="BS111" s="769"/>
      <c r="BT111" s="769"/>
      <c r="BU111" s="769"/>
      <c r="BV111" s="769">
        <v>1434</v>
      </c>
      <c r="BW111" s="769"/>
      <c r="BX111" s="769"/>
      <c r="BY111" s="769"/>
      <c r="BZ111" s="769"/>
      <c r="CA111" s="769">
        <v>138</v>
      </c>
      <c r="CB111" s="769"/>
      <c r="CC111" s="769"/>
      <c r="CD111" s="769"/>
      <c r="CE111" s="769"/>
      <c r="CF111" s="846">
        <v>0</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11667</v>
      </c>
      <c r="AB112" s="782"/>
      <c r="AC112" s="782"/>
      <c r="AD112" s="782"/>
      <c r="AE112" s="783"/>
      <c r="AF112" s="784">
        <v>8333</v>
      </c>
      <c r="AG112" s="782"/>
      <c r="AH112" s="782"/>
      <c r="AI112" s="782"/>
      <c r="AJ112" s="783"/>
      <c r="AK112" s="784">
        <v>6667</v>
      </c>
      <c r="AL112" s="782"/>
      <c r="AM112" s="782"/>
      <c r="AN112" s="782"/>
      <c r="AO112" s="783"/>
      <c r="AP112" s="752">
        <v>0.1</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11739362</v>
      </c>
      <c r="BR112" s="769"/>
      <c r="BS112" s="769"/>
      <c r="BT112" s="769"/>
      <c r="BU112" s="769"/>
      <c r="BV112" s="769">
        <v>10820715</v>
      </c>
      <c r="BW112" s="769"/>
      <c r="BX112" s="769"/>
      <c r="BY112" s="769"/>
      <c r="BZ112" s="769"/>
      <c r="CA112" s="769">
        <v>10191971</v>
      </c>
      <c r="CB112" s="769"/>
      <c r="CC112" s="769"/>
      <c r="CD112" s="769"/>
      <c r="CE112" s="769"/>
      <c r="CF112" s="846">
        <v>117.5</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826163</v>
      </c>
      <c r="AB113" s="907"/>
      <c r="AC113" s="907"/>
      <c r="AD113" s="907"/>
      <c r="AE113" s="908"/>
      <c r="AF113" s="909">
        <v>843252</v>
      </c>
      <c r="AG113" s="907"/>
      <c r="AH113" s="907"/>
      <c r="AI113" s="907"/>
      <c r="AJ113" s="908"/>
      <c r="AK113" s="909">
        <v>916382</v>
      </c>
      <c r="AL113" s="907"/>
      <c r="AM113" s="907"/>
      <c r="AN113" s="907"/>
      <c r="AO113" s="908"/>
      <c r="AP113" s="910">
        <v>10.6</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875490</v>
      </c>
      <c r="BR113" s="769"/>
      <c r="BS113" s="769"/>
      <c r="BT113" s="769"/>
      <c r="BU113" s="769"/>
      <c r="BV113" s="769">
        <v>762725</v>
      </c>
      <c r="BW113" s="769"/>
      <c r="BX113" s="769"/>
      <c r="BY113" s="769"/>
      <c r="BZ113" s="769"/>
      <c r="CA113" s="769">
        <v>653675</v>
      </c>
      <c r="CB113" s="769"/>
      <c r="CC113" s="769"/>
      <c r="CD113" s="769"/>
      <c r="CE113" s="769"/>
      <c r="CF113" s="846">
        <v>7.5</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115933</v>
      </c>
      <c r="AB114" s="782"/>
      <c r="AC114" s="782"/>
      <c r="AD114" s="782"/>
      <c r="AE114" s="783"/>
      <c r="AF114" s="784">
        <v>116633</v>
      </c>
      <c r="AG114" s="782"/>
      <c r="AH114" s="782"/>
      <c r="AI114" s="782"/>
      <c r="AJ114" s="783"/>
      <c r="AK114" s="784">
        <v>116250</v>
      </c>
      <c r="AL114" s="782"/>
      <c r="AM114" s="782"/>
      <c r="AN114" s="782"/>
      <c r="AO114" s="783"/>
      <c r="AP114" s="752">
        <v>1.3</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3088528</v>
      </c>
      <c r="BR114" s="769"/>
      <c r="BS114" s="769"/>
      <c r="BT114" s="769"/>
      <c r="BU114" s="769"/>
      <c r="BV114" s="769">
        <v>2976611</v>
      </c>
      <c r="BW114" s="769"/>
      <c r="BX114" s="769"/>
      <c r="BY114" s="769"/>
      <c r="BZ114" s="769"/>
      <c r="CA114" s="769">
        <v>2964684</v>
      </c>
      <c r="CB114" s="769"/>
      <c r="CC114" s="769"/>
      <c r="CD114" s="769"/>
      <c r="CE114" s="769"/>
      <c r="CF114" s="846">
        <v>34.200000000000003</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16480</v>
      </c>
      <c r="AB115" s="907"/>
      <c r="AC115" s="907"/>
      <c r="AD115" s="907"/>
      <c r="AE115" s="908"/>
      <c r="AF115" s="909">
        <v>11859</v>
      </c>
      <c r="AG115" s="907"/>
      <c r="AH115" s="907"/>
      <c r="AI115" s="907"/>
      <c r="AJ115" s="908"/>
      <c r="AK115" s="909">
        <v>5791</v>
      </c>
      <c r="AL115" s="907"/>
      <c r="AM115" s="907"/>
      <c r="AN115" s="907"/>
      <c r="AO115" s="908"/>
      <c r="AP115" s="910">
        <v>0.1</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318924</v>
      </c>
      <c r="BR115" s="769"/>
      <c r="BS115" s="769"/>
      <c r="BT115" s="769"/>
      <c r="BU115" s="769"/>
      <c r="BV115" s="769">
        <v>321383</v>
      </c>
      <c r="BW115" s="769"/>
      <c r="BX115" s="769"/>
      <c r="BY115" s="769"/>
      <c r="BZ115" s="769"/>
      <c r="CA115" s="769">
        <v>316927</v>
      </c>
      <c r="CB115" s="769"/>
      <c r="CC115" s="769"/>
      <c r="CD115" s="769"/>
      <c r="CE115" s="769"/>
      <c r="CF115" s="846">
        <v>3.7</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2555658</v>
      </c>
      <c r="AB117" s="893"/>
      <c r="AC117" s="893"/>
      <c r="AD117" s="893"/>
      <c r="AE117" s="894"/>
      <c r="AF117" s="896">
        <v>2566777</v>
      </c>
      <c r="AG117" s="893"/>
      <c r="AH117" s="893"/>
      <c r="AI117" s="893"/>
      <c r="AJ117" s="894"/>
      <c r="AK117" s="896">
        <v>2650975</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285</v>
      </c>
      <c r="AG118" s="886"/>
      <c r="AH118" s="886"/>
      <c r="AI118" s="886"/>
      <c r="AJ118" s="887"/>
      <c r="AK118" s="888" t="s">
        <v>284</v>
      </c>
      <c r="AL118" s="886"/>
      <c r="AM118" s="886"/>
      <c r="AN118" s="886"/>
      <c r="AO118" s="887"/>
      <c r="AP118" s="889" t="s">
        <v>406</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434</v>
      </c>
      <c r="BP118" s="836"/>
      <c r="BQ118" s="855">
        <v>30262021</v>
      </c>
      <c r="BR118" s="856"/>
      <c r="BS118" s="856"/>
      <c r="BT118" s="856"/>
      <c r="BU118" s="856"/>
      <c r="BV118" s="856">
        <v>29039675</v>
      </c>
      <c r="BW118" s="856"/>
      <c r="BX118" s="856"/>
      <c r="BY118" s="856"/>
      <c r="BZ118" s="856"/>
      <c r="CA118" s="856">
        <v>28110960</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10674387</v>
      </c>
      <c r="BR119" s="798"/>
      <c r="BS119" s="798"/>
      <c r="BT119" s="798"/>
      <c r="BU119" s="798"/>
      <c r="BV119" s="798">
        <v>10692826</v>
      </c>
      <c r="BW119" s="798"/>
      <c r="BX119" s="798"/>
      <c r="BY119" s="798"/>
      <c r="BZ119" s="798"/>
      <c r="CA119" s="798">
        <v>9766239</v>
      </c>
      <c r="CB119" s="798"/>
      <c r="CC119" s="798"/>
      <c r="CD119" s="798"/>
      <c r="CE119" s="798"/>
      <c r="CF119" s="859">
        <v>112.6</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5969</v>
      </c>
      <c r="DH119" s="715"/>
      <c r="DI119" s="715"/>
      <c r="DJ119" s="715"/>
      <c r="DK119" s="716"/>
      <c r="DL119" s="717">
        <v>1434</v>
      </c>
      <c r="DM119" s="715"/>
      <c r="DN119" s="715"/>
      <c r="DO119" s="715"/>
      <c r="DP119" s="716"/>
      <c r="DQ119" s="717">
        <v>138</v>
      </c>
      <c r="DR119" s="715"/>
      <c r="DS119" s="715"/>
      <c r="DT119" s="715"/>
      <c r="DU119" s="716"/>
      <c r="DV119" s="805">
        <v>0</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3839956</v>
      </c>
      <c r="BR120" s="769"/>
      <c r="BS120" s="769"/>
      <c r="BT120" s="769"/>
      <c r="BU120" s="769"/>
      <c r="BV120" s="769">
        <v>3292772</v>
      </c>
      <c r="BW120" s="769"/>
      <c r="BX120" s="769"/>
      <c r="BY120" s="769"/>
      <c r="BZ120" s="769"/>
      <c r="CA120" s="769">
        <v>2961187</v>
      </c>
      <c r="CB120" s="769"/>
      <c r="CC120" s="769"/>
      <c r="CD120" s="769"/>
      <c r="CE120" s="769"/>
      <c r="CF120" s="846">
        <v>34.1</v>
      </c>
      <c r="CG120" s="847"/>
      <c r="CH120" s="847"/>
      <c r="CI120" s="847"/>
      <c r="CJ120" s="847"/>
      <c r="CK120" s="848" t="s">
        <v>440</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10135132</v>
      </c>
      <c r="DH120" s="798"/>
      <c r="DI120" s="798"/>
      <c r="DJ120" s="798"/>
      <c r="DK120" s="798"/>
      <c r="DL120" s="798">
        <v>9290325</v>
      </c>
      <c r="DM120" s="798"/>
      <c r="DN120" s="798"/>
      <c r="DO120" s="798"/>
      <c r="DP120" s="798"/>
      <c r="DQ120" s="798">
        <v>8739966</v>
      </c>
      <c r="DR120" s="798"/>
      <c r="DS120" s="798"/>
      <c r="DT120" s="798"/>
      <c r="DU120" s="798"/>
      <c r="DV120" s="799">
        <v>100.7</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16722737</v>
      </c>
      <c r="BR121" s="856"/>
      <c r="BS121" s="856"/>
      <c r="BT121" s="856"/>
      <c r="BU121" s="856"/>
      <c r="BV121" s="856">
        <v>16382957</v>
      </c>
      <c r="BW121" s="856"/>
      <c r="BX121" s="856"/>
      <c r="BY121" s="856"/>
      <c r="BZ121" s="856"/>
      <c r="CA121" s="856">
        <v>16536440</v>
      </c>
      <c r="CB121" s="856"/>
      <c r="CC121" s="856"/>
      <c r="CD121" s="856"/>
      <c r="CE121" s="856"/>
      <c r="CF121" s="857">
        <v>190.6</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1554970</v>
      </c>
      <c r="DH121" s="769"/>
      <c r="DI121" s="769"/>
      <c r="DJ121" s="769"/>
      <c r="DK121" s="769"/>
      <c r="DL121" s="769">
        <v>1482251</v>
      </c>
      <c r="DM121" s="769"/>
      <c r="DN121" s="769"/>
      <c r="DO121" s="769"/>
      <c r="DP121" s="769"/>
      <c r="DQ121" s="769">
        <v>1403663</v>
      </c>
      <c r="DR121" s="769"/>
      <c r="DS121" s="769"/>
      <c r="DT121" s="769"/>
      <c r="DU121" s="769"/>
      <c r="DV121" s="821">
        <v>16.2</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443</v>
      </c>
      <c r="BP122" s="836"/>
      <c r="BQ122" s="837">
        <v>31237080</v>
      </c>
      <c r="BR122" s="838"/>
      <c r="BS122" s="838"/>
      <c r="BT122" s="838"/>
      <c r="BU122" s="838"/>
      <c r="BV122" s="838">
        <v>30368555</v>
      </c>
      <c r="BW122" s="838"/>
      <c r="BX122" s="838"/>
      <c r="BY122" s="838"/>
      <c r="BZ122" s="838"/>
      <c r="CA122" s="838">
        <v>29263866</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49260</v>
      </c>
      <c r="DH122" s="769"/>
      <c r="DI122" s="769"/>
      <c r="DJ122" s="769"/>
      <c r="DK122" s="769"/>
      <c r="DL122" s="769">
        <v>48139</v>
      </c>
      <c r="DM122" s="769"/>
      <c r="DN122" s="769"/>
      <c r="DO122" s="769"/>
      <c r="DP122" s="769"/>
      <c r="DQ122" s="769">
        <v>48342</v>
      </c>
      <c r="DR122" s="769"/>
      <c r="DS122" s="769"/>
      <c r="DT122" s="769"/>
      <c r="DU122" s="769"/>
      <c r="DV122" s="821">
        <v>0.6</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v>318924</v>
      </c>
      <c r="DH126" s="769"/>
      <c r="DI126" s="769"/>
      <c r="DJ126" s="769"/>
      <c r="DK126" s="769"/>
      <c r="DL126" s="769">
        <v>321383</v>
      </c>
      <c r="DM126" s="769"/>
      <c r="DN126" s="769"/>
      <c r="DO126" s="769"/>
      <c r="DP126" s="769"/>
      <c r="DQ126" s="769">
        <v>316927</v>
      </c>
      <c r="DR126" s="769"/>
      <c r="DS126" s="769"/>
      <c r="DT126" s="769"/>
      <c r="DU126" s="769"/>
      <c r="DV126" s="821">
        <v>3.7</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16480</v>
      </c>
      <c r="AB127" s="782"/>
      <c r="AC127" s="782"/>
      <c r="AD127" s="782"/>
      <c r="AE127" s="783"/>
      <c r="AF127" s="784">
        <v>11859</v>
      </c>
      <c r="AG127" s="782"/>
      <c r="AH127" s="782"/>
      <c r="AI127" s="782"/>
      <c r="AJ127" s="783"/>
      <c r="AK127" s="784">
        <v>5791</v>
      </c>
      <c r="AL127" s="782"/>
      <c r="AM127" s="782"/>
      <c r="AN127" s="782"/>
      <c r="AO127" s="783"/>
      <c r="AP127" s="752">
        <v>0.1</v>
      </c>
      <c r="AQ127" s="753"/>
      <c r="AR127" s="753"/>
      <c r="AS127" s="753"/>
      <c r="AT127" s="754"/>
      <c r="AU127" s="233"/>
      <c r="AV127" s="233"/>
      <c r="AW127" s="233"/>
      <c r="AX127" s="755" t="s">
        <v>454</v>
      </c>
      <c r="AY127" s="756"/>
      <c r="AZ127" s="756"/>
      <c r="BA127" s="756"/>
      <c r="BB127" s="756"/>
      <c r="BC127" s="756"/>
      <c r="BD127" s="756"/>
      <c r="BE127" s="757"/>
      <c r="BF127" s="758" t="s">
        <v>112</v>
      </c>
      <c r="BG127" s="759"/>
      <c r="BH127" s="759"/>
      <c r="BI127" s="759"/>
      <c r="BJ127" s="759"/>
      <c r="BK127" s="759"/>
      <c r="BL127" s="760"/>
      <c r="BM127" s="758">
        <v>13.31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346693</v>
      </c>
      <c r="AB128" s="722"/>
      <c r="AC128" s="722"/>
      <c r="AD128" s="722"/>
      <c r="AE128" s="723"/>
      <c r="AF128" s="724">
        <v>281637</v>
      </c>
      <c r="AG128" s="722"/>
      <c r="AH128" s="722"/>
      <c r="AI128" s="722"/>
      <c r="AJ128" s="723"/>
      <c r="AK128" s="724">
        <v>312757</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112</v>
      </c>
      <c r="BG128" s="789"/>
      <c r="BH128" s="789"/>
      <c r="BI128" s="789"/>
      <c r="BJ128" s="789"/>
      <c r="BK128" s="789"/>
      <c r="BL128" s="790"/>
      <c r="BM128" s="788">
        <v>18.309999999999999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10076858</v>
      </c>
      <c r="AB129" s="782"/>
      <c r="AC129" s="782"/>
      <c r="AD129" s="782"/>
      <c r="AE129" s="783"/>
      <c r="AF129" s="784">
        <v>10040875</v>
      </c>
      <c r="AG129" s="782"/>
      <c r="AH129" s="782"/>
      <c r="AI129" s="782"/>
      <c r="AJ129" s="783"/>
      <c r="AK129" s="784">
        <v>10157005</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9.6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1409864</v>
      </c>
      <c r="AB130" s="782"/>
      <c r="AC130" s="782"/>
      <c r="AD130" s="782"/>
      <c r="AE130" s="783"/>
      <c r="AF130" s="784">
        <v>1427580</v>
      </c>
      <c r="AG130" s="782"/>
      <c r="AH130" s="782"/>
      <c r="AI130" s="782"/>
      <c r="AJ130" s="783"/>
      <c r="AK130" s="784">
        <v>1481267</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8666994</v>
      </c>
      <c r="AB131" s="715"/>
      <c r="AC131" s="715"/>
      <c r="AD131" s="715"/>
      <c r="AE131" s="716"/>
      <c r="AF131" s="717">
        <v>8613295</v>
      </c>
      <c r="AG131" s="715"/>
      <c r="AH131" s="715"/>
      <c r="AI131" s="715"/>
      <c r="AJ131" s="716"/>
      <c r="AK131" s="717">
        <v>8675738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9.2200479200000007</v>
      </c>
      <c r="AB132" s="738"/>
      <c r="AC132" s="738"/>
      <c r="AD132" s="738"/>
      <c r="AE132" s="739"/>
      <c r="AF132" s="740">
        <v>9.9562362600000007</v>
      </c>
      <c r="AG132" s="738"/>
      <c r="AH132" s="738"/>
      <c r="AI132" s="738"/>
      <c r="AJ132" s="739"/>
      <c r="AK132" s="740">
        <v>9.8775573909999999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9.3000000000000007</v>
      </c>
      <c r="AB133" s="747"/>
      <c r="AC133" s="747"/>
      <c r="AD133" s="747"/>
      <c r="AE133" s="748"/>
      <c r="AF133" s="746">
        <v>9.6</v>
      </c>
      <c r="AG133" s="747"/>
      <c r="AH133" s="747"/>
      <c r="AI133" s="747"/>
      <c r="AJ133" s="748"/>
      <c r="AK133" s="746">
        <v>9.6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52" zoomScaleNormal="85" zoomScaleSheetLayoutView="55" workbookViewId="0">
      <selection activeCell="G52" sqref="G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58" zoomScaleNormal="40" zoomScaleSheetLayoutView="55" workbookViewId="0">
      <selection activeCell="G52" sqref="G5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1" workbookViewId="0">
      <selection activeCell="G52" sqref="G5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6" t="s">
        <v>470</v>
      </c>
      <c r="L7" s="254"/>
      <c r="M7" s="255" t="s">
        <v>471</v>
      </c>
      <c r="N7" s="256"/>
    </row>
    <row r="8" spans="1:16">
      <c r="A8" s="248"/>
      <c r="B8" s="244"/>
      <c r="C8" s="244"/>
      <c r="D8" s="244"/>
      <c r="E8" s="244"/>
      <c r="F8" s="244"/>
      <c r="G8" s="257"/>
      <c r="H8" s="258"/>
      <c r="I8" s="258"/>
      <c r="J8" s="259"/>
      <c r="K8" s="1117"/>
      <c r="L8" s="260" t="s">
        <v>472</v>
      </c>
      <c r="M8" s="261" t="s">
        <v>473</v>
      </c>
      <c r="N8" s="262" t="s">
        <v>474</v>
      </c>
    </row>
    <row r="9" spans="1:16">
      <c r="A9" s="248"/>
      <c r="B9" s="244"/>
      <c r="C9" s="244"/>
      <c r="D9" s="244"/>
      <c r="E9" s="244"/>
      <c r="F9" s="244"/>
      <c r="G9" s="1130" t="s">
        <v>475</v>
      </c>
      <c r="H9" s="1131"/>
      <c r="I9" s="1131"/>
      <c r="J9" s="1132"/>
      <c r="K9" s="263">
        <v>2310443</v>
      </c>
      <c r="L9" s="264">
        <v>52947</v>
      </c>
      <c r="M9" s="265">
        <v>83170</v>
      </c>
      <c r="N9" s="266">
        <v>-36.299999999999997</v>
      </c>
    </row>
    <row r="10" spans="1:16">
      <c r="A10" s="248"/>
      <c r="B10" s="244"/>
      <c r="C10" s="244"/>
      <c r="D10" s="244"/>
      <c r="E10" s="244"/>
      <c r="F10" s="244"/>
      <c r="G10" s="1130" t="s">
        <v>476</v>
      </c>
      <c r="H10" s="1131"/>
      <c r="I10" s="1131"/>
      <c r="J10" s="1132"/>
      <c r="K10" s="267">
        <v>300719</v>
      </c>
      <c r="L10" s="268">
        <v>6891</v>
      </c>
      <c r="M10" s="269">
        <v>7053</v>
      </c>
      <c r="N10" s="270">
        <v>-2.2999999999999998</v>
      </c>
    </row>
    <row r="11" spans="1:16" ht="13.5" customHeight="1">
      <c r="A11" s="248"/>
      <c r="B11" s="244"/>
      <c r="C11" s="244"/>
      <c r="D11" s="244"/>
      <c r="E11" s="244"/>
      <c r="F11" s="244"/>
      <c r="G11" s="1130" t="s">
        <v>477</v>
      </c>
      <c r="H11" s="1131"/>
      <c r="I11" s="1131"/>
      <c r="J11" s="1132"/>
      <c r="K11" s="267">
        <v>328620</v>
      </c>
      <c r="L11" s="268">
        <v>7531</v>
      </c>
      <c r="M11" s="269">
        <v>8860</v>
      </c>
      <c r="N11" s="270">
        <v>-15</v>
      </c>
    </row>
    <row r="12" spans="1:16" ht="13.5" customHeight="1">
      <c r="A12" s="248"/>
      <c r="B12" s="244"/>
      <c r="C12" s="244"/>
      <c r="D12" s="244"/>
      <c r="E12" s="244"/>
      <c r="F12" s="244"/>
      <c r="G12" s="1130" t="s">
        <v>478</v>
      </c>
      <c r="H12" s="1131"/>
      <c r="I12" s="1131"/>
      <c r="J12" s="1132"/>
      <c r="K12" s="267">
        <v>11829</v>
      </c>
      <c r="L12" s="268">
        <v>271</v>
      </c>
      <c r="M12" s="269">
        <v>837</v>
      </c>
      <c r="N12" s="270">
        <v>-67.599999999999994</v>
      </c>
    </row>
    <row r="13" spans="1:16" ht="13.5" customHeight="1">
      <c r="A13" s="248"/>
      <c r="B13" s="244"/>
      <c r="C13" s="244"/>
      <c r="D13" s="244"/>
      <c r="E13" s="244"/>
      <c r="F13" s="244"/>
      <c r="G13" s="1130" t="s">
        <v>479</v>
      </c>
      <c r="H13" s="1131"/>
      <c r="I13" s="1131"/>
      <c r="J13" s="1132"/>
      <c r="K13" s="267" t="s">
        <v>480</v>
      </c>
      <c r="L13" s="268" t="s">
        <v>480</v>
      </c>
      <c r="M13" s="269">
        <v>4</v>
      </c>
      <c r="N13" s="270" t="s">
        <v>480</v>
      </c>
    </row>
    <row r="14" spans="1:16" ht="13.5" customHeight="1">
      <c r="A14" s="248"/>
      <c r="B14" s="244"/>
      <c r="C14" s="244"/>
      <c r="D14" s="244"/>
      <c r="E14" s="244"/>
      <c r="F14" s="244"/>
      <c r="G14" s="1130" t="s">
        <v>481</v>
      </c>
      <c r="H14" s="1131"/>
      <c r="I14" s="1131"/>
      <c r="J14" s="1132"/>
      <c r="K14" s="267">
        <v>74761</v>
      </c>
      <c r="L14" s="268">
        <v>1713</v>
      </c>
      <c r="M14" s="269">
        <v>3453</v>
      </c>
      <c r="N14" s="270">
        <v>-50.4</v>
      </c>
    </row>
    <row r="15" spans="1:16" ht="13.5" customHeight="1">
      <c r="A15" s="248"/>
      <c r="B15" s="244"/>
      <c r="C15" s="244"/>
      <c r="D15" s="244"/>
      <c r="E15" s="244"/>
      <c r="F15" s="244"/>
      <c r="G15" s="1130" t="s">
        <v>482</v>
      </c>
      <c r="H15" s="1131"/>
      <c r="I15" s="1131"/>
      <c r="J15" s="1132"/>
      <c r="K15" s="267">
        <v>55299</v>
      </c>
      <c r="L15" s="268">
        <v>1267</v>
      </c>
      <c r="M15" s="269">
        <v>1923</v>
      </c>
      <c r="N15" s="270">
        <v>-34.1</v>
      </c>
    </row>
    <row r="16" spans="1:16">
      <c r="A16" s="248"/>
      <c r="B16" s="244"/>
      <c r="C16" s="244"/>
      <c r="D16" s="244"/>
      <c r="E16" s="244"/>
      <c r="F16" s="244"/>
      <c r="G16" s="1133" t="s">
        <v>483</v>
      </c>
      <c r="H16" s="1134"/>
      <c r="I16" s="1134"/>
      <c r="J16" s="1135"/>
      <c r="K16" s="268">
        <v>-153441</v>
      </c>
      <c r="L16" s="268">
        <v>-3516</v>
      </c>
      <c r="M16" s="269">
        <v>-10272</v>
      </c>
      <c r="N16" s="270">
        <v>-65.8</v>
      </c>
    </row>
    <row r="17" spans="1:16">
      <c r="A17" s="248"/>
      <c r="B17" s="244"/>
      <c r="C17" s="244"/>
      <c r="D17" s="244"/>
      <c r="E17" s="244"/>
      <c r="F17" s="244"/>
      <c r="G17" s="1133" t="s">
        <v>169</v>
      </c>
      <c r="H17" s="1134"/>
      <c r="I17" s="1134"/>
      <c r="J17" s="1135"/>
      <c r="K17" s="268">
        <v>2928230</v>
      </c>
      <c r="L17" s="268">
        <v>67104</v>
      </c>
      <c r="M17" s="269">
        <v>95028</v>
      </c>
      <c r="N17" s="270">
        <v>-29.4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7" t="s">
        <v>488</v>
      </c>
      <c r="H21" s="1128"/>
      <c r="I21" s="1128"/>
      <c r="J21" s="1129"/>
      <c r="K21" s="280">
        <v>6.62</v>
      </c>
      <c r="L21" s="281">
        <v>9.36</v>
      </c>
      <c r="M21" s="282">
        <v>-2.74</v>
      </c>
      <c r="N21" s="249"/>
      <c r="O21" s="283"/>
      <c r="P21" s="279"/>
    </row>
    <row r="22" spans="1:16" s="284" customFormat="1">
      <c r="A22" s="279"/>
      <c r="B22" s="249"/>
      <c r="C22" s="249"/>
      <c r="D22" s="249"/>
      <c r="E22" s="249"/>
      <c r="F22" s="249"/>
      <c r="G22" s="1127" t="s">
        <v>489</v>
      </c>
      <c r="H22" s="1128"/>
      <c r="I22" s="1128"/>
      <c r="J22" s="1129"/>
      <c r="K22" s="285">
        <v>95.9</v>
      </c>
      <c r="L22" s="286">
        <v>96.8</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6" t="s">
        <v>470</v>
      </c>
      <c r="L30" s="254"/>
      <c r="M30" s="255" t="s">
        <v>471</v>
      </c>
      <c r="N30" s="256"/>
    </row>
    <row r="31" spans="1:16">
      <c r="A31" s="248"/>
      <c r="B31" s="244"/>
      <c r="C31" s="244"/>
      <c r="D31" s="244"/>
      <c r="E31" s="244"/>
      <c r="F31" s="244"/>
      <c r="G31" s="257"/>
      <c r="H31" s="258"/>
      <c r="I31" s="258"/>
      <c r="J31" s="259"/>
      <c r="K31" s="1117"/>
      <c r="L31" s="260" t="s">
        <v>472</v>
      </c>
      <c r="M31" s="261" t="s">
        <v>473</v>
      </c>
      <c r="N31" s="262" t="s">
        <v>474</v>
      </c>
    </row>
    <row r="32" spans="1:16" ht="27" customHeight="1">
      <c r="A32" s="248"/>
      <c r="B32" s="244"/>
      <c r="C32" s="244"/>
      <c r="D32" s="244"/>
      <c r="E32" s="244"/>
      <c r="F32" s="244"/>
      <c r="G32" s="1118" t="s">
        <v>493</v>
      </c>
      <c r="H32" s="1119"/>
      <c r="I32" s="1119"/>
      <c r="J32" s="1120"/>
      <c r="K32" s="294">
        <v>1605885</v>
      </c>
      <c r="L32" s="294">
        <v>36801</v>
      </c>
      <c r="M32" s="295">
        <v>65071</v>
      </c>
      <c r="N32" s="296">
        <v>-43.4</v>
      </c>
    </row>
    <row r="33" spans="1:16" ht="13.5" customHeight="1">
      <c r="A33" s="248"/>
      <c r="B33" s="244"/>
      <c r="C33" s="244"/>
      <c r="D33" s="244"/>
      <c r="E33" s="244"/>
      <c r="F33" s="244"/>
      <c r="G33" s="1118" t="s">
        <v>494</v>
      </c>
      <c r="H33" s="1119"/>
      <c r="I33" s="1119"/>
      <c r="J33" s="1120"/>
      <c r="K33" s="294" t="s">
        <v>480</v>
      </c>
      <c r="L33" s="294" t="s">
        <v>480</v>
      </c>
      <c r="M33" s="295" t="s">
        <v>480</v>
      </c>
      <c r="N33" s="296" t="s">
        <v>480</v>
      </c>
    </row>
    <row r="34" spans="1:16" ht="27" customHeight="1">
      <c r="A34" s="248"/>
      <c r="B34" s="244"/>
      <c r="C34" s="244"/>
      <c r="D34" s="244"/>
      <c r="E34" s="244"/>
      <c r="F34" s="244"/>
      <c r="G34" s="1118" t="s">
        <v>495</v>
      </c>
      <c r="H34" s="1119"/>
      <c r="I34" s="1119"/>
      <c r="J34" s="1120"/>
      <c r="K34" s="294">
        <v>6667</v>
      </c>
      <c r="L34" s="294">
        <v>153</v>
      </c>
      <c r="M34" s="295">
        <v>23</v>
      </c>
      <c r="N34" s="296">
        <v>565.20000000000005</v>
      </c>
    </row>
    <row r="35" spans="1:16" ht="27" customHeight="1">
      <c r="A35" s="248"/>
      <c r="B35" s="244"/>
      <c r="C35" s="244"/>
      <c r="D35" s="244"/>
      <c r="E35" s="244"/>
      <c r="F35" s="244"/>
      <c r="G35" s="1118" t="s">
        <v>496</v>
      </c>
      <c r="H35" s="1119"/>
      <c r="I35" s="1119"/>
      <c r="J35" s="1120"/>
      <c r="K35" s="294">
        <v>916382</v>
      </c>
      <c r="L35" s="294">
        <v>21000</v>
      </c>
      <c r="M35" s="295">
        <v>17560</v>
      </c>
      <c r="N35" s="296">
        <v>19.600000000000001</v>
      </c>
    </row>
    <row r="36" spans="1:16" ht="27" customHeight="1">
      <c r="A36" s="248"/>
      <c r="B36" s="244"/>
      <c r="C36" s="244"/>
      <c r="D36" s="244"/>
      <c r="E36" s="244"/>
      <c r="F36" s="244"/>
      <c r="G36" s="1118" t="s">
        <v>497</v>
      </c>
      <c r="H36" s="1119"/>
      <c r="I36" s="1119"/>
      <c r="J36" s="1120"/>
      <c r="K36" s="294">
        <v>116250</v>
      </c>
      <c r="L36" s="294">
        <v>2664</v>
      </c>
      <c r="M36" s="295">
        <v>3274</v>
      </c>
      <c r="N36" s="296">
        <v>-18.600000000000001</v>
      </c>
    </row>
    <row r="37" spans="1:16" ht="13.5" customHeight="1">
      <c r="A37" s="248"/>
      <c r="B37" s="244"/>
      <c r="C37" s="244"/>
      <c r="D37" s="244"/>
      <c r="E37" s="244"/>
      <c r="F37" s="244"/>
      <c r="G37" s="1118" t="s">
        <v>498</v>
      </c>
      <c r="H37" s="1119"/>
      <c r="I37" s="1119"/>
      <c r="J37" s="1120"/>
      <c r="K37" s="294">
        <v>5791</v>
      </c>
      <c r="L37" s="294">
        <v>133</v>
      </c>
      <c r="M37" s="295">
        <v>1387</v>
      </c>
      <c r="N37" s="296">
        <v>-90.4</v>
      </c>
    </row>
    <row r="38" spans="1:16" ht="27" customHeight="1">
      <c r="A38" s="248"/>
      <c r="B38" s="244"/>
      <c r="C38" s="244"/>
      <c r="D38" s="244"/>
      <c r="E38" s="244"/>
      <c r="F38" s="244"/>
      <c r="G38" s="1121" t="s">
        <v>499</v>
      </c>
      <c r="H38" s="1122"/>
      <c r="I38" s="1122"/>
      <c r="J38" s="1123"/>
      <c r="K38" s="297" t="s">
        <v>480</v>
      </c>
      <c r="L38" s="297" t="s">
        <v>480</v>
      </c>
      <c r="M38" s="298">
        <v>7</v>
      </c>
      <c r="N38" s="299" t="s">
        <v>480</v>
      </c>
      <c r="O38" s="293"/>
    </row>
    <row r="39" spans="1:16">
      <c r="A39" s="248"/>
      <c r="B39" s="244"/>
      <c r="C39" s="244"/>
      <c r="D39" s="244"/>
      <c r="E39" s="244"/>
      <c r="F39" s="244"/>
      <c r="G39" s="1121" t="s">
        <v>500</v>
      </c>
      <c r="H39" s="1122"/>
      <c r="I39" s="1122"/>
      <c r="J39" s="1123"/>
      <c r="K39" s="300">
        <v>-312757</v>
      </c>
      <c r="L39" s="300">
        <v>-7167</v>
      </c>
      <c r="M39" s="301">
        <v>-4282</v>
      </c>
      <c r="N39" s="302">
        <v>67.400000000000006</v>
      </c>
      <c r="O39" s="293"/>
    </row>
    <row r="40" spans="1:16" ht="27" customHeight="1">
      <c r="A40" s="248"/>
      <c r="B40" s="244"/>
      <c r="C40" s="244"/>
      <c r="D40" s="244"/>
      <c r="E40" s="244"/>
      <c r="F40" s="244"/>
      <c r="G40" s="1118" t="s">
        <v>501</v>
      </c>
      <c r="H40" s="1119"/>
      <c r="I40" s="1119"/>
      <c r="J40" s="1120"/>
      <c r="K40" s="300">
        <v>-1481267</v>
      </c>
      <c r="L40" s="300">
        <v>-33945</v>
      </c>
      <c r="M40" s="301">
        <v>-54179</v>
      </c>
      <c r="N40" s="302">
        <v>-37.299999999999997</v>
      </c>
      <c r="O40" s="293"/>
    </row>
    <row r="41" spans="1:16">
      <c r="A41" s="248"/>
      <c r="B41" s="244"/>
      <c r="C41" s="244"/>
      <c r="D41" s="244"/>
      <c r="E41" s="244"/>
      <c r="F41" s="244"/>
      <c r="G41" s="1124" t="s">
        <v>279</v>
      </c>
      <c r="H41" s="1125"/>
      <c r="I41" s="1125"/>
      <c r="J41" s="1126"/>
      <c r="K41" s="294">
        <v>856951</v>
      </c>
      <c r="L41" s="300">
        <v>19638</v>
      </c>
      <c r="M41" s="301">
        <v>28861</v>
      </c>
      <c r="N41" s="302">
        <v>-32</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1" t="s">
        <v>470</v>
      </c>
      <c r="J49" s="1113" t="s">
        <v>505</v>
      </c>
      <c r="K49" s="1114"/>
      <c r="L49" s="1114"/>
      <c r="M49" s="1114"/>
      <c r="N49" s="1115"/>
    </row>
    <row r="50" spans="1:14">
      <c r="A50" s="248"/>
      <c r="B50" s="244"/>
      <c r="C50" s="244"/>
      <c r="D50" s="244"/>
      <c r="E50" s="244"/>
      <c r="F50" s="244"/>
      <c r="G50" s="312"/>
      <c r="H50" s="313"/>
      <c r="I50" s="1112"/>
      <c r="J50" s="314" t="s">
        <v>506</v>
      </c>
      <c r="K50" s="315" t="s">
        <v>507</v>
      </c>
      <c r="L50" s="316" t="s">
        <v>508</v>
      </c>
      <c r="M50" s="317" t="s">
        <v>509</v>
      </c>
      <c r="N50" s="318" t="s">
        <v>510</v>
      </c>
    </row>
    <row r="51" spans="1:14">
      <c r="A51" s="248"/>
      <c r="B51" s="244"/>
      <c r="C51" s="244"/>
      <c r="D51" s="244"/>
      <c r="E51" s="244"/>
      <c r="F51" s="244"/>
      <c r="G51" s="310" t="s">
        <v>511</v>
      </c>
      <c r="H51" s="311"/>
      <c r="I51" s="319">
        <v>2097553</v>
      </c>
      <c r="J51" s="320">
        <v>47869</v>
      </c>
      <c r="K51" s="321">
        <v>-9.9</v>
      </c>
      <c r="L51" s="322">
        <v>76282</v>
      </c>
      <c r="M51" s="323">
        <v>25</v>
      </c>
      <c r="N51" s="324">
        <v>-34.9</v>
      </c>
    </row>
    <row r="52" spans="1:14">
      <c r="A52" s="248"/>
      <c r="B52" s="244"/>
      <c r="C52" s="244"/>
      <c r="D52" s="244"/>
      <c r="E52" s="244"/>
      <c r="F52" s="244"/>
      <c r="G52" s="325"/>
      <c r="H52" s="326" t="s">
        <v>512</v>
      </c>
      <c r="I52" s="327">
        <v>1120130</v>
      </c>
      <c r="J52" s="328">
        <v>25563</v>
      </c>
      <c r="K52" s="329">
        <v>-3.6</v>
      </c>
      <c r="L52" s="330">
        <v>41092</v>
      </c>
      <c r="M52" s="331">
        <v>31.8</v>
      </c>
      <c r="N52" s="332">
        <v>-35.4</v>
      </c>
    </row>
    <row r="53" spans="1:14">
      <c r="A53" s="248"/>
      <c r="B53" s="244"/>
      <c r="C53" s="244"/>
      <c r="D53" s="244"/>
      <c r="E53" s="244"/>
      <c r="F53" s="244"/>
      <c r="G53" s="310" t="s">
        <v>513</v>
      </c>
      <c r="H53" s="311"/>
      <c r="I53" s="319">
        <v>1769986</v>
      </c>
      <c r="J53" s="320">
        <v>40581</v>
      </c>
      <c r="K53" s="321">
        <v>-15.2</v>
      </c>
      <c r="L53" s="322">
        <v>78670</v>
      </c>
      <c r="M53" s="323">
        <v>3.1</v>
      </c>
      <c r="N53" s="324">
        <v>-18.3</v>
      </c>
    </row>
    <row r="54" spans="1:14">
      <c r="A54" s="248"/>
      <c r="B54" s="244"/>
      <c r="C54" s="244"/>
      <c r="D54" s="244"/>
      <c r="E54" s="244"/>
      <c r="F54" s="244"/>
      <c r="G54" s="325"/>
      <c r="H54" s="326" t="s">
        <v>512</v>
      </c>
      <c r="I54" s="327">
        <v>877941</v>
      </c>
      <c r="J54" s="328">
        <v>20129</v>
      </c>
      <c r="K54" s="329">
        <v>-21.3</v>
      </c>
      <c r="L54" s="330">
        <v>38094</v>
      </c>
      <c r="M54" s="331">
        <v>-7.3</v>
      </c>
      <c r="N54" s="332">
        <v>-14</v>
      </c>
    </row>
    <row r="55" spans="1:14">
      <c r="A55" s="248"/>
      <c r="B55" s="244"/>
      <c r="C55" s="244"/>
      <c r="D55" s="244"/>
      <c r="E55" s="244"/>
      <c r="F55" s="244"/>
      <c r="G55" s="310" t="s">
        <v>514</v>
      </c>
      <c r="H55" s="311"/>
      <c r="I55" s="319">
        <v>1879353</v>
      </c>
      <c r="J55" s="320">
        <v>43253</v>
      </c>
      <c r="K55" s="321">
        <v>6.6</v>
      </c>
      <c r="L55" s="322">
        <v>67201</v>
      </c>
      <c r="M55" s="323">
        <v>-14.6</v>
      </c>
      <c r="N55" s="324">
        <v>21.2</v>
      </c>
    </row>
    <row r="56" spans="1:14">
      <c r="A56" s="248"/>
      <c r="B56" s="244"/>
      <c r="C56" s="244"/>
      <c r="D56" s="244"/>
      <c r="E56" s="244"/>
      <c r="F56" s="244"/>
      <c r="G56" s="325"/>
      <c r="H56" s="326" t="s">
        <v>512</v>
      </c>
      <c r="I56" s="327">
        <v>997561</v>
      </c>
      <c r="J56" s="328">
        <v>22959</v>
      </c>
      <c r="K56" s="329">
        <v>14.1</v>
      </c>
      <c r="L56" s="330">
        <v>35210</v>
      </c>
      <c r="M56" s="331">
        <v>-7.6</v>
      </c>
      <c r="N56" s="332">
        <v>21.7</v>
      </c>
    </row>
    <row r="57" spans="1:14">
      <c r="A57" s="248"/>
      <c r="B57" s="244"/>
      <c r="C57" s="244"/>
      <c r="D57" s="244"/>
      <c r="E57" s="244"/>
      <c r="F57" s="244"/>
      <c r="G57" s="310" t="s">
        <v>515</v>
      </c>
      <c r="H57" s="311"/>
      <c r="I57" s="319">
        <v>2098159</v>
      </c>
      <c r="J57" s="320">
        <v>47971</v>
      </c>
      <c r="K57" s="321">
        <v>10.9</v>
      </c>
      <c r="L57" s="322">
        <v>75709</v>
      </c>
      <c r="M57" s="323">
        <v>12.7</v>
      </c>
      <c r="N57" s="324">
        <v>-1.8</v>
      </c>
    </row>
    <row r="58" spans="1:14">
      <c r="A58" s="248"/>
      <c r="B58" s="244"/>
      <c r="C58" s="244"/>
      <c r="D58" s="244"/>
      <c r="E58" s="244"/>
      <c r="F58" s="244"/>
      <c r="G58" s="325"/>
      <c r="H58" s="326" t="s">
        <v>512</v>
      </c>
      <c r="I58" s="327">
        <v>980984</v>
      </c>
      <c r="J58" s="328">
        <v>22429</v>
      </c>
      <c r="K58" s="329">
        <v>-2.2999999999999998</v>
      </c>
      <c r="L58" s="330">
        <v>35212</v>
      </c>
      <c r="M58" s="331">
        <v>0</v>
      </c>
      <c r="N58" s="332">
        <v>-2.2999999999999998</v>
      </c>
    </row>
    <row r="59" spans="1:14">
      <c r="A59" s="248"/>
      <c r="B59" s="244"/>
      <c r="C59" s="244"/>
      <c r="D59" s="244"/>
      <c r="E59" s="244"/>
      <c r="F59" s="244"/>
      <c r="G59" s="310" t="s">
        <v>516</v>
      </c>
      <c r="H59" s="311"/>
      <c r="I59" s="319">
        <v>1986205</v>
      </c>
      <c r="J59" s="320">
        <v>45517</v>
      </c>
      <c r="K59" s="321">
        <v>-5.0999999999999996</v>
      </c>
      <c r="L59" s="322">
        <v>90961</v>
      </c>
      <c r="M59" s="323">
        <v>20.100000000000001</v>
      </c>
      <c r="N59" s="324">
        <v>-25.2</v>
      </c>
    </row>
    <row r="60" spans="1:14">
      <c r="A60" s="248"/>
      <c r="B60" s="244"/>
      <c r="C60" s="244"/>
      <c r="D60" s="244"/>
      <c r="E60" s="244"/>
      <c r="F60" s="244"/>
      <c r="G60" s="325"/>
      <c r="H60" s="326" t="s">
        <v>512</v>
      </c>
      <c r="I60" s="333">
        <v>1203836</v>
      </c>
      <c r="J60" s="328">
        <v>27588</v>
      </c>
      <c r="K60" s="329">
        <v>23</v>
      </c>
      <c r="L60" s="330">
        <v>37720</v>
      </c>
      <c r="M60" s="331">
        <v>7.1</v>
      </c>
      <c r="N60" s="332">
        <v>15.9</v>
      </c>
    </row>
    <row r="61" spans="1:14">
      <c r="A61" s="248"/>
      <c r="B61" s="244"/>
      <c r="C61" s="244"/>
      <c r="D61" s="244"/>
      <c r="E61" s="244"/>
      <c r="F61" s="244"/>
      <c r="G61" s="310" t="s">
        <v>517</v>
      </c>
      <c r="H61" s="334"/>
      <c r="I61" s="335">
        <v>1966251</v>
      </c>
      <c r="J61" s="336">
        <v>45038</v>
      </c>
      <c r="K61" s="337">
        <v>-2.5</v>
      </c>
      <c r="L61" s="338">
        <v>77765</v>
      </c>
      <c r="M61" s="339">
        <v>9.3000000000000007</v>
      </c>
      <c r="N61" s="324">
        <v>-11.8</v>
      </c>
    </row>
    <row r="62" spans="1:14">
      <c r="A62" s="248"/>
      <c r="B62" s="244"/>
      <c r="C62" s="244"/>
      <c r="D62" s="244"/>
      <c r="E62" s="244"/>
      <c r="F62" s="244"/>
      <c r="G62" s="325"/>
      <c r="H62" s="326" t="s">
        <v>512</v>
      </c>
      <c r="I62" s="327">
        <v>1036090</v>
      </c>
      <c r="J62" s="328">
        <v>23734</v>
      </c>
      <c r="K62" s="329">
        <v>2</v>
      </c>
      <c r="L62" s="330">
        <v>37466</v>
      </c>
      <c r="M62" s="331">
        <v>4.8</v>
      </c>
      <c r="N62" s="332">
        <v>-2.8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75" zoomScaleNormal="75" zoomScaleSheetLayoutView="100" workbookViewId="0">
      <selection activeCell="G52" sqref="G5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6" t="s">
        <v>3</v>
      </c>
      <c r="D47" s="1136"/>
      <c r="E47" s="1137"/>
      <c r="F47" s="11">
        <v>6.1</v>
      </c>
      <c r="G47" s="12">
        <v>14.45</v>
      </c>
      <c r="H47" s="12">
        <v>21.42</v>
      </c>
      <c r="I47" s="12">
        <v>21.51</v>
      </c>
      <c r="J47" s="13">
        <v>21.27</v>
      </c>
    </row>
    <row r="48" spans="2:10" ht="57.75" customHeight="1">
      <c r="B48" s="14"/>
      <c r="C48" s="1138" t="s">
        <v>4</v>
      </c>
      <c r="D48" s="1138"/>
      <c r="E48" s="1139"/>
      <c r="F48" s="15">
        <v>5.88</v>
      </c>
      <c r="G48" s="16">
        <v>5.57</v>
      </c>
      <c r="H48" s="16">
        <v>6.06</v>
      </c>
      <c r="I48" s="16">
        <v>4.7</v>
      </c>
      <c r="J48" s="17">
        <v>5.79</v>
      </c>
    </row>
    <row r="49" spans="2:10" ht="57.75" customHeight="1" thickBot="1">
      <c r="B49" s="18"/>
      <c r="C49" s="1140" t="s">
        <v>5</v>
      </c>
      <c r="D49" s="1140"/>
      <c r="E49" s="1141"/>
      <c r="F49" s="19">
        <v>0.43</v>
      </c>
      <c r="G49" s="20">
        <v>8.25</v>
      </c>
      <c r="H49" s="20">
        <v>4.18</v>
      </c>
      <c r="I49" s="20" t="s">
        <v>524</v>
      </c>
      <c r="J49" s="21">
        <v>1.1399999999999999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5" zoomScaleNormal="75" zoomScaleSheetLayoutView="100" workbookViewId="0">
      <selection activeCell="G52" sqref="G5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8" t="s">
        <v>525</v>
      </c>
      <c r="D34" s="1148"/>
      <c r="E34" s="1149"/>
      <c r="F34" s="32">
        <v>11.93</v>
      </c>
      <c r="G34" s="33">
        <v>12.68</v>
      </c>
      <c r="H34" s="33">
        <v>14.33</v>
      </c>
      <c r="I34" s="33">
        <v>15.95</v>
      </c>
      <c r="J34" s="34">
        <v>16.62</v>
      </c>
      <c r="K34" s="22"/>
      <c r="L34" s="22"/>
      <c r="M34" s="22"/>
      <c r="N34" s="22"/>
      <c r="O34" s="22"/>
      <c r="P34" s="22"/>
    </row>
    <row r="35" spans="1:16" ht="39" customHeight="1">
      <c r="A35" s="22"/>
      <c r="B35" s="35"/>
      <c r="C35" s="1142" t="s">
        <v>526</v>
      </c>
      <c r="D35" s="1143"/>
      <c r="E35" s="1144"/>
      <c r="F35" s="36">
        <v>5.88</v>
      </c>
      <c r="G35" s="37">
        <v>5.57</v>
      </c>
      <c r="H35" s="37">
        <v>6.01</v>
      </c>
      <c r="I35" s="37">
        <v>4.5599999999999996</v>
      </c>
      <c r="J35" s="38">
        <v>5.49</v>
      </c>
      <c r="K35" s="22"/>
      <c r="L35" s="22"/>
      <c r="M35" s="22"/>
      <c r="N35" s="22"/>
      <c r="O35" s="22"/>
      <c r="P35" s="22"/>
    </row>
    <row r="36" spans="1:16" ht="39" customHeight="1">
      <c r="A36" s="22"/>
      <c r="B36" s="35"/>
      <c r="C36" s="1142" t="s">
        <v>527</v>
      </c>
      <c r="D36" s="1143"/>
      <c r="E36" s="1144"/>
      <c r="F36" s="36" t="s">
        <v>480</v>
      </c>
      <c r="G36" s="37" t="s">
        <v>480</v>
      </c>
      <c r="H36" s="37" t="s">
        <v>480</v>
      </c>
      <c r="I36" s="37">
        <v>4.5</v>
      </c>
      <c r="J36" s="38">
        <v>4.7300000000000004</v>
      </c>
      <c r="K36" s="22"/>
      <c r="L36" s="22"/>
      <c r="M36" s="22"/>
      <c r="N36" s="22"/>
      <c r="O36" s="22"/>
      <c r="P36" s="22"/>
    </row>
    <row r="37" spans="1:16" ht="39" customHeight="1">
      <c r="A37" s="22"/>
      <c r="B37" s="35"/>
      <c r="C37" s="1142" t="s">
        <v>528</v>
      </c>
      <c r="D37" s="1143"/>
      <c r="E37" s="1144"/>
      <c r="F37" s="36">
        <v>1.1299999999999999</v>
      </c>
      <c r="G37" s="37">
        <v>1.1399999999999999</v>
      </c>
      <c r="H37" s="37">
        <v>0.95</v>
      </c>
      <c r="I37" s="37">
        <v>1.32</v>
      </c>
      <c r="J37" s="38">
        <v>0.79</v>
      </c>
      <c r="K37" s="22"/>
      <c r="L37" s="22"/>
      <c r="M37" s="22"/>
      <c r="N37" s="22"/>
      <c r="O37" s="22"/>
      <c r="P37" s="22"/>
    </row>
    <row r="38" spans="1:16" ht="39" customHeight="1">
      <c r="A38" s="22"/>
      <c r="B38" s="35"/>
      <c r="C38" s="1142" t="s">
        <v>529</v>
      </c>
      <c r="D38" s="1143"/>
      <c r="E38" s="1144"/>
      <c r="F38" s="36">
        <v>0</v>
      </c>
      <c r="G38" s="37">
        <v>0</v>
      </c>
      <c r="H38" s="37">
        <v>0.05</v>
      </c>
      <c r="I38" s="37">
        <v>0.15</v>
      </c>
      <c r="J38" s="38">
        <v>0.3</v>
      </c>
      <c r="K38" s="22"/>
      <c r="L38" s="22"/>
      <c r="M38" s="22"/>
      <c r="N38" s="22"/>
      <c r="O38" s="22"/>
      <c r="P38" s="22"/>
    </row>
    <row r="39" spans="1:16" ht="39" customHeight="1">
      <c r="A39" s="22"/>
      <c r="B39" s="35"/>
      <c r="C39" s="1142" t="s">
        <v>530</v>
      </c>
      <c r="D39" s="1143"/>
      <c r="E39" s="1144"/>
      <c r="F39" s="36">
        <v>1.52</v>
      </c>
      <c r="G39" s="37">
        <v>1.18</v>
      </c>
      <c r="H39" s="37">
        <v>0.51</v>
      </c>
      <c r="I39" s="37">
        <v>0.25</v>
      </c>
      <c r="J39" s="38">
        <v>0.23</v>
      </c>
      <c r="K39" s="22"/>
      <c r="L39" s="22"/>
      <c r="M39" s="22"/>
      <c r="N39" s="22"/>
      <c r="O39" s="22"/>
      <c r="P39" s="22"/>
    </row>
    <row r="40" spans="1:16" ht="39" customHeight="1">
      <c r="A40" s="22"/>
      <c r="B40" s="35"/>
      <c r="C40" s="1142" t="s">
        <v>531</v>
      </c>
      <c r="D40" s="1143"/>
      <c r="E40" s="1144"/>
      <c r="F40" s="36">
        <v>0.01</v>
      </c>
      <c r="G40" s="37">
        <v>0.01</v>
      </c>
      <c r="H40" s="37">
        <v>0</v>
      </c>
      <c r="I40" s="37">
        <v>0.05</v>
      </c>
      <c r="J40" s="38">
        <v>0.08</v>
      </c>
      <c r="K40" s="22"/>
      <c r="L40" s="22"/>
      <c r="M40" s="22"/>
      <c r="N40" s="22"/>
      <c r="O40" s="22"/>
      <c r="P40" s="22"/>
    </row>
    <row r="41" spans="1:16" ht="39" customHeight="1">
      <c r="A41" s="22"/>
      <c r="B41" s="35"/>
      <c r="C41" s="1142" t="s">
        <v>532</v>
      </c>
      <c r="D41" s="1143"/>
      <c r="E41" s="1144"/>
      <c r="F41" s="36">
        <v>7.0000000000000007E-2</v>
      </c>
      <c r="G41" s="37">
        <v>7.0000000000000007E-2</v>
      </c>
      <c r="H41" s="37">
        <v>0.06</v>
      </c>
      <c r="I41" s="37">
        <v>0.05</v>
      </c>
      <c r="J41" s="38">
        <v>0.06</v>
      </c>
      <c r="K41" s="22"/>
      <c r="L41" s="22"/>
      <c r="M41" s="22"/>
      <c r="N41" s="22"/>
      <c r="O41" s="22"/>
      <c r="P41" s="22"/>
    </row>
    <row r="42" spans="1:16" ht="39" customHeight="1">
      <c r="A42" s="22"/>
      <c r="B42" s="39"/>
      <c r="C42" s="1142" t="s">
        <v>533</v>
      </c>
      <c r="D42" s="1143"/>
      <c r="E42" s="1144"/>
      <c r="F42" s="36" t="s">
        <v>480</v>
      </c>
      <c r="G42" s="37" t="s">
        <v>480</v>
      </c>
      <c r="H42" s="37" t="s">
        <v>480</v>
      </c>
      <c r="I42" s="37" t="s">
        <v>480</v>
      </c>
      <c r="J42" s="38" t="s">
        <v>480</v>
      </c>
      <c r="K42" s="22"/>
      <c r="L42" s="22"/>
      <c r="M42" s="22"/>
      <c r="N42" s="22"/>
      <c r="O42" s="22"/>
      <c r="P42" s="22"/>
    </row>
    <row r="43" spans="1:16" ht="39" customHeight="1" thickBot="1">
      <c r="A43" s="22"/>
      <c r="B43" s="40"/>
      <c r="C43" s="1145" t="s">
        <v>534</v>
      </c>
      <c r="D43" s="1146"/>
      <c r="E43" s="1147"/>
      <c r="F43" s="41">
        <v>0.39</v>
      </c>
      <c r="G43" s="42">
        <v>0.35</v>
      </c>
      <c r="H43" s="42">
        <v>3.9</v>
      </c>
      <c r="I43" s="42">
        <v>0.05</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1" zoomScale="75" zoomScaleNormal="75" zoomScaleSheetLayoutView="55" workbookViewId="0">
      <selection activeCell="E52" sqref="E52:J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8" t="s">
        <v>11</v>
      </c>
      <c r="C45" s="1159"/>
      <c r="D45" s="58"/>
      <c r="E45" s="1164" t="s">
        <v>12</v>
      </c>
      <c r="F45" s="1164"/>
      <c r="G45" s="1164"/>
      <c r="H45" s="1164"/>
      <c r="I45" s="1164"/>
      <c r="J45" s="1165"/>
      <c r="K45" s="59">
        <v>1567</v>
      </c>
      <c r="L45" s="60">
        <v>1601</v>
      </c>
      <c r="M45" s="60">
        <v>1585</v>
      </c>
      <c r="N45" s="60">
        <v>1587</v>
      </c>
      <c r="O45" s="61">
        <v>1606</v>
      </c>
      <c r="P45" s="48"/>
      <c r="Q45" s="48"/>
      <c r="R45" s="48"/>
      <c r="S45" s="48"/>
      <c r="T45" s="48"/>
      <c r="U45" s="48"/>
    </row>
    <row r="46" spans="1:21" ht="30.75" customHeight="1">
      <c r="A46" s="48"/>
      <c r="B46" s="1160"/>
      <c r="C46" s="1161"/>
      <c r="D46" s="62"/>
      <c r="E46" s="1152" t="s">
        <v>13</v>
      </c>
      <c r="F46" s="1152"/>
      <c r="G46" s="1152"/>
      <c r="H46" s="1152"/>
      <c r="I46" s="1152"/>
      <c r="J46" s="1153"/>
      <c r="K46" s="63" t="s">
        <v>480</v>
      </c>
      <c r="L46" s="64" t="s">
        <v>480</v>
      </c>
      <c r="M46" s="64" t="s">
        <v>480</v>
      </c>
      <c r="N46" s="64" t="s">
        <v>480</v>
      </c>
      <c r="O46" s="65" t="s">
        <v>480</v>
      </c>
      <c r="P46" s="48"/>
      <c r="Q46" s="48"/>
      <c r="R46" s="48"/>
      <c r="S46" s="48"/>
      <c r="T46" s="48"/>
      <c r="U46" s="48"/>
    </row>
    <row r="47" spans="1:21" ht="30.75" customHeight="1">
      <c r="A47" s="48"/>
      <c r="B47" s="1160"/>
      <c r="C47" s="1161"/>
      <c r="D47" s="62"/>
      <c r="E47" s="1152" t="s">
        <v>14</v>
      </c>
      <c r="F47" s="1152"/>
      <c r="G47" s="1152"/>
      <c r="H47" s="1152"/>
      <c r="I47" s="1152"/>
      <c r="J47" s="1153"/>
      <c r="K47" s="63">
        <v>8</v>
      </c>
      <c r="L47" s="64">
        <v>12</v>
      </c>
      <c r="M47" s="64">
        <v>12</v>
      </c>
      <c r="N47" s="64">
        <v>8</v>
      </c>
      <c r="O47" s="65">
        <v>7</v>
      </c>
      <c r="P47" s="48"/>
      <c r="Q47" s="48"/>
      <c r="R47" s="48"/>
      <c r="S47" s="48"/>
      <c r="T47" s="48"/>
      <c r="U47" s="48"/>
    </row>
    <row r="48" spans="1:21" ht="30.75" customHeight="1">
      <c r="A48" s="48"/>
      <c r="B48" s="1160"/>
      <c r="C48" s="1161"/>
      <c r="D48" s="62"/>
      <c r="E48" s="1152" t="s">
        <v>15</v>
      </c>
      <c r="F48" s="1152"/>
      <c r="G48" s="1152"/>
      <c r="H48" s="1152"/>
      <c r="I48" s="1152"/>
      <c r="J48" s="1153"/>
      <c r="K48" s="63">
        <v>866</v>
      </c>
      <c r="L48" s="64">
        <v>825</v>
      </c>
      <c r="M48" s="64">
        <v>826</v>
      </c>
      <c r="N48" s="64">
        <v>843</v>
      </c>
      <c r="O48" s="65">
        <v>916</v>
      </c>
      <c r="P48" s="48"/>
      <c r="Q48" s="48"/>
      <c r="R48" s="48"/>
      <c r="S48" s="48"/>
      <c r="T48" s="48"/>
      <c r="U48" s="48"/>
    </row>
    <row r="49" spans="1:21" ht="30.75" customHeight="1">
      <c r="A49" s="48"/>
      <c r="B49" s="1160"/>
      <c r="C49" s="1161"/>
      <c r="D49" s="62"/>
      <c r="E49" s="1152" t="s">
        <v>16</v>
      </c>
      <c r="F49" s="1152"/>
      <c r="G49" s="1152"/>
      <c r="H49" s="1152"/>
      <c r="I49" s="1152"/>
      <c r="J49" s="1153"/>
      <c r="K49" s="63">
        <v>97</v>
      </c>
      <c r="L49" s="64">
        <v>115</v>
      </c>
      <c r="M49" s="64">
        <v>116</v>
      </c>
      <c r="N49" s="64">
        <v>117</v>
      </c>
      <c r="O49" s="65">
        <v>116</v>
      </c>
      <c r="P49" s="48"/>
      <c r="Q49" s="48"/>
      <c r="R49" s="48"/>
      <c r="S49" s="48"/>
      <c r="T49" s="48"/>
      <c r="U49" s="48"/>
    </row>
    <row r="50" spans="1:21" ht="30.75" customHeight="1">
      <c r="A50" s="48"/>
      <c r="B50" s="1160"/>
      <c r="C50" s="1161"/>
      <c r="D50" s="62"/>
      <c r="E50" s="1152" t="s">
        <v>17</v>
      </c>
      <c r="F50" s="1152"/>
      <c r="G50" s="1152"/>
      <c r="H50" s="1152"/>
      <c r="I50" s="1152"/>
      <c r="J50" s="1153"/>
      <c r="K50" s="63">
        <v>22</v>
      </c>
      <c r="L50" s="64">
        <v>19</v>
      </c>
      <c r="M50" s="64">
        <v>16</v>
      </c>
      <c r="N50" s="64">
        <v>12</v>
      </c>
      <c r="O50" s="65">
        <v>6</v>
      </c>
      <c r="P50" s="48"/>
      <c r="Q50" s="48"/>
      <c r="R50" s="48"/>
      <c r="S50" s="48"/>
      <c r="T50" s="48"/>
      <c r="U50" s="48"/>
    </row>
    <row r="51" spans="1:21" ht="30.75" customHeight="1">
      <c r="A51" s="48"/>
      <c r="B51" s="1162"/>
      <c r="C51" s="1163"/>
      <c r="D51" s="66"/>
      <c r="E51" s="1152" t="s">
        <v>18</v>
      </c>
      <c r="F51" s="1152"/>
      <c r="G51" s="1152"/>
      <c r="H51" s="1152"/>
      <c r="I51" s="1152"/>
      <c r="J51" s="1153"/>
      <c r="K51" s="63" t="s">
        <v>480</v>
      </c>
      <c r="L51" s="64" t="s">
        <v>480</v>
      </c>
      <c r="M51" s="64" t="s">
        <v>480</v>
      </c>
      <c r="N51" s="64" t="s">
        <v>480</v>
      </c>
      <c r="O51" s="65" t="s">
        <v>480</v>
      </c>
      <c r="P51" s="48"/>
      <c r="Q51" s="48"/>
      <c r="R51" s="48"/>
      <c r="S51" s="48"/>
      <c r="T51" s="48"/>
      <c r="U51" s="48"/>
    </row>
    <row r="52" spans="1:21" ht="30.75" customHeight="1">
      <c r="A52" s="48"/>
      <c r="B52" s="1150" t="s">
        <v>19</v>
      </c>
      <c r="C52" s="1151"/>
      <c r="D52" s="66"/>
      <c r="E52" s="1152" t="s">
        <v>20</v>
      </c>
      <c r="F52" s="1152"/>
      <c r="G52" s="1152"/>
      <c r="H52" s="1152"/>
      <c r="I52" s="1152"/>
      <c r="J52" s="1153"/>
      <c r="K52" s="63">
        <v>1754</v>
      </c>
      <c r="L52" s="64">
        <v>1719</v>
      </c>
      <c r="M52" s="64">
        <v>1757</v>
      </c>
      <c r="N52" s="64">
        <v>1710</v>
      </c>
      <c r="O52" s="65">
        <v>1795</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806</v>
      </c>
      <c r="L53" s="69">
        <v>853</v>
      </c>
      <c r="M53" s="69">
        <v>798</v>
      </c>
      <c r="N53" s="69">
        <v>857</v>
      </c>
      <c r="O53" s="70">
        <v>856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2015-04-21T02:12:39Z</cp:lastPrinted>
  <dcterms:created xsi:type="dcterms:W3CDTF">2015-02-17T06:48:12Z</dcterms:created>
  <dcterms:modified xsi:type="dcterms:W3CDTF">2015-04-23T08:45:22Z</dcterms:modified>
  <cp:category/>
</cp:coreProperties>
</file>