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P23" i="11"/>
  <c r="CW102" i="11" l="1"/>
  <c r="CR102" i="11"/>
  <c r="AU88" i="11" l="1"/>
  <c r="AP88" i="11"/>
  <c r="AF88" i="11"/>
  <c r="BG36" i="9" l="1"/>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C39" i="9"/>
  <c r="BE38" i="9"/>
  <c r="AM38" i="9"/>
  <c r="C38" i="9"/>
  <c r="BE37" i="9"/>
  <c r="AM37" i="9"/>
  <c r="C37" i="9"/>
  <c r="AM36" i="9"/>
  <c r="BW34" i="9"/>
  <c r="BW35" i="9" s="1"/>
  <c r="BW36" i="9" s="1"/>
  <c r="BW37" i="9" s="1"/>
  <c r="BW38" i="9" s="1"/>
  <c r="BW39" i="9" s="1"/>
  <c r="BW40" i="9" s="1"/>
  <c r="BW41" i="9" s="1"/>
  <c r="BW42" i="9" s="1"/>
  <c r="BW43" i="9" s="1"/>
  <c r="C34" i="9"/>
  <c r="CO34" i="9" l="1"/>
  <c r="CO35" i="9" s="1"/>
  <c r="CO36" i="9" s="1"/>
  <c r="CO37" i="9" s="1"/>
  <c r="CO38" i="9" s="1"/>
  <c r="CO39" i="9" s="1"/>
  <c r="CO40" i="9" s="1"/>
  <c r="CO41" i="9" s="1"/>
  <c r="CO42"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s="1"/>
  <c r="U38" i="9" s="1"/>
  <c r="U39" i="9" s="1"/>
  <c r="BE34" i="9"/>
  <c r="BE35" i="9" s="1"/>
  <c r="BE36" i="9" s="1"/>
  <c r="AM34" i="9"/>
  <c r="AM35" i="9" s="1"/>
</calcChain>
</file>

<file path=xl/sharedStrings.xml><?xml version="1.0" encoding="utf-8"?>
<sst xmlns="http://schemas.openxmlformats.org/spreadsheetml/2006/main" count="1067" uniqueCount="557">
  <si>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</si>
  <si>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</si>
  <si>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</si>
  <si>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</si>
  <si>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</si>
  <si>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</si>
  <si>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</si>
  <si>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</si>
  <si>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</si>
  <si>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</si>
  <si>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</si>
  <si>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</si>
  <si>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</si>
  <si>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</si>
  <si>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</si>
  <si>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</si>
  <si>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</si>
  <si>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</si>
  <si>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</si>
  <si>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</si>
  <si>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</si>
  <si>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</si>
  <si>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</si>
  <si>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</si>
  <si>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</si>
  <si>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</si>
  <si>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</si>
  <si>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</si>
  <si>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</si>
  <si>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</si>
  <si>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</si>
  <si>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</si>
  <si>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</si>
  <si>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</si>
  <si>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</si>
  <si>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</si>
  <si>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</si>
  <si>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</si>
  <si>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</si>
  <si>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</si>
  <si>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</si>
  <si>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</si>
  <si>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</si>
  <si>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</si>
  <si>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</si>
  <si>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</si>
  <si>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</si>
  <si>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</si>
  <si>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</si>
  <si>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</si>
  <si>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</si>
  <si>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</si>
  <si>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</si>
  <si>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</si>
  <si>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</si>
  <si>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</si>
  <si>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</si>
  <si>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</si>
  <si>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</si>
  <si>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</si>
  <si>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</si>
  <si>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</si>
  <si>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</si>
  <si>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</si>
  <si>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</si>
  <si>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</si>
  <si>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</si>
  <si>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</si>
  <si>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</si>
  <si>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</si>
  <si>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</si>
  <si>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</si>
  <si>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</si>
  <si>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</si>
  <si>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</si>
  <si>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</si>
  <si>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</si>
  <si>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</si>
  <si>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</si>
  <si>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</si>
  <si>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</si>
  <si>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</si>
  <si>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</si>
  <si>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</si>
  <si>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</si>
  <si>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</si>
  <si>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</si>
  <si>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</si>
  <si>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</si>
  <si>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</si>
  <si>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</si>
  <si>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</si>
  <si>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</si>
  <si>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</si>
  <si>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</si>
  <si>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</si>
  <si>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</si>
  <si>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</si>
  <si>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</si>
  <si>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</si>
  <si>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</si>
  <si>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</si>
  <si>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</si>
  <si>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</si>
  <si>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</si>
  <si>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</si>
  <si>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</si>
  <si>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</si>
  <si>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</si>
  <si>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</si>
  <si>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</si>
  <si>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</si>
  <si>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</si>
  <si>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</si>
  <si>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</si>
  <si>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</si>
  <si>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</si>
  <si>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</si>
  <si>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</si>
  <si>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</si>
  <si>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</si>
  <si>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</si>
  <si>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</si>
  <si>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</si>
  <si>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</si>
  <si>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</si>
  <si>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</si>
  <si>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</si>
  <si>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</si>
  <si>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</si>
  <si>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</si>
  <si>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</si>
  <si>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</si>
  <si>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</si>
  <si>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</si>
  <si>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</si>
  <si>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</si>
  <si>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</si>
  <si>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</si>
  <si>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</si>
  <si>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</si>
  <si>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</si>
  <si>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</si>
  <si>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</si>
  <si>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</si>
  <si>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</si>
  <si>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</si>
  <si>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</si>
  <si>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</si>
  <si>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</si>
  <si>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</si>
  <si>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</si>
  <si>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</si>
  <si>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</si>
  <si>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</si>
  <si>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</si>
  <si>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</si>
  <si>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</si>
  <si>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</si>
  <si>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</si>
  <si>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</si>
  <si>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</si>
  <si>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</si>
  <si>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</si>
  <si>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</si>
  <si>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</si>
  <si>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</si>
  <si>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</si>
  <si>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</si>
  <si>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</si>
  <si>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</si>
  <si>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</si>
  <si>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</si>
  <si>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</si>
  <si>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</si>
  <si>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</si>
  <si>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</si>
  <si>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</si>
  <si>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</si>
  <si>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</si>
  <si>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</si>
  <si>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</si>
  <si>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</si>
  <si>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</si>
  <si>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</si>
  <si>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</si>
  <si>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</si>
  <si>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</si>
  <si>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</si>
  <si>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</si>
  <si>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</si>
  <si>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</si>
  <si>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</si>
  <si>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</si>
  <si>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</si>
  <si>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</si>
  <si>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長野県飯田市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</si>
  <si>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</si>
  <si>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</si>
  <si>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</si>
  <si>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</si>
  <si>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</si>
  <si>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</si>
  <si>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</si>
  <si>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</si>
  <si>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</si>
  <si>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</si>
  <si>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</si>
  <si>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</si>
  <si>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</si>
  <si>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</si>
  <si>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</si>
  <si>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</si>
  <si>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</si>
  <si>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</si>
  <si>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</si>
  <si>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</si>
  <si>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</si>
  <si>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</si>
  <si>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</si>
  <si>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</si>
  <si>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</si>
  <si>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</si>
  <si>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</si>
  <si>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</si>
  <si>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</si>
  <si>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</si>
  <si>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</si>
  <si>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</si>
  <si>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</si>
  <si>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</si>
  <si>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</si>
  <si>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</si>
  <si>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</si>
  <si>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</si>
  <si>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</si>
  <si>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</si>
  <si>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</si>
  <si>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</si>
  <si>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</si>
  <si>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</si>
  <si>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</si>
  <si>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</si>
  <si>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</si>
  <si>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</si>
  <si>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</si>
  <si>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</si>
  <si>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</si>
  <si>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</si>
  <si>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</si>
  <si>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</si>
  <si>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</si>
  <si>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</si>
  <si>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</si>
  <si>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</si>
  <si>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</si>
  <si>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</si>
  <si>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</si>
  <si>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</si>
  <si>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</si>
  <si>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</si>
  <si>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</si>
  <si>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</si>
  <si>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</si>
  <si>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</si>
  <si>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</si>
  <si>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</si>
  <si>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</si>
  <si>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</si>
  <si>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</si>
  <si>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</si>
  <si>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</si>
  <si>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</si>
  <si>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</si>
  <si>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</si>
  <si>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</si>
  <si>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</si>
  <si>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</si>
  <si>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</si>
  <si>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</si>
  <si>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</si>
  <si>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</si>
  <si>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</si>
  <si>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</si>
  <si>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</si>
  <si>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</si>
  <si>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</si>
  <si>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</si>
  <si>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</si>
  <si>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</si>
  <si>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</si>
  <si>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</si>
  <si>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</si>
  <si>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</si>
  <si>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</si>
  <si>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</si>
  <si>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</si>
  <si>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</si>
  <si>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</si>
  <si>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</si>
  <si>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</si>
  <si>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</si>
  <si>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</si>
  <si>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</si>
  <si>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</si>
  <si>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</si>
  <si>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</si>
  <si>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</si>
  <si>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</si>
  <si>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</si>
  <si>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</si>
  <si>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</si>
  <si>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</si>
  <si>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</si>
  <si>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</si>
  <si>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</si>
  <si>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</si>
  <si>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</si>
  <si>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</si>
  <si>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</si>
  <si>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</si>
  <si>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</si>
  <si>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</si>
  <si>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</si>
  <si>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</si>
  <si>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</si>
  <si>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</si>
  <si>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</si>
  <si>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</si>
  <si>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</si>
  <si>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</si>
  <si>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</si>
  <si>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</si>
  <si>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</si>
  <si>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</si>
  <si>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</si>
  <si>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</si>
  <si>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</si>
  <si>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</si>
  <si>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</si>
  <si>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</si>
  <si>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</si>
  <si>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</si>
  <si>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</si>
  <si>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長野県飯田市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</si>
  <si>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</si>
  <si>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</si>
  <si>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</si>
  <si>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</si>
  <si>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</si>
  <si>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</si>
  <si>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</si>
  <si>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</si>
  <si>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</si>
  <si>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</si>
  <si>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</si>
  <si>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</si>
  <si>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</si>
  <si>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</si>
  <si>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</si>
  <si>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</si>
  <si>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</si>
  <si>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</si>
  <si>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</si>
  <si>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</si>
  <si>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飯田市墓地事業特別会計</t>
    <phoneticPr fontId="5"/>
  </si>
  <si>
    <t>飯田市ケーブルテレビ放送事業特別会計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</si>
  <si>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</si>
  <si>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</si>
  <si>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</si>
  <si>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</si>
  <si>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</si>
  <si>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</si>
  <si>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</si>
  <si>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</si>
  <si>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</si>
  <si>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</si>
  <si>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</si>
  <si>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</si>
  <si>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</si>
  <si>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飯田市国民健康保険特別会計</t>
    <phoneticPr fontId="5"/>
  </si>
  <si>
    <t>飯田市介護保険特別会計</t>
    <phoneticPr fontId="5"/>
  </si>
  <si>
    <t>飯田市後期高齢者医療特別会計</t>
    <phoneticPr fontId="5"/>
  </si>
  <si>
    <t>飯田市介護老人保健施設事業特別会計</t>
    <phoneticPr fontId="5"/>
  </si>
  <si>
    <t>飯田市上村デイサービスセンター特別会計</t>
    <phoneticPr fontId="5"/>
  </si>
  <si>
    <t>飯田市駐車場事業特別会計</t>
    <phoneticPr fontId="5"/>
  </si>
  <si>
    <t>飯田市水道事業会計</t>
    <phoneticPr fontId="5"/>
  </si>
  <si>
    <t>法適用企業</t>
    <phoneticPr fontId="5"/>
  </si>
  <si>
    <t>飯田市病院事業会計</t>
    <phoneticPr fontId="5"/>
  </si>
  <si>
    <t>飯田市簡易水道事業特別会計</t>
    <phoneticPr fontId="5"/>
  </si>
  <si>
    <t>法非適用企業</t>
    <phoneticPr fontId="5"/>
  </si>
  <si>
    <t>飯田市地方卸売市場事業特別会計</t>
    <phoneticPr fontId="5"/>
  </si>
  <si>
    <t>飯田市下水道事業特別会計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</si>
  <si>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</si>
  <si>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</si>
  <si>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</si>
  <si>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</si>
  <si>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</si>
  <si>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</si>
  <si>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</si>
  <si>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</si>
  <si>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</si>
  <si>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</si>
  <si>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</si>
  <si>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</si>
  <si>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</si>
  <si>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</si>
  <si>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</si>
  <si>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</si>
  <si>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</si>
  <si>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</si>
  <si>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</si>
  <si>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</si>
  <si>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</si>
  <si>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</si>
  <si>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</si>
  <si>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</si>
  <si>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</si>
  <si>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</si>
  <si>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</si>
  <si>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</si>
  <si>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</si>
  <si>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</si>
  <si>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</si>
  <si>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</si>
  <si>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</si>
  <si>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</si>
  <si>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</si>
  <si>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</si>
  <si>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</si>
  <si>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</si>
  <si>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</si>
  <si>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</si>
  <si>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</si>
  <si>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</si>
  <si>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</si>
  <si>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</si>
  <si>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</si>
  <si>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</si>
  <si>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</si>
  <si>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</si>
  <si>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</si>
  <si>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</si>
  <si>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</si>
  <si>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</si>
  <si>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</si>
  <si>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</si>
  <si>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</si>
  <si>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</si>
  <si>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</si>
  <si>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</si>
  <si>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</si>
  <si>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</si>
  <si>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</si>
  <si>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</si>
  <si>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</si>
  <si>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</si>
  <si>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</si>
  <si>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</si>
  <si>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</si>
  <si>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</si>
  <si>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</si>
  <si>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</si>
  <si>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</si>
  <si>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</si>
  <si>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</si>
  <si>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</si>
  <si>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</si>
  <si>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</si>
  <si>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</si>
  <si>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</si>
  <si>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</si>
  <si>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</si>
  <si>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</si>
  <si>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</si>
  <si>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</si>
  <si>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</si>
  <si>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</si>
  <si>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</si>
  <si>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</si>
  <si>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</si>
  <si>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</si>
  <si>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</si>
  <si>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</si>
  <si>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</si>
  <si>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</si>
  <si>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</si>
  <si>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</si>
  <si>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</si>
  <si>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</si>
  <si>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</si>
  <si>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</si>
  <si>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</si>
  <si>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</si>
  <si>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</si>
  <si>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</si>
  <si>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</si>
  <si>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</si>
  <si>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</si>
  <si>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</si>
  <si>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</si>
  <si>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</si>
  <si>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</si>
  <si>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</si>
  <si>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</si>
  <si>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</si>
  <si>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</si>
  <si>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</si>
  <si>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</si>
  <si>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</si>
  <si>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</si>
  <si>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</si>
  <si>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</si>
  <si>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</si>
  <si>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</si>
  <si>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</si>
  <si>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</si>
  <si>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</si>
  <si>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</si>
  <si>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</si>
  <si>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</si>
  <si>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</si>
  <si>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</si>
  <si>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</si>
  <si>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</si>
  <si>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0.11</t>
  </si>
  <si>
    <t>▲ 1.26</t>
  </si>
  <si>
    <t>飯田市病院事業会計</t>
  </si>
  <si>
    <t>飯田市水道事業会計</t>
  </si>
  <si>
    <t>一般会計</t>
  </si>
  <si>
    <t>飯田市国民健康保険特別会計</t>
  </si>
  <si>
    <t>飯田市下水道事業特別会計</t>
  </si>
  <si>
    <t>飯田市介護保険特別会計</t>
  </si>
  <si>
    <t>飯田市介護老人保健施設事業特別会計</t>
  </si>
  <si>
    <t>飯田市後期高齢者医療特別会計</t>
  </si>
  <si>
    <t>その他会計（赤字）</t>
  </si>
  <si>
    <t>その他会計（黒字）</t>
  </si>
  <si>
    <t>-</t>
    <phoneticPr fontId="2"/>
  </si>
  <si>
    <t>下伊那自治センター組合</t>
    <rPh sb="0" eb="3">
      <t>シモイナ</t>
    </rPh>
    <rPh sb="3" eb="5">
      <t>ジチ</t>
    </rPh>
    <rPh sb="9" eb="11">
      <t>クミアイ</t>
    </rPh>
    <phoneticPr fontId="2"/>
  </si>
  <si>
    <t>飯田勤労者共済会</t>
    <rPh sb="0" eb="2">
      <t>イイダ</t>
    </rPh>
    <rPh sb="2" eb="5">
      <t>キンロウシャ</t>
    </rPh>
    <rPh sb="5" eb="8">
      <t>キョウサイカイ</t>
    </rPh>
    <phoneticPr fontId="2"/>
  </si>
  <si>
    <t>南信州・飯田産業センター</t>
    <rPh sb="0" eb="1">
      <t>ミナミ</t>
    </rPh>
    <rPh sb="1" eb="3">
      <t>シンシュウ</t>
    </rPh>
    <rPh sb="4" eb="6">
      <t>イイダ</t>
    </rPh>
    <rPh sb="6" eb="8">
      <t>サンギョウ</t>
    </rPh>
    <phoneticPr fontId="2"/>
  </si>
  <si>
    <t>飯田市体育協会</t>
    <rPh sb="0" eb="3">
      <t>イイダシ</t>
    </rPh>
    <rPh sb="3" eb="5">
      <t>タイイク</t>
    </rPh>
    <rPh sb="5" eb="7">
      <t>キョウカイ</t>
    </rPh>
    <phoneticPr fontId="2"/>
  </si>
  <si>
    <t>飯田清掃</t>
    <rPh sb="0" eb="2">
      <t>イイダ</t>
    </rPh>
    <rPh sb="2" eb="4">
      <t>セイソウ</t>
    </rPh>
    <phoneticPr fontId="2"/>
  </si>
  <si>
    <t>飯田健康温泉</t>
    <rPh sb="0" eb="2">
      <t>イイダ</t>
    </rPh>
    <rPh sb="2" eb="4">
      <t>ケンコウ</t>
    </rPh>
    <rPh sb="4" eb="6">
      <t>オンセン</t>
    </rPh>
    <phoneticPr fontId="2"/>
  </si>
  <si>
    <t>長野県食肉公社</t>
    <rPh sb="0" eb="3">
      <t>ナガノケン</t>
    </rPh>
    <rPh sb="3" eb="5">
      <t>ショクニク</t>
    </rPh>
    <rPh sb="5" eb="7">
      <t>コウシャ</t>
    </rPh>
    <phoneticPr fontId="2"/>
  </si>
  <si>
    <t>飯田市土地開発公社</t>
    <rPh sb="0" eb="3">
      <t>イイダシ</t>
    </rPh>
    <rPh sb="3" eb="5">
      <t>トチ</t>
    </rPh>
    <rPh sb="5" eb="7">
      <t>カイハツ</t>
    </rPh>
    <rPh sb="7" eb="9">
      <t>コウシャ</t>
    </rPh>
    <phoneticPr fontId="2"/>
  </si>
  <si>
    <t>いいだ有機</t>
    <rPh sb="3" eb="5">
      <t>ユウキ</t>
    </rPh>
    <phoneticPr fontId="2"/>
  </si>
  <si>
    <t>飯田市南信濃振興公社</t>
    <rPh sb="0" eb="3">
      <t>イイダシ</t>
    </rPh>
    <rPh sb="3" eb="6">
      <t>ミナミシナノ</t>
    </rPh>
    <rPh sb="6" eb="8">
      <t>シンコウ</t>
    </rPh>
    <rPh sb="8" eb="10">
      <t>コウシャ</t>
    </rPh>
    <phoneticPr fontId="2"/>
  </si>
  <si>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</si>
  <si>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</si>
  <si>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</si>
  <si>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</si>
  <si>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</si>
  <si>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</si>
  <si>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</si>
  <si>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</si>
  <si>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長野県民交通災害共済組合（一般会計）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</si>
</sst>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57316</c:v>
                </c:pt>
                <c:pt idx="1">
                  <c:v>50671</c:v>
                </c:pt>
                <c:pt idx="2">
                  <c:v>57996</c:v>
                </c:pt>
                <c:pt idx="3">
                  <c:v>64620</c:v>
                </c:pt>
                <c:pt idx="4">
                  <c:v>64287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58549</c:v>
                </c:pt>
                <c:pt idx="1">
                  <c:v>62276</c:v>
                </c:pt>
                <c:pt idx="2">
                  <c:v>45296</c:v>
                </c:pt>
                <c:pt idx="3">
                  <c:v>56561</c:v>
                </c:pt>
                <c:pt idx="4">
                  <c:v>89650</c:v>
                </c:pt>
              </c:numCache>
            </c:numRef>
          </c:val>
          <c:smooth val="0"/>
        </c:ser>
        <c:dLbls>
          <c:showLegendKey val="0"/>
          <c:showVal val="0"/>
          <c:showCatName val="0"/>
          <c:showSerName val="0"/>
          <c:showPercent val="0"/>
          <c:showBubbleSize val="0"/>
        </c:dLbls>
        <c:marker val="1"/>
        <c:smooth val="0"/>
        <c:axId val="93192960"/>
        <c:axId val="93194880"/>
      </c:lineChart>
      <c:catAx>
        <c:axId val="93192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94880"/>
        <c:crosses val="autoZero"/>
        <c:auto val="1"/>
        <c:lblAlgn val="ctr"/>
        <c:lblOffset val="100"/>
        <c:tickLblSkip val="1"/>
        <c:tickMarkSkip val="1"/>
        <c:noMultiLvlLbl val="0"/>
      </c:catAx>
      <c:valAx>
        <c:axId val="931948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9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4.28</c:v>
                </c:pt>
                <c:pt idx="1">
                  <c:v>4.4800000000000004</c:v>
                </c:pt>
                <c:pt idx="2">
                  <c:v>3.4</c:v>
                </c:pt>
                <c:pt idx="3">
                  <c:v>3.96</c:v>
                </c:pt>
                <c:pt idx="4">
                  <c:v>3.52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7.24</c:v>
                </c:pt>
                <c:pt idx="1">
                  <c:v>7.32</c:v>
                </c:pt>
                <c:pt idx="2">
                  <c:v>8.51</c:v>
                </c:pt>
                <c:pt idx="3">
                  <c:v>7.69</c:v>
                </c:pt>
                <c:pt idx="4">
                  <c:v>7.09</c:v>
                </c:pt>
              </c:numCache>
            </c:numRef>
          </c:val>
        </c:ser>
        <c:dLbls>
          <c:showLegendKey val="0"/>
          <c:showVal val="0"/>
          <c:showCatName val="0"/>
          <c:showSerName val="0"/>
          <c:showPercent val="0"/>
          <c:showBubbleSize val="0"/>
        </c:dLbls>
        <c:gapWidth val="250"/>
        <c:overlap val="100"/>
        <c:axId val="94768512"/>
        <c:axId val="9477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2.4300000000000002</c:v>
                </c:pt>
                <c:pt idx="1">
                  <c:v>0.17</c:v>
                </c:pt>
                <c:pt idx="2">
                  <c:v>0.27</c:v>
                </c:pt>
                <c:pt idx="3">
                  <c:v>-0.11</c:v>
                </c:pt>
                <c:pt idx="4">
                  <c:v>-1.26</c:v>
                </c:pt>
              </c:numCache>
            </c:numRef>
          </c:val>
          <c:smooth val="0"/>
        </c:ser>
        <c:dLbls>
          <c:showLegendKey val="0"/>
          <c:showVal val="0"/>
          <c:showCatName val="0"/>
          <c:showSerName val="0"/>
          <c:showPercent val="0"/>
          <c:showBubbleSize val="0"/>
        </c:dLbls>
        <c:marker val="1"/>
        <c:smooth val="0"/>
        <c:axId val="94768512"/>
        <c:axId val="94770688"/>
      </c:lineChart>
      <c:catAx>
        <c:axId val="947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770688"/>
        <c:crosses val="autoZero"/>
        <c:auto val="1"/>
        <c:lblAlgn val="ctr"/>
        <c:lblOffset val="100"/>
        <c:tickLblSkip val="1"/>
        <c:tickMarkSkip val="1"/>
        <c:noMultiLvlLbl val="0"/>
      </c:catAx>
      <c:valAx>
        <c:axId val="947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6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0.28999999999999998</c:v>
                </c:pt>
                <c:pt idx="2">
                  <c:v>#N/A</c:v>
                </c:pt>
                <c:pt idx="3">
                  <c:v>0.13</c:v>
                </c:pt>
                <c:pt idx="4">
                  <c:v>#N/A</c:v>
                </c:pt>
                <c:pt idx="5">
                  <c:v>0.11</c:v>
                </c:pt>
                <c:pt idx="6">
                  <c:v>#N/A</c:v>
                </c:pt>
                <c:pt idx="7">
                  <c:v>0.1</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飯田市後期高齢者医療特別会計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0.14000000000000001</c:v>
                </c:pt>
                <c:pt idx="4">
                  <c:v>#N/A</c:v>
                </c:pt>
                <c:pt idx="5">
                  <c:v>0.15</c:v>
                </c:pt>
                <c:pt idx="6">
                  <c:v>#N/A</c:v>
                </c:pt>
                <c:pt idx="7">
                  <c:v>0.05</c:v>
                </c:pt>
                <c:pt idx="8">
                  <c:v>#N/A</c:v>
                </c:pt>
                <c:pt idx="9">
                  <c:v>0.06</c:v>
                </c:pt>
              </c:numCache>
            </c:numRef>
          </c:val>
        </c:ser>
        <c:ser>
          <c:idx val="3"/>
          <c:order val="3"/>
          <c:tx>
            <c:strRef>
              <c:f>データシート!$A$30</c:f>
              <c:strCache>
                <c:ptCount val="1"/>
                <c:pt idx="0">
                  <c:v>飯田市介護老人保健施設事業特別会計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0.13</c:v>
                </c:pt>
                <c:pt idx="4">
                  <c:v>#N/A</c:v>
                </c:pt>
                <c:pt idx="5">
                  <c:v>0.13</c:v>
                </c:pt>
                <c:pt idx="6">
                  <c:v>#N/A</c:v>
                </c:pt>
                <c:pt idx="7">
                  <c:v>0.14000000000000001</c:v>
                </c:pt>
                <c:pt idx="8">
                  <c:v>#N/A</c:v>
                </c:pt>
                <c:pt idx="9">
                  <c:v>0.16</c:v>
                </c:pt>
              </c:numCache>
            </c:numRef>
          </c:val>
        </c:ser>
        <c:ser>
          <c:idx val="4"/>
          <c:order val="4"/>
          <c:tx>
            <c:strRef>
              <c:f>データシート!$A$31</c:f>
              <c:strCache>
                <c:ptCount val="1"/>
                <c:pt idx="0">
                  <c:v>飯田市介護保険特別会計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0.02</c:v>
                </c:pt>
                <c:pt idx="4">
                  <c:v>#N/A</c:v>
                </c:pt>
                <c:pt idx="5">
                  <c:v>0.01</c:v>
                </c:pt>
                <c:pt idx="6">
                  <c:v>#N/A</c:v>
                </c:pt>
                <c:pt idx="7">
                  <c:v>0.01</c:v>
                </c:pt>
                <c:pt idx="8">
                  <c:v>#N/A</c:v>
                </c:pt>
                <c:pt idx="9">
                  <c:v>0.27</c:v>
                </c:pt>
              </c:numCache>
            </c:numRef>
          </c:val>
        </c:ser>
        <c:ser>
          <c:idx val="5"/>
          <c:order val="5"/>
          <c:tx>
            <c:strRef>
              <c:f>データシート!$A$32</c:f>
              <c:strCache>
                <c:ptCount val="1"/>
                <c:pt idx="0">
                  <c:v>飯田市下水道事業特別会計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0.55000000000000004</c:v>
                </c:pt>
                <c:pt idx="2">
                  <c:v>#N/A</c:v>
                </c:pt>
                <c:pt idx="3">
                  <c:v>0.64</c:v>
                </c:pt>
                <c:pt idx="4">
                  <c:v>#N/A</c:v>
                </c:pt>
                <c:pt idx="5">
                  <c:v>0.74</c:v>
                </c:pt>
                <c:pt idx="6">
                  <c:v>#N/A</c:v>
                </c:pt>
                <c:pt idx="7">
                  <c:v>0.41</c:v>
                </c:pt>
                <c:pt idx="8">
                  <c:v>#N/A</c:v>
                </c:pt>
                <c:pt idx="9">
                  <c:v>0.75</c:v>
                </c:pt>
              </c:numCache>
            </c:numRef>
          </c:val>
        </c:ser>
        <c:ser>
          <c:idx val="6"/>
          <c:order val="6"/>
          <c:tx>
            <c:strRef>
              <c:f>データシート!$A$33</c:f>
              <c:strCache>
                <c:ptCount val="1"/>
                <c:pt idx="0">
                  <c:v>飯田市国民健康保険特別会計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c:v>
                </c:pt>
                <c:pt idx="2">
                  <c:v>#N/A</c:v>
                </c:pt>
                <c:pt idx="3">
                  <c:v>1.71</c:v>
                </c:pt>
                <c:pt idx="4">
                  <c:v>#N/A</c:v>
                </c:pt>
                <c:pt idx="5">
                  <c:v>1.05</c:v>
                </c:pt>
                <c:pt idx="6">
                  <c:v>#N/A</c:v>
                </c:pt>
                <c:pt idx="7">
                  <c:v>1.26</c:v>
                </c:pt>
                <c:pt idx="8">
                  <c:v>#N/A</c:v>
                </c:pt>
                <c:pt idx="9">
                  <c:v>1.32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4.25</c:v>
                </c:pt>
                <c:pt idx="2">
                  <c:v>#N/A</c:v>
                </c:pt>
                <c:pt idx="3">
                  <c:v>4.43</c:v>
                </c:pt>
                <c:pt idx="4">
                  <c:v>#N/A</c:v>
                </c:pt>
                <c:pt idx="5">
                  <c:v>3.36</c:v>
                </c:pt>
                <c:pt idx="6">
                  <c:v>#N/A</c:v>
                </c:pt>
                <c:pt idx="7">
                  <c:v>3.92</c:v>
                </c:pt>
                <c:pt idx="8">
                  <c:v>#N/A</c:v>
                </c:pt>
                <c:pt idx="9">
                  <c:v>3.48</c:v>
                </c:pt>
              </c:numCache>
            </c:numRef>
          </c:val>
        </c:ser>
        <c:ser>
          <c:idx val="8"/>
          <c:order val="8"/>
          <c:tx>
            <c:strRef>
              <c:f>データシート!$A$35</c:f>
              <c:strCache>
                <c:ptCount val="1"/>
                <c:pt idx="0">
                  <c:v>飯田市水道事業会計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5.14</c:v>
                </c:pt>
                <c:pt idx="2">
                  <c:v>#N/A</c:v>
                </c:pt>
                <c:pt idx="3">
                  <c:v>5.46</c:v>
                </c:pt>
                <c:pt idx="4">
                  <c:v>#N/A</c:v>
                </c:pt>
                <c:pt idx="5">
                  <c:v>6.17</c:v>
                </c:pt>
                <c:pt idx="6">
                  <c:v>#N/A</c:v>
                </c:pt>
                <c:pt idx="7">
                  <c:v>5.92</c:v>
                </c:pt>
                <c:pt idx="8">
                  <c:v>#N/A</c:v>
                </c:pt>
                <c:pt idx="9">
                  <c:v>6.71</c:v>
                </c:pt>
              </c:numCache>
            </c:numRef>
          </c:val>
        </c:ser>
        <c:ser>
          <c:idx val="9"/>
          <c:order val="9"/>
          <c:tx>
            <c:strRef>
              <c:f>データシート!$A$36</c:f>
              <c:strCache>
                <c:ptCount val="1"/>
                <c:pt idx="0">
                  <c:v>飯田市病院事業会計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15.85</c:v>
                </c:pt>
                <c:pt idx="2">
                  <c:v>#N/A</c:v>
                </c:pt>
                <c:pt idx="3">
                  <c:v>19.2</c:v>
                </c:pt>
                <c:pt idx="4">
                  <c:v>#N/A</c:v>
                </c:pt>
                <c:pt idx="5">
                  <c:v>20.100000000000001</c:v>
                </c:pt>
                <c:pt idx="6">
                  <c:v>#N/A</c:v>
                </c:pt>
                <c:pt idx="7">
                  <c:v>20.170000000000002</c:v>
                </c:pt>
                <c:pt idx="8">
                  <c:v>#N/A</c:v>
                </c:pt>
                <c:pt idx="9">
                  <c:v>20.62</c:v>
                </c:pt>
              </c:numCache>
            </c:numRef>
          </c:val>
        </c:ser>
        <c:dLbls>
          <c:showLegendKey val="0"/>
          <c:showVal val="0"/>
          <c:showCatName val="0"/>
          <c:showSerName val="0"/>
          <c:showPercent val="0"/>
          <c:showBubbleSize val="0"/>
        </c:dLbls>
        <c:gapWidth val="150"/>
        <c:overlap val="100"/>
        <c:axId val="40609280"/>
        <c:axId val="40610816"/>
      </c:barChart>
      <c:catAx>
        <c:axId val="4060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10816"/>
        <c:crosses val="autoZero"/>
        <c:auto val="1"/>
        <c:lblAlgn val="ctr"/>
        <c:lblOffset val="100"/>
        <c:tickLblSkip val="1"/>
        <c:tickMarkSkip val="1"/>
        <c:noMultiLvlLbl val="0"/>
      </c:catAx>
      <c:valAx>
        <c:axId val="4061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0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5586</c:v>
                </c:pt>
                <c:pt idx="5">
                  <c:v>5666</c:v>
                </c:pt>
                <c:pt idx="8">
                  <c:v>5802</c:v>
                </c:pt>
                <c:pt idx="11">
                  <c:v>5939</c:v>
                </c:pt>
                <c:pt idx="14">
                  <c:v>6170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203</c:v>
                </c:pt>
                <c:pt idx="3">
                  <c:v>197</c:v>
                </c:pt>
                <c:pt idx="6">
                  <c:v>192</c:v>
                </c:pt>
                <c:pt idx="9">
                  <c:v>194</c:v>
                </c:pt>
                <c:pt idx="12">
                  <c:v>176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268</c:v>
                </c:pt>
                <c:pt idx="3">
                  <c:v>271</c:v>
                </c:pt>
                <c:pt idx="6">
                  <c:v>265</c:v>
                </c:pt>
                <c:pt idx="9">
                  <c:v>279</c:v>
                </c:pt>
                <c:pt idx="12">
                  <c:v>285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2095</c:v>
                </c:pt>
                <c:pt idx="3">
                  <c:v>2332</c:v>
                </c:pt>
                <c:pt idx="6">
                  <c:v>2222</c:v>
                </c:pt>
                <c:pt idx="9">
                  <c:v>2368</c:v>
                </c:pt>
                <c:pt idx="12">
                  <c:v>2335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4997</c:v>
                </c:pt>
                <c:pt idx="3">
                  <c:v>4881</c:v>
                </c:pt>
                <c:pt idx="6">
                  <c:v>4904</c:v>
                </c:pt>
                <c:pt idx="9">
                  <c:v>4966</c:v>
                </c:pt>
                <c:pt idx="12">
                  <c:v>4946</c:v>
                </c:pt>
              </c:numCache>
            </c:numRef>
          </c:val>
        </c:ser>
        <c:dLbls>
          <c:showLegendKey val="0"/>
          <c:showVal val="0"/>
          <c:showCatName val="0"/>
          <c:showSerName val="0"/>
          <c:showPercent val="0"/>
          <c:showBubbleSize val="0"/>
        </c:dLbls>
        <c:gapWidth val="100"/>
        <c:overlap val="100"/>
        <c:axId val="94704768"/>
        <c:axId val="9470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1977</c:v>
                </c:pt>
                <c:pt idx="2">
                  <c:v>#N/A</c:v>
                </c:pt>
                <c:pt idx="3">
                  <c:v>#N/A</c:v>
                </c:pt>
                <c:pt idx="4">
                  <c:v>2015</c:v>
                </c:pt>
                <c:pt idx="5">
                  <c:v>#N/A</c:v>
                </c:pt>
                <c:pt idx="6">
                  <c:v>#N/A</c:v>
                </c:pt>
                <c:pt idx="7">
                  <c:v>1781</c:v>
                </c:pt>
                <c:pt idx="8">
                  <c:v>#N/A</c:v>
                </c:pt>
                <c:pt idx="9">
                  <c:v>#N/A</c:v>
                </c:pt>
                <c:pt idx="10">
                  <c:v>1868</c:v>
                </c:pt>
                <c:pt idx="11">
                  <c:v>#N/A</c:v>
                </c:pt>
                <c:pt idx="12">
                  <c:v>#N/A</c:v>
                </c:pt>
                <c:pt idx="13">
                  <c:v>1572</c:v>
                </c:pt>
                <c:pt idx="14">
                  <c:v>#N/A</c:v>
                </c:pt>
              </c:numCache>
            </c:numRef>
          </c:val>
          <c:smooth val="0"/>
        </c:ser>
        <c:dLbls>
          <c:showLegendKey val="0"/>
          <c:showVal val="0"/>
          <c:showCatName val="0"/>
          <c:showSerName val="0"/>
          <c:showPercent val="0"/>
          <c:showBubbleSize val="0"/>
        </c:dLbls>
        <c:marker val="1"/>
        <c:smooth val="0"/>
        <c:axId val="94704768"/>
        <c:axId val="94706688"/>
      </c:lineChart>
      <c:catAx>
        <c:axId val="947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706688"/>
        <c:crosses val="autoZero"/>
        <c:auto val="1"/>
        <c:lblAlgn val="ctr"/>
        <c:lblOffset val="100"/>
        <c:tickLblSkip val="1"/>
        <c:tickMarkSkip val="1"/>
        <c:noMultiLvlLbl val="0"/>
      </c:catAx>
      <c:valAx>
        <c:axId val="9470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0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54281</c:v>
                </c:pt>
                <c:pt idx="5">
                  <c:v>53632</c:v>
                </c:pt>
                <c:pt idx="8">
                  <c:v>54528</c:v>
                </c:pt>
                <c:pt idx="11">
                  <c:v>53146</c:v>
                </c:pt>
                <c:pt idx="14">
                  <c:v>55392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13272</c:v>
                </c:pt>
                <c:pt idx="5">
                  <c:v>13333</c:v>
                </c:pt>
                <c:pt idx="8">
                  <c:v>13360</c:v>
                </c:pt>
                <c:pt idx="11">
                  <c:v>12293</c:v>
                </c:pt>
                <c:pt idx="14">
                  <c:v>11305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10556</c:v>
                </c:pt>
                <c:pt idx="5">
                  <c:v>10728</c:v>
                </c:pt>
                <c:pt idx="8">
                  <c:v>11514</c:v>
                </c:pt>
                <c:pt idx="11">
                  <c:v>11580</c:v>
                </c:pt>
                <c:pt idx="14">
                  <c:v>11243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8030</c:v>
                </c:pt>
                <c:pt idx="3">
                  <c:v>7674</c:v>
                </c:pt>
                <c:pt idx="6">
                  <c:v>8091</c:v>
                </c:pt>
                <c:pt idx="9">
                  <c:v>7895</c:v>
                </c:pt>
                <c:pt idx="12">
                  <c:v>7493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1404</c:v>
                </c:pt>
                <c:pt idx="3">
                  <c:v>1289</c:v>
                </c:pt>
                <c:pt idx="6">
                  <c:v>1248</c:v>
                </c:pt>
                <c:pt idx="9">
                  <c:v>457</c:v>
                </c:pt>
                <c:pt idx="12">
                  <c:v>374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29388</c:v>
                </c:pt>
                <c:pt idx="3">
                  <c:v>27577</c:v>
                </c:pt>
                <c:pt idx="6">
                  <c:v>26348</c:v>
                </c:pt>
                <c:pt idx="9">
                  <c:v>26030</c:v>
                </c:pt>
                <c:pt idx="12">
                  <c:v>24180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951</c:v>
                </c:pt>
                <c:pt idx="3">
                  <c:v>895</c:v>
                </c:pt>
                <c:pt idx="6">
                  <c:v>837</c:v>
                </c:pt>
                <c:pt idx="9">
                  <c:v>759</c:v>
                </c:pt>
                <c:pt idx="12">
                  <c:v>659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40193</c:v>
                </c:pt>
                <c:pt idx="3">
                  <c:v>40802</c:v>
                </c:pt>
                <c:pt idx="6">
                  <c:v>40536</c:v>
                </c:pt>
                <c:pt idx="9">
                  <c:v>41167</c:v>
                </c:pt>
                <c:pt idx="12">
                  <c:v>44305</c:v>
                </c:pt>
              </c:numCache>
            </c:numRef>
          </c:val>
        </c:ser>
        <c:dLbls>
          <c:showLegendKey val="0"/>
          <c:showVal val="0"/>
          <c:showCatName val="0"/>
          <c:showSerName val="0"/>
          <c:showPercent val="0"/>
          <c:showBubbleSize val="0"/>
        </c:dLbls>
        <c:gapWidth val="100"/>
        <c:overlap val="100"/>
        <c:axId val="40973440"/>
        <c:axId val="4097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1857</c:v>
                </c:pt>
                <c:pt idx="2">
                  <c:v>#N/A</c:v>
                </c:pt>
                <c:pt idx="3">
                  <c:v>#N/A</c:v>
                </c:pt>
                <c:pt idx="4">
                  <c:v>544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973440"/>
        <c:axId val="40975360"/>
      </c:lineChart>
      <c:catAx>
        <c:axId val="409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75360"/>
        <c:crosses val="autoZero"/>
        <c:auto val="1"/>
        <c:lblAlgn val="ctr"/>
        <c:lblOffset val="100"/>
        <c:tickLblSkip val="1"/>
        <c:tickMarkSkip val="1"/>
        <c:noMultiLvlLbl val="0"/>
      </c:catAx>
      <c:valAx>
        <c:axId val="4097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7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104,792
102,717
658.66
49,577,891
48,452,109
950,154
27,026,427
44,267,614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年度の財政力指数は、３ヶ年平均で</a:t>
          </a:r>
          <a:r>
            <a:rPr kumimoji="1" lang="en-US" altLang="ja-JP" sz="1300">
              <a:latin typeface="ＭＳ Ｐゴシック"/>
            </a:rPr>
            <a:t>0.530(</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0.528 </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0.533 </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0.529)</a:t>
          </a:r>
          <a:r>
            <a:rPr kumimoji="1" lang="ja-JP" altLang="en-US" sz="1300">
              <a:latin typeface="ＭＳ Ｐゴシック"/>
            </a:rPr>
            <a:t>となり、前年度数値と比較すると若干低下した。</a:t>
          </a:r>
        </a:p>
        <a:p>
          <a:r>
            <a:rPr kumimoji="1" lang="ja-JP" altLang="en-US" sz="1300">
              <a:latin typeface="ＭＳ Ｐゴシック"/>
            </a:rPr>
            <a:t>　国の経済政策の影響等から、リーマンショック以降続いていた市税の減収傾向が</a:t>
          </a:r>
          <a:r>
            <a:rPr kumimoji="1" lang="en-US" altLang="ja-JP" sz="1300">
              <a:latin typeface="ＭＳ Ｐゴシック"/>
            </a:rPr>
            <a:t>26</a:t>
          </a:r>
          <a:r>
            <a:rPr kumimoji="1" lang="ja-JP" altLang="en-US" sz="1300">
              <a:latin typeface="ＭＳ Ｐゴシック"/>
            </a:rPr>
            <a:t>年度は若干回復に転じたものの、当地域の経済状況は未だ厳しい状況が続いており、財政力指数が改善しない要因となっている。また、県内</a:t>
          </a:r>
          <a:r>
            <a:rPr kumimoji="1" lang="en-US" altLang="ja-JP" sz="1300">
              <a:latin typeface="ＭＳ Ｐゴシック"/>
            </a:rPr>
            <a:t>19</a:t>
          </a:r>
          <a:r>
            <a:rPr kumimoji="1" lang="ja-JP" altLang="en-US" sz="1300">
              <a:latin typeface="ＭＳ Ｐゴシック"/>
            </a:rPr>
            <a:t>市や類似団体の平均と比較しても当市の数値は下回っており、財政基盤の強化が課題である。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114300</xdr:rowOff>
    </xdr:to>
    <xdr:cxnSp macro="">
      <xdr:nvCxnSpPr>
        <xdr:cNvPr id="62" name="直線コネクタ 61"/>
        <xdr:cNvCxnSpPr/>
      </xdr:nvCxnSpPr>
      <xdr:spPr>
        <a:xfrm flipV="1">
          <a:off x="4953000" y="6180667"/>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7" name="直線コネクタ 66"/>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102252</xdr:rowOff>
    </xdr:from>
    <xdr:ext cx="762000" cy="259045"/>
    <xdr:sp macro="" textlink="">
      <xdr:nvSpPr>
        <xdr:cNvPr id="68"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69" name="フローチャート : 判断 68"/>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0" name="直線コネクタ 69"/>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85725</xdr:rowOff>
    </xdr:from>
    <xdr:to>
      <xdr:col>6</xdr:col>
      <xdr:colOff>50800</xdr:colOff>
      <xdr:row>42</xdr:row>
      <xdr:rowOff>15875</xdr:rowOff>
    </xdr:to>
    <xdr:sp macro="" textlink="">
      <xdr:nvSpPr>
        <xdr:cNvPr id="71" name="フローチャート : 判断 70"/>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72" name="テキスト ボックス 71"/>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3" name="直線コネクタ 72"/>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4" name="フローチャート :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5" name="テキスト ボックス 7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6" name="直線コネクタ 75"/>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78" name="テキスト ボックス 77"/>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9" name="フローチャート : 判断 78"/>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0" name="テキスト ボックス 79"/>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6" name="円/楕円 85"/>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7"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8" name="円/楕円 87"/>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9" name="テキスト ボックス 88"/>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0" name="円/楕円 89"/>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1" name="テキスト ボックス 90"/>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3.0</a:t>
          </a:r>
          <a:r>
            <a:rPr kumimoji="1" lang="ja-JP" altLang="en-US" sz="1300">
              <a:latin typeface="ＭＳ Ｐゴシック"/>
            </a:rPr>
            <a:t>ポイント上昇した。</a:t>
          </a:r>
        </a:p>
        <a:p>
          <a:r>
            <a:rPr kumimoji="1" lang="ja-JP" altLang="en-US" sz="1300">
              <a:latin typeface="ＭＳ Ｐゴシック"/>
            </a:rPr>
            <a:t>　上昇要因は、国民健康保険・介護保険における給付に対する繰出金の増、職員の定年退職者の増加に伴う退職手当の増などである。</a:t>
          </a:r>
        </a:p>
        <a:p>
          <a:r>
            <a:rPr kumimoji="1" lang="ja-JP" altLang="en-US" sz="1300">
              <a:latin typeface="ＭＳ Ｐゴシック"/>
            </a:rPr>
            <a:t>　経常経費の大きな部分を占める社会保障関係経費は、</a:t>
          </a:r>
          <a:r>
            <a:rPr kumimoji="1" lang="en-US" altLang="ja-JP" sz="1300">
              <a:latin typeface="ＭＳ Ｐゴシック"/>
            </a:rPr>
            <a:t>25</a:t>
          </a:r>
          <a:r>
            <a:rPr kumimoji="1" lang="ja-JP" altLang="en-US" sz="1300">
              <a:latin typeface="ＭＳ Ｐゴシック"/>
            </a:rPr>
            <a:t>年度には一旦減少したものの</a:t>
          </a:r>
          <a:r>
            <a:rPr kumimoji="1" lang="en-US" altLang="ja-JP" sz="1300">
              <a:latin typeface="ＭＳ Ｐゴシック"/>
            </a:rPr>
            <a:t>26</a:t>
          </a:r>
          <a:r>
            <a:rPr kumimoji="1" lang="ja-JP" altLang="en-US" sz="1300">
              <a:latin typeface="ＭＳ Ｐゴシック"/>
            </a:rPr>
            <a:t>年度は再び増加（</a:t>
          </a:r>
          <a:r>
            <a:rPr kumimoji="1" lang="en-US" altLang="ja-JP" sz="1300">
              <a:latin typeface="ＭＳ Ｐゴシック"/>
            </a:rPr>
            <a:t>4.5</a:t>
          </a:r>
          <a:r>
            <a:rPr kumimoji="1" lang="ja-JP" altLang="en-US" sz="1300">
              <a:latin typeface="ＭＳ Ｐゴシック"/>
            </a:rPr>
            <a:t>％）した。前述の国民健康保険・介護保険における給付費の増に加え、障害者福祉費や保育所費の増加が主な要因となっており、財政構造の硬直化が進んでいる状況にある。引き続き継続的な行財政改革の取組みが必要であ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10704</xdr:rowOff>
    </xdr:from>
    <xdr:to>
      <xdr:col>7</xdr:col>
      <xdr:colOff>152400</xdr:colOff>
      <xdr:row>66</xdr:row>
      <xdr:rowOff>106680</xdr:rowOff>
    </xdr:to>
    <xdr:cxnSp macro="">
      <xdr:nvCxnSpPr>
        <xdr:cNvPr id="127" name="直線コネクタ 126"/>
        <xdr:cNvCxnSpPr/>
      </xdr:nvCxnSpPr>
      <xdr:spPr>
        <a:xfrm flipV="1">
          <a:off x="4953000" y="10126254"/>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8"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9" name="直線コネクタ 128"/>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97081</xdr:rowOff>
    </xdr:from>
    <xdr:ext cx="762000" cy="259045"/>
    <xdr:sp macro="" textlink="">
      <xdr:nvSpPr>
        <xdr:cNvPr id="130"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7</xdr:col>
      <xdr:colOff>63500</xdr:colOff>
      <xdr:row>59</xdr:row>
      <xdr:rowOff>10704</xdr:rowOff>
    </xdr:from>
    <xdr:to>
      <xdr:col>7</xdr:col>
      <xdr:colOff>241300</xdr:colOff>
      <xdr:row>59</xdr:row>
      <xdr:rowOff>10704</xdr:rowOff>
    </xdr:to>
    <xdr:cxnSp macro="">
      <xdr:nvCxnSpPr>
        <xdr:cNvPr id="131" name="直線コネクタ 130"/>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64407</xdr:rowOff>
    </xdr:from>
    <xdr:to>
      <xdr:col>7</xdr:col>
      <xdr:colOff>152400</xdr:colOff>
      <xdr:row>66</xdr:row>
      <xdr:rowOff>99785</xdr:rowOff>
    </xdr:to>
    <xdr:cxnSp macro="">
      <xdr:nvCxnSpPr>
        <xdr:cNvPr id="132" name="直線コネクタ 131"/>
        <xdr:cNvCxnSpPr/>
      </xdr:nvCxnSpPr>
      <xdr:spPr>
        <a:xfrm>
          <a:off x="4114800" y="1120865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8544</xdr:rowOff>
    </xdr:from>
    <xdr:ext cx="762000" cy="259045"/>
    <xdr:sp macro="" textlink="">
      <xdr:nvSpPr>
        <xdr:cNvPr id="133" name="財政構造の弾力性平均値テキスト"/>
        <xdr:cNvSpPr txBox="1"/>
      </xdr:nvSpPr>
      <xdr:spPr>
        <a:xfrm>
          <a:off x="5041900" y="10809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163467</xdr:rowOff>
    </xdr:from>
    <xdr:to>
      <xdr:col>7</xdr:col>
      <xdr:colOff>203200</xdr:colOff>
      <xdr:row>64</xdr:row>
      <xdr:rowOff>93617</xdr:rowOff>
    </xdr:to>
    <xdr:sp macro="" textlink="">
      <xdr:nvSpPr>
        <xdr:cNvPr id="134" name="フローチャート : 判断 133"/>
        <xdr:cNvSpPr/>
      </xdr:nvSpPr>
      <xdr:spPr>
        <a:xfrm>
          <a:off x="49022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9253</xdr:rowOff>
    </xdr:from>
    <xdr:to>
      <xdr:col>6</xdr:col>
      <xdr:colOff>0</xdr:colOff>
      <xdr:row>65</xdr:row>
      <xdr:rowOff>64407</xdr:rowOff>
    </xdr:to>
    <xdr:cxnSp macro="">
      <xdr:nvCxnSpPr>
        <xdr:cNvPr id="135" name="直線コネクタ 134"/>
        <xdr:cNvCxnSpPr/>
      </xdr:nvCxnSpPr>
      <xdr:spPr>
        <a:xfrm>
          <a:off x="3225800" y="1115350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6" name="フローチャート : 判断 135"/>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37" name="テキスト ボックス 136"/>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9253</xdr:rowOff>
    </xdr:from>
    <xdr:to>
      <xdr:col>4</xdr:col>
      <xdr:colOff>482600</xdr:colOff>
      <xdr:row>65</xdr:row>
      <xdr:rowOff>29935</xdr:rowOff>
    </xdr:to>
    <xdr:cxnSp macro="">
      <xdr:nvCxnSpPr>
        <xdr:cNvPr id="138" name="直線コネクタ 137"/>
        <xdr:cNvCxnSpPr/>
      </xdr:nvCxnSpPr>
      <xdr:spPr>
        <a:xfrm flipV="1">
          <a:off x="2336800" y="111535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40277</xdr:rowOff>
    </xdr:from>
    <xdr:to>
      <xdr:col>4</xdr:col>
      <xdr:colOff>533400</xdr:colOff>
      <xdr:row>64</xdr:row>
      <xdr:rowOff>141877</xdr:rowOff>
    </xdr:to>
    <xdr:sp macro="" textlink="">
      <xdr:nvSpPr>
        <xdr:cNvPr id="139" name="フローチャート : 判断 138"/>
        <xdr:cNvSpPr/>
      </xdr:nvSpPr>
      <xdr:spPr>
        <a:xfrm>
          <a:off x="3175000" y="110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152054</xdr:rowOff>
    </xdr:from>
    <xdr:ext cx="762000" cy="259045"/>
    <xdr:sp macro="" textlink="">
      <xdr:nvSpPr>
        <xdr:cNvPr id="140" name="テキスト ボックス 139"/>
        <xdr:cNvSpPr txBox="1"/>
      </xdr:nvSpPr>
      <xdr:spPr>
        <a:xfrm>
          <a:off x="2844800" y="107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103959</xdr:rowOff>
    </xdr:from>
    <xdr:to>
      <xdr:col>3</xdr:col>
      <xdr:colOff>279400</xdr:colOff>
      <xdr:row>65</xdr:row>
      <xdr:rowOff>29935</xdr:rowOff>
    </xdr:to>
    <xdr:cxnSp macro="">
      <xdr:nvCxnSpPr>
        <xdr:cNvPr id="141" name="直線コネクタ 140"/>
        <xdr:cNvCxnSpPr/>
      </xdr:nvCxnSpPr>
      <xdr:spPr>
        <a:xfrm>
          <a:off x="1447800" y="10905309"/>
          <a:ext cx="889000" cy="26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2" name="フローチャート : 判断 141"/>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3" name="テキスト ボックス 142"/>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73841</xdr:rowOff>
    </xdr:from>
    <xdr:to>
      <xdr:col>2</xdr:col>
      <xdr:colOff>127000</xdr:colOff>
      <xdr:row>64</xdr:row>
      <xdr:rowOff>3991</xdr:rowOff>
    </xdr:to>
    <xdr:sp macro="" textlink="">
      <xdr:nvSpPr>
        <xdr:cNvPr id="144" name="フローチャート : 判断 143"/>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160218</xdr:rowOff>
    </xdr:from>
    <xdr:ext cx="762000" cy="259045"/>
    <xdr:sp macro="" textlink="">
      <xdr:nvSpPr>
        <xdr:cNvPr id="145" name="テキスト ボックス 144"/>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48985</xdr:rowOff>
    </xdr:from>
    <xdr:to>
      <xdr:col>7</xdr:col>
      <xdr:colOff>203200</xdr:colOff>
      <xdr:row>66</xdr:row>
      <xdr:rowOff>150585</xdr:rowOff>
    </xdr:to>
    <xdr:sp macro="" textlink="">
      <xdr:nvSpPr>
        <xdr:cNvPr id="151" name="円/楕円 150"/>
        <xdr:cNvSpPr/>
      </xdr:nvSpPr>
      <xdr:spPr>
        <a:xfrm>
          <a:off x="49022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116312</xdr:rowOff>
    </xdr:from>
    <xdr:ext cx="762000" cy="259045"/>
    <xdr:sp macro="" textlink="">
      <xdr:nvSpPr>
        <xdr:cNvPr id="152" name="財政構造の弾力性該当値テキスト"/>
        <xdr:cNvSpPr txBox="1"/>
      </xdr:nvSpPr>
      <xdr:spPr>
        <a:xfrm>
          <a:off x="5041900" y="1126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13607</xdr:rowOff>
    </xdr:from>
    <xdr:to>
      <xdr:col>6</xdr:col>
      <xdr:colOff>50800</xdr:colOff>
      <xdr:row>65</xdr:row>
      <xdr:rowOff>115207</xdr:rowOff>
    </xdr:to>
    <xdr:sp macro="" textlink="">
      <xdr:nvSpPr>
        <xdr:cNvPr id="153" name="円/楕円 152"/>
        <xdr:cNvSpPr/>
      </xdr:nvSpPr>
      <xdr:spPr>
        <a:xfrm>
          <a:off x="4064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99984</xdr:rowOff>
    </xdr:from>
    <xdr:ext cx="736600" cy="259045"/>
    <xdr:sp macro="" textlink="">
      <xdr:nvSpPr>
        <xdr:cNvPr id="154" name="テキスト ボックス 153"/>
        <xdr:cNvSpPr txBox="1"/>
      </xdr:nvSpPr>
      <xdr:spPr>
        <a:xfrm>
          <a:off x="3733800" y="1124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129903</xdr:rowOff>
    </xdr:from>
    <xdr:to>
      <xdr:col>4</xdr:col>
      <xdr:colOff>533400</xdr:colOff>
      <xdr:row>65</xdr:row>
      <xdr:rowOff>60053</xdr:rowOff>
    </xdr:to>
    <xdr:sp macro="" textlink="">
      <xdr:nvSpPr>
        <xdr:cNvPr id="155" name="円/楕円 154"/>
        <xdr:cNvSpPr/>
      </xdr:nvSpPr>
      <xdr:spPr>
        <a:xfrm>
          <a:off x="3175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44830</xdr:rowOff>
    </xdr:from>
    <xdr:ext cx="762000" cy="259045"/>
    <xdr:sp macro="" textlink="">
      <xdr:nvSpPr>
        <xdr:cNvPr id="156" name="テキスト ボックス 155"/>
        <xdr:cNvSpPr txBox="1"/>
      </xdr:nvSpPr>
      <xdr:spPr>
        <a:xfrm>
          <a:off x="2844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150585</xdr:rowOff>
    </xdr:from>
    <xdr:to>
      <xdr:col>3</xdr:col>
      <xdr:colOff>330200</xdr:colOff>
      <xdr:row>65</xdr:row>
      <xdr:rowOff>80735</xdr:rowOff>
    </xdr:to>
    <xdr:sp macro="" textlink="">
      <xdr:nvSpPr>
        <xdr:cNvPr id="157" name="円/楕円 156"/>
        <xdr:cNvSpPr/>
      </xdr:nvSpPr>
      <xdr:spPr>
        <a:xfrm>
          <a:off x="2286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65512</xdr:rowOff>
    </xdr:from>
    <xdr:ext cx="762000" cy="259045"/>
    <xdr:sp macro="" textlink="">
      <xdr:nvSpPr>
        <xdr:cNvPr id="158" name="テキスト ボックス 157"/>
        <xdr:cNvSpPr txBox="1"/>
      </xdr:nvSpPr>
      <xdr:spPr>
        <a:xfrm>
          <a:off x="1955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53159</xdr:rowOff>
    </xdr:from>
    <xdr:to>
      <xdr:col>2</xdr:col>
      <xdr:colOff>127000</xdr:colOff>
      <xdr:row>63</xdr:row>
      <xdr:rowOff>154759</xdr:rowOff>
    </xdr:to>
    <xdr:sp macro="" textlink="">
      <xdr:nvSpPr>
        <xdr:cNvPr id="159" name="円/楕円 158"/>
        <xdr:cNvSpPr/>
      </xdr:nvSpPr>
      <xdr:spPr>
        <a:xfrm>
          <a:off x="1397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164936</xdr:rowOff>
    </xdr:from>
    <xdr:ext cx="762000" cy="259045"/>
    <xdr:sp macro="" textlink="">
      <xdr:nvSpPr>
        <xdr:cNvPr id="160" name="テキスト ボックス 159"/>
        <xdr:cNvSpPr txBox="1"/>
      </xdr:nvSpPr>
      <xdr:spPr>
        <a:xfrm>
          <a:off x="1066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[110,060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人口１人当たりの人件費・物件費等の決算額は、類似団体が前年度から上昇する中、前年度同額となった。</a:t>
          </a:r>
          <a:endParaRPr kumimoji="1" lang="en-US" altLang="ja-JP" sz="1300">
            <a:latin typeface="ＭＳ Ｐゴシック"/>
          </a:endParaRPr>
        </a:p>
        <a:p>
          <a:r>
            <a:rPr kumimoji="1" lang="ja-JP" altLang="en-US" sz="1300">
              <a:latin typeface="ＭＳ Ｐゴシック"/>
            </a:rPr>
            <a:t>　類似団体、全国平均、長野県平均を下回る数値であるが、引き続き適正な職員数の管理及び行財政改革による経費の削減に努める必要がある。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108308</xdr:rowOff>
    </xdr:from>
    <xdr:to>
      <xdr:col>7</xdr:col>
      <xdr:colOff>152400</xdr:colOff>
      <xdr:row>88</xdr:row>
      <xdr:rowOff>162758</xdr:rowOff>
    </xdr:to>
    <xdr:cxnSp macro="">
      <xdr:nvCxnSpPr>
        <xdr:cNvPr id="190" name="直線コネクタ 189"/>
        <xdr:cNvCxnSpPr/>
      </xdr:nvCxnSpPr>
      <xdr:spPr>
        <a:xfrm flipV="1">
          <a:off x="4953000" y="13995758"/>
          <a:ext cx="0" cy="1254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134835</xdr:rowOff>
    </xdr:from>
    <xdr:ext cx="762000" cy="259045"/>
    <xdr:sp macro="" textlink="">
      <xdr:nvSpPr>
        <xdr:cNvPr id="191" name="人件費・物件費等の状況最小値テキスト"/>
        <xdr:cNvSpPr txBox="1"/>
      </xdr:nvSpPr>
      <xdr:spPr>
        <a:xfrm>
          <a:off x="5041900" y="152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152,094</a:t>
          </a:r>
          <a:endParaRPr kumimoji="1" lang="ja-JP" altLang="en-US" sz="1000" b="1">
            <a:latin typeface="ＭＳ Ｐゴシック"/>
          </a:endParaRPr>
        </a:p>
      </xdr:txBody>
    </xdr:sp>
    <xdr:clientData/>
  </xdr:oneCellAnchor>
  <xdr:twoCellAnchor>
    <xdr:from>
      <xdr:col>7</xdr:col>
      <xdr:colOff>63500</xdr:colOff>
      <xdr:row>88</xdr:row>
      <xdr:rowOff>162758</xdr:rowOff>
    </xdr:from>
    <xdr:to>
      <xdr:col>7</xdr:col>
      <xdr:colOff>241300</xdr:colOff>
      <xdr:row>88</xdr:row>
      <xdr:rowOff>162758</xdr:rowOff>
    </xdr:to>
    <xdr:cxnSp macro="">
      <xdr:nvCxnSpPr>
        <xdr:cNvPr id="192" name="直線コネクタ 191"/>
        <xdr:cNvCxnSpPr/>
      </xdr:nvCxnSpPr>
      <xdr:spPr>
        <a:xfrm>
          <a:off x="4864100" y="1525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23235</xdr:rowOff>
    </xdr:from>
    <xdr:ext cx="762000" cy="259045"/>
    <xdr:sp macro="" textlink="">
      <xdr:nvSpPr>
        <xdr:cNvPr id="193" name="人件費・物件費等の状況最大値テキスト"/>
        <xdr:cNvSpPr txBox="1"/>
      </xdr:nvSpPr>
      <xdr:spPr>
        <a:xfrm>
          <a:off x="5041900" y="137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89,702</a:t>
          </a:r>
          <a:endParaRPr kumimoji="1" lang="ja-JP" altLang="en-US" sz="1000" b="1">
            <a:latin typeface="ＭＳ Ｐゴシック"/>
          </a:endParaRPr>
        </a:p>
      </xdr:txBody>
    </xdr:sp>
    <xdr:clientData/>
  </xdr:oneCellAnchor>
  <xdr:twoCellAnchor>
    <xdr:from>
      <xdr:col>7</xdr:col>
      <xdr:colOff>63500</xdr:colOff>
      <xdr:row>81</xdr:row>
      <xdr:rowOff>108308</xdr:rowOff>
    </xdr:from>
    <xdr:to>
      <xdr:col>7</xdr:col>
      <xdr:colOff>241300</xdr:colOff>
      <xdr:row>81</xdr:row>
      <xdr:rowOff>108308</xdr:rowOff>
    </xdr:to>
    <xdr:cxnSp macro="">
      <xdr:nvCxnSpPr>
        <xdr:cNvPr id="194" name="直線コネクタ 193"/>
        <xdr:cNvCxnSpPr/>
      </xdr:nvCxnSpPr>
      <xdr:spPr>
        <a:xfrm>
          <a:off x="4864100" y="1399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3324</xdr:rowOff>
    </xdr:from>
    <xdr:to>
      <xdr:col>7</xdr:col>
      <xdr:colOff>152400</xdr:colOff>
      <xdr:row>84</xdr:row>
      <xdr:rowOff>3324</xdr:rowOff>
    </xdr:to>
    <xdr:cxnSp macro="">
      <xdr:nvCxnSpPr>
        <xdr:cNvPr id="195" name="直線コネクタ 194"/>
        <xdr:cNvCxnSpPr/>
      </xdr:nvCxnSpPr>
      <xdr:spPr>
        <a:xfrm>
          <a:off x="4114800" y="144051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4732</xdr:rowOff>
    </xdr:from>
    <xdr:ext cx="762000" cy="259045"/>
    <xdr:sp macro="" textlink="">
      <xdr:nvSpPr>
        <xdr:cNvPr id="196" name="人件費・物件費等の状況平均値テキスト"/>
        <xdr:cNvSpPr txBox="1"/>
      </xdr:nvSpPr>
      <xdr:spPr>
        <a:xfrm>
          <a:off x="5041900" y="14406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32655</xdr:rowOff>
    </xdr:from>
    <xdr:to>
      <xdr:col>7</xdr:col>
      <xdr:colOff>203200</xdr:colOff>
      <xdr:row>84</xdr:row>
      <xdr:rowOff>134255</xdr:rowOff>
    </xdr:to>
    <xdr:sp macro="" textlink="">
      <xdr:nvSpPr>
        <xdr:cNvPr id="197" name="フローチャート : 判断 196"/>
        <xdr:cNvSpPr/>
      </xdr:nvSpPr>
      <xdr:spPr>
        <a:xfrm>
          <a:off x="49022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165241</xdr:rowOff>
    </xdr:from>
    <xdr:to>
      <xdr:col>6</xdr:col>
      <xdr:colOff>0</xdr:colOff>
      <xdr:row>84</xdr:row>
      <xdr:rowOff>3324</xdr:rowOff>
    </xdr:to>
    <xdr:cxnSp macro="">
      <xdr:nvCxnSpPr>
        <xdr:cNvPr id="198" name="直線コネクタ 197"/>
        <xdr:cNvCxnSpPr/>
      </xdr:nvCxnSpPr>
      <xdr:spPr>
        <a:xfrm>
          <a:off x="3225800" y="14395591"/>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138874</xdr:rowOff>
    </xdr:from>
    <xdr:to>
      <xdr:col>6</xdr:col>
      <xdr:colOff>50800</xdr:colOff>
      <xdr:row>84</xdr:row>
      <xdr:rowOff>69024</xdr:rowOff>
    </xdr:to>
    <xdr:sp macro="" textlink="">
      <xdr:nvSpPr>
        <xdr:cNvPr id="199" name="フローチャート : 判断 198"/>
        <xdr:cNvSpPr/>
      </xdr:nvSpPr>
      <xdr:spPr>
        <a:xfrm>
          <a:off x="4064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53801</xdr:rowOff>
    </xdr:from>
    <xdr:ext cx="736600" cy="259045"/>
    <xdr:sp macro="" textlink="">
      <xdr:nvSpPr>
        <xdr:cNvPr id="200" name="テキスト ボックス 199"/>
        <xdr:cNvSpPr txBox="1"/>
      </xdr:nvSpPr>
      <xdr:spPr>
        <a:xfrm>
          <a:off x="3733800" y="1445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165241</xdr:rowOff>
    </xdr:from>
    <xdr:to>
      <xdr:col>4</xdr:col>
      <xdr:colOff>482600</xdr:colOff>
      <xdr:row>84</xdr:row>
      <xdr:rowOff>30952</xdr:rowOff>
    </xdr:to>
    <xdr:cxnSp macro="">
      <xdr:nvCxnSpPr>
        <xdr:cNvPr id="201" name="直線コネクタ 200"/>
        <xdr:cNvCxnSpPr/>
      </xdr:nvCxnSpPr>
      <xdr:spPr>
        <a:xfrm flipV="1">
          <a:off x="2336800" y="14395591"/>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162863</xdr:rowOff>
    </xdr:from>
    <xdr:to>
      <xdr:col>4</xdr:col>
      <xdr:colOff>533400</xdr:colOff>
      <xdr:row>84</xdr:row>
      <xdr:rowOff>93013</xdr:rowOff>
    </xdr:to>
    <xdr:sp macro="" textlink="">
      <xdr:nvSpPr>
        <xdr:cNvPr id="202" name="フローチャート : 判断 201"/>
        <xdr:cNvSpPr/>
      </xdr:nvSpPr>
      <xdr:spPr>
        <a:xfrm>
          <a:off x="3175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77790</xdr:rowOff>
    </xdr:from>
    <xdr:ext cx="762000" cy="259045"/>
    <xdr:sp macro="" textlink="">
      <xdr:nvSpPr>
        <xdr:cNvPr id="203" name="テキスト ボックス 202"/>
        <xdr:cNvSpPr txBox="1"/>
      </xdr:nvSpPr>
      <xdr:spPr>
        <a:xfrm>
          <a:off x="2844800" y="14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16554</xdr:rowOff>
    </xdr:from>
    <xdr:to>
      <xdr:col>3</xdr:col>
      <xdr:colOff>279400</xdr:colOff>
      <xdr:row>84</xdr:row>
      <xdr:rowOff>30952</xdr:rowOff>
    </xdr:to>
    <xdr:cxnSp macro="">
      <xdr:nvCxnSpPr>
        <xdr:cNvPr id="204" name="直線コネクタ 203"/>
        <xdr:cNvCxnSpPr/>
      </xdr:nvCxnSpPr>
      <xdr:spPr>
        <a:xfrm>
          <a:off x="1447800" y="14418354"/>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45424</xdr:rowOff>
    </xdr:from>
    <xdr:to>
      <xdr:col>3</xdr:col>
      <xdr:colOff>330200</xdr:colOff>
      <xdr:row>84</xdr:row>
      <xdr:rowOff>147024</xdr:rowOff>
    </xdr:to>
    <xdr:sp macro="" textlink="">
      <xdr:nvSpPr>
        <xdr:cNvPr id="205" name="フローチャート : 判断 204"/>
        <xdr:cNvSpPr/>
      </xdr:nvSpPr>
      <xdr:spPr>
        <a:xfrm>
          <a:off x="2286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131801</xdr:rowOff>
    </xdr:from>
    <xdr:ext cx="762000" cy="259045"/>
    <xdr:sp macro="" textlink="">
      <xdr:nvSpPr>
        <xdr:cNvPr id="206" name="テキスト ボックス 205"/>
        <xdr:cNvSpPr txBox="1"/>
      </xdr:nvSpPr>
      <xdr:spPr>
        <a:xfrm>
          <a:off x="1955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15697</xdr:rowOff>
    </xdr:from>
    <xdr:to>
      <xdr:col>2</xdr:col>
      <xdr:colOff>127000</xdr:colOff>
      <xdr:row>85</xdr:row>
      <xdr:rowOff>117297</xdr:rowOff>
    </xdr:to>
    <xdr:sp macro="" textlink="">
      <xdr:nvSpPr>
        <xdr:cNvPr id="207" name="フローチャート : 判断 206"/>
        <xdr:cNvSpPr/>
      </xdr:nvSpPr>
      <xdr:spPr>
        <a:xfrm>
          <a:off x="1397000" y="1458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102074</xdr:rowOff>
    </xdr:from>
    <xdr:ext cx="762000" cy="259045"/>
    <xdr:sp macro="" textlink="">
      <xdr:nvSpPr>
        <xdr:cNvPr id="208" name="テキスト ボックス 207"/>
        <xdr:cNvSpPr txBox="1"/>
      </xdr:nvSpPr>
      <xdr:spPr>
        <a:xfrm>
          <a:off x="1066800" y="146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123974</xdr:rowOff>
    </xdr:from>
    <xdr:to>
      <xdr:col>7</xdr:col>
      <xdr:colOff>203200</xdr:colOff>
      <xdr:row>84</xdr:row>
      <xdr:rowOff>54124</xdr:rowOff>
    </xdr:to>
    <xdr:sp macro="" textlink="">
      <xdr:nvSpPr>
        <xdr:cNvPr id="214" name="円/楕円 213"/>
        <xdr:cNvSpPr/>
      </xdr:nvSpPr>
      <xdr:spPr>
        <a:xfrm>
          <a:off x="4902200" y="14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140501</xdr:rowOff>
    </xdr:from>
    <xdr:ext cx="762000" cy="259045"/>
    <xdr:sp macro="" textlink="">
      <xdr:nvSpPr>
        <xdr:cNvPr id="215" name="人件費・物件費等の状況該当値テキスト"/>
        <xdr:cNvSpPr txBox="1"/>
      </xdr:nvSpPr>
      <xdr:spPr>
        <a:xfrm>
          <a:off x="5041900" y="1419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123974</xdr:rowOff>
    </xdr:from>
    <xdr:to>
      <xdr:col>6</xdr:col>
      <xdr:colOff>50800</xdr:colOff>
      <xdr:row>84</xdr:row>
      <xdr:rowOff>54124</xdr:rowOff>
    </xdr:to>
    <xdr:sp macro="" textlink="">
      <xdr:nvSpPr>
        <xdr:cNvPr id="216" name="円/楕円 215"/>
        <xdr:cNvSpPr/>
      </xdr:nvSpPr>
      <xdr:spPr>
        <a:xfrm>
          <a:off x="4064000" y="14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64301</xdr:rowOff>
    </xdr:from>
    <xdr:ext cx="736600" cy="259045"/>
    <xdr:sp macro="" textlink="">
      <xdr:nvSpPr>
        <xdr:cNvPr id="217" name="テキスト ボックス 216"/>
        <xdr:cNvSpPr txBox="1"/>
      </xdr:nvSpPr>
      <xdr:spPr>
        <a:xfrm>
          <a:off x="3733800" y="141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110,060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114441</xdr:rowOff>
    </xdr:from>
    <xdr:to>
      <xdr:col>4</xdr:col>
      <xdr:colOff>533400</xdr:colOff>
      <xdr:row>84</xdr:row>
      <xdr:rowOff>44591</xdr:rowOff>
    </xdr:to>
    <xdr:sp macro="" textlink="">
      <xdr:nvSpPr>
        <xdr:cNvPr id="218" name="円/楕円 217"/>
        <xdr:cNvSpPr/>
      </xdr:nvSpPr>
      <xdr:spPr>
        <a:xfrm>
          <a:off x="3175000" y="143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54768</xdr:rowOff>
    </xdr:from>
    <xdr:ext cx="762000" cy="259045"/>
    <xdr:sp macro="" textlink="">
      <xdr:nvSpPr>
        <xdr:cNvPr id="219" name="テキスト ボックス 218"/>
        <xdr:cNvSpPr txBox="1"/>
      </xdr:nvSpPr>
      <xdr:spPr>
        <a:xfrm>
          <a:off x="2844800" y="1411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109,586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151602</xdr:rowOff>
    </xdr:from>
    <xdr:to>
      <xdr:col>3</xdr:col>
      <xdr:colOff>330200</xdr:colOff>
      <xdr:row>84</xdr:row>
      <xdr:rowOff>81752</xdr:rowOff>
    </xdr:to>
    <xdr:sp macro="" textlink="">
      <xdr:nvSpPr>
        <xdr:cNvPr id="220" name="円/楕円 219"/>
        <xdr:cNvSpPr/>
      </xdr:nvSpPr>
      <xdr:spPr>
        <a:xfrm>
          <a:off x="2286000" y="143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91929</xdr:rowOff>
    </xdr:from>
    <xdr:ext cx="762000" cy="259045"/>
    <xdr:sp macro="" textlink="">
      <xdr:nvSpPr>
        <xdr:cNvPr id="221" name="テキスト ボックス 220"/>
        <xdr:cNvSpPr txBox="1"/>
      </xdr:nvSpPr>
      <xdr:spPr>
        <a:xfrm>
          <a:off x="1955800" y="141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111,434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137204</xdr:rowOff>
    </xdr:from>
    <xdr:to>
      <xdr:col>2</xdr:col>
      <xdr:colOff>127000</xdr:colOff>
      <xdr:row>84</xdr:row>
      <xdr:rowOff>67354</xdr:rowOff>
    </xdr:to>
    <xdr:sp macro="" textlink="">
      <xdr:nvSpPr>
        <xdr:cNvPr id="222" name="円/楕円 221"/>
        <xdr:cNvSpPr/>
      </xdr:nvSpPr>
      <xdr:spPr>
        <a:xfrm>
          <a:off x="1397000" y="1436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77531</xdr:rowOff>
    </xdr:from>
    <xdr:ext cx="762000" cy="259045"/>
    <xdr:sp macro="" textlink="">
      <xdr:nvSpPr>
        <xdr:cNvPr id="223" name="テキスト ボックス 222"/>
        <xdr:cNvSpPr txBox="1"/>
      </xdr:nvSpPr>
      <xdr:spPr>
        <a:xfrm>
          <a:off x="1066800" y="1413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年度及び</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年度は国家公務員給与の臨時的な措置による影響でラスパイレス指数は</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を超えたが、平成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及び平成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を下回った。また、類似団体及び全国市平均よりも下回っている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86</xdr:row>
      <xdr:rowOff>155222</xdr:rowOff>
    </xdr:to>
    <xdr:cxnSp macro="">
      <xdr:nvCxnSpPr>
        <xdr:cNvPr id="252" name="直線コネクタ 251"/>
        <xdr:cNvCxnSpPr/>
      </xdr:nvCxnSpPr>
      <xdr:spPr>
        <a:xfrm flipV="1">
          <a:off x="17018000" y="13907911"/>
          <a:ext cx="0" cy="992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127299</xdr:rowOff>
    </xdr:from>
    <xdr:ext cx="762000" cy="259045"/>
    <xdr:sp macro="" textlink="">
      <xdr:nvSpPr>
        <xdr:cNvPr id="253" name="給与水準   （国との比較）最小値テキスト"/>
        <xdr:cNvSpPr txBox="1"/>
      </xdr:nvSpPr>
      <xdr:spPr>
        <a:xfrm>
          <a:off x="17106900" y="148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155222</xdr:rowOff>
    </xdr:from>
    <xdr:to>
      <xdr:col>24</xdr:col>
      <xdr:colOff>647700</xdr:colOff>
      <xdr:row>86</xdr:row>
      <xdr:rowOff>155222</xdr:rowOff>
    </xdr:to>
    <xdr:cxnSp macro="">
      <xdr:nvCxnSpPr>
        <xdr:cNvPr id="254" name="直線コネクタ 253"/>
        <xdr:cNvCxnSpPr/>
      </xdr:nvCxnSpPr>
      <xdr:spPr>
        <a:xfrm>
          <a:off x="16929100" y="1489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55"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56" name="直線コネクタ 255"/>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79728</xdr:rowOff>
    </xdr:to>
    <xdr:cxnSp macro="">
      <xdr:nvCxnSpPr>
        <xdr:cNvPr id="257" name="直線コネクタ 256"/>
        <xdr:cNvCxnSpPr/>
      </xdr:nvCxnSpPr>
      <xdr:spPr>
        <a:xfrm>
          <a:off x="16179800" y="142430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8"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59" name="フローチャート : 判断 258"/>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90</xdr:row>
      <xdr:rowOff>5645</xdr:rowOff>
    </xdr:to>
    <xdr:cxnSp macro="">
      <xdr:nvCxnSpPr>
        <xdr:cNvPr id="260" name="直線コネクタ 259"/>
        <xdr:cNvCxnSpPr/>
      </xdr:nvCxnSpPr>
      <xdr:spPr>
        <a:xfrm flipV="1">
          <a:off x="15290800" y="14243050"/>
          <a:ext cx="889000" cy="119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1" name="フローチャート : 判断 260"/>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2" name="テキスト ボックス 261"/>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5645</xdr:rowOff>
    </xdr:from>
    <xdr:to>
      <xdr:col>22</xdr:col>
      <xdr:colOff>203200</xdr:colOff>
      <xdr:row>90</xdr:row>
      <xdr:rowOff>32455</xdr:rowOff>
    </xdr:to>
    <xdr:cxnSp macro="">
      <xdr:nvCxnSpPr>
        <xdr:cNvPr id="263" name="直線コネクタ 262"/>
        <xdr:cNvCxnSpPr/>
      </xdr:nvCxnSpPr>
      <xdr:spPr>
        <a:xfrm flipV="1">
          <a:off x="14401800" y="154361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64" name="フローチャート : 判断 263"/>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65" name="テキスト ボックス 264"/>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90</xdr:row>
      <xdr:rowOff>32455</xdr:rowOff>
    </xdr:to>
    <xdr:cxnSp macro="">
      <xdr:nvCxnSpPr>
        <xdr:cNvPr id="266" name="直線コネクタ 265"/>
        <xdr:cNvCxnSpPr/>
      </xdr:nvCxnSpPr>
      <xdr:spPr>
        <a:xfrm>
          <a:off x="13512800" y="14444134"/>
          <a:ext cx="889000" cy="10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7" name="フローチャート : 判断 266"/>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8" name="テキスト ボックス 267"/>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9" name="フローチャート : 判断 268"/>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76499</xdr:rowOff>
    </xdr:from>
    <xdr:ext cx="762000" cy="259045"/>
    <xdr:sp macro="" textlink="">
      <xdr:nvSpPr>
        <xdr:cNvPr id="270" name="テキスト ボックス 269"/>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6" name="円/楕円 275"/>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7"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8" name="円/楕円 277"/>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9" name="テキスト ボックス 278"/>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126295</xdr:rowOff>
    </xdr:from>
    <xdr:to>
      <xdr:col>22</xdr:col>
      <xdr:colOff>254000</xdr:colOff>
      <xdr:row>90</xdr:row>
      <xdr:rowOff>56445</xdr:rowOff>
    </xdr:to>
    <xdr:sp macro="" textlink="">
      <xdr:nvSpPr>
        <xdr:cNvPr id="280" name="円/楕円 279"/>
        <xdr:cNvSpPr/>
      </xdr:nvSpPr>
      <xdr:spPr>
        <a:xfrm>
          <a:off x="15240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66622</xdr:rowOff>
    </xdr:from>
    <xdr:ext cx="762000" cy="259045"/>
    <xdr:sp macro="" textlink="">
      <xdr:nvSpPr>
        <xdr:cNvPr id="281" name="テキスト ボックス 280"/>
        <xdr:cNvSpPr txBox="1"/>
      </xdr:nvSpPr>
      <xdr:spPr>
        <a:xfrm>
          <a:off x="14909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153105</xdr:rowOff>
    </xdr:from>
    <xdr:to>
      <xdr:col>21</xdr:col>
      <xdr:colOff>50800</xdr:colOff>
      <xdr:row>90</xdr:row>
      <xdr:rowOff>83255</xdr:rowOff>
    </xdr:to>
    <xdr:sp macro="" textlink="">
      <xdr:nvSpPr>
        <xdr:cNvPr id="282" name="円/楕円 281"/>
        <xdr:cNvSpPr/>
      </xdr:nvSpPr>
      <xdr:spPr>
        <a:xfrm>
          <a:off x="14351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93432</xdr:rowOff>
    </xdr:from>
    <xdr:ext cx="762000" cy="259045"/>
    <xdr:sp macro="" textlink="">
      <xdr:nvSpPr>
        <xdr:cNvPr id="283" name="テキスト ボックス 282"/>
        <xdr:cNvSpPr txBox="1"/>
      </xdr:nvSpPr>
      <xdr:spPr>
        <a:xfrm>
          <a:off x="14020800" y="151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4" name="円/楕円 283"/>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5" name="テキスト ボックス 284"/>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第６次飯田市定員適正化計画（平成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年４月１日～平成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年４月１日）に則り、職員数の削減に努めている。</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年４月１日現在の職員数は</a:t>
          </a:r>
          <a:r>
            <a:rPr kumimoji="1" lang="en-US" altLang="ja-JP" sz="1300">
              <a:latin typeface="ＭＳ Ｐゴシック"/>
            </a:rPr>
            <a:t>728</a:t>
          </a:r>
          <a:r>
            <a:rPr kumimoji="1" lang="ja-JP" altLang="en-US" sz="1300">
              <a:latin typeface="ＭＳ Ｐゴシック"/>
            </a:rPr>
            <a:t>人で、前年度と比較して１人減となった。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人口</a:t>
          </a:r>
          <a:r>
            <a:rPr kumimoji="1" lang="en-US" altLang="ja-JP" sz="1300">
              <a:latin typeface="ＭＳ Ｐゴシック"/>
            </a:rPr>
            <a:t>1,000</a:t>
          </a:r>
          <a:r>
            <a:rPr kumimoji="1" lang="ja-JP" altLang="en-US" sz="1300">
              <a:latin typeface="ＭＳ Ｐゴシック"/>
            </a:rPr>
            <a:t>人当たりの職員数は</a:t>
          </a:r>
          <a:r>
            <a:rPr kumimoji="1" lang="en-US" altLang="ja-JP" sz="1300">
              <a:latin typeface="ＭＳ Ｐゴシック"/>
            </a:rPr>
            <a:t>6.95</a:t>
          </a:r>
          <a:r>
            <a:rPr kumimoji="1" lang="ja-JP" altLang="en-US" sz="1300">
              <a:latin typeface="ＭＳ Ｐゴシック"/>
            </a:rPr>
            <a:t>人で、類似団体及び全国平均とほぼ同水準であるが、人口減少に伴い昨年度から数値が上昇傾向にある。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次期飯田市定員適正化計画の策定がはじまる中、定員管理状況の数値等も踏まえた検討を進めていく必要がある。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68399</xdr:rowOff>
    </xdr:from>
    <xdr:to>
      <xdr:col>24</xdr:col>
      <xdr:colOff>558800</xdr:colOff>
      <xdr:row>67</xdr:row>
      <xdr:rowOff>66222</xdr:rowOff>
    </xdr:to>
    <xdr:cxnSp macro="">
      <xdr:nvCxnSpPr>
        <xdr:cNvPr id="317" name="直線コネクタ 316"/>
        <xdr:cNvCxnSpPr/>
      </xdr:nvCxnSpPr>
      <xdr:spPr>
        <a:xfrm flipV="1">
          <a:off x="17018000" y="10012499"/>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38299</xdr:rowOff>
    </xdr:from>
    <xdr:ext cx="762000" cy="259045"/>
    <xdr:sp macro="" textlink="">
      <xdr:nvSpPr>
        <xdr:cNvPr id="318" name="定員管理の状況最小値テキスト"/>
        <xdr:cNvSpPr txBox="1"/>
      </xdr:nvSpPr>
      <xdr:spPr>
        <a:xfrm>
          <a:off x="17106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67</xdr:row>
      <xdr:rowOff>66222</xdr:rowOff>
    </xdr:from>
    <xdr:to>
      <xdr:col>24</xdr:col>
      <xdr:colOff>647700</xdr:colOff>
      <xdr:row>67</xdr:row>
      <xdr:rowOff>66222</xdr:rowOff>
    </xdr:to>
    <xdr:cxnSp macro="">
      <xdr:nvCxnSpPr>
        <xdr:cNvPr id="319" name="直線コネクタ 318"/>
        <xdr:cNvCxnSpPr/>
      </xdr:nvCxnSpPr>
      <xdr:spPr>
        <a:xfrm>
          <a:off x="16929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154776</xdr:rowOff>
    </xdr:from>
    <xdr:ext cx="762000" cy="259045"/>
    <xdr:sp macro="" textlink="">
      <xdr:nvSpPr>
        <xdr:cNvPr id="320"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68399</xdr:rowOff>
    </xdr:from>
    <xdr:to>
      <xdr:col>24</xdr:col>
      <xdr:colOff>647700</xdr:colOff>
      <xdr:row>58</xdr:row>
      <xdr:rowOff>68399</xdr:rowOff>
    </xdr:to>
    <xdr:cxnSp macro="">
      <xdr:nvCxnSpPr>
        <xdr:cNvPr id="321" name="直線コネクタ 320"/>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133169</xdr:rowOff>
    </xdr:from>
    <xdr:to>
      <xdr:col>24</xdr:col>
      <xdr:colOff>558800</xdr:colOff>
      <xdr:row>61</xdr:row>
      <xdr:rowOff>146957</xdr:rowOff>
    </xdr:to>
    <xdr:cxnSp macro="">
      <xdr:nvCxnSpPr>
        <xdr:cNvPr id="322" name="直線コネクタ 321"/>
        <xdr:cNvCxnSpPr/>
      </xdr:nvCxnSpPr>
      <xdr:spPr>
        <a:xfrm>
          <a:off x="16179800" y="1059161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81660</xdr:rowOff>
    </xdr:from>
    <xdr:ext cx="762000" cy="259045"/>
    <xdr:sp macro="" textlink="">
      <xdr:nvSpPr>
        <xdr:cNvPr id="323"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24" name="フローチャート :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126274</xdr:rowOff>
    </xdr:from>
    <xdr:to>
      <xdr:col>23</xdr:col>
      <xdr:colOff>406400</xdr:colOff>
      <xdr:row>61</xdr:row>
      <xdr:rowOff>133169</xdr:rowOff>
    </xdr:to>
    <xdr:cxnSp macro="">
      <xdr:nvCxnSpPr>
        <xdr:cNvPr id="325" name="直線コネクタ 324"/>
        <xdr:cNvCxnSpPr/>
      </xdr:nvCxnSpPr>
      <xdr:spPr>
        <a:xfrm>
          <a:off x="15290800" y="105847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61685</xdr:rowOff>
    </xdr:from>
    <xdr:to>
      <xdr:col>23</xdr:col>
      <xdr:colOff>457200</xdr:colOff>
      <xdr:row>61</xdr:row>
      <xdr:rowOff>163285</xdr:rowOff>
    </xdr:to>
    <xdr:sp macro="" textlink="">
      <xdr:nvSpPr>
        <xdr:cNvPr id="326" name="フローチャート : 判断 325"/>
        <xdr:cNvSpPr/>
      </xdr:nvSpPr>
      <xdr:spPr>
        <a:xfrm>
          <a:off x="16129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2012</xdr:rowOff>
    </xdr:from>
    <xdr:ext cx="736600" cy="259045"/>
    <xdr:sp macro="" textlink="">
      <xdr:nvSpPr>
        <xdr:cNvPr id="327" name="テキスト ボックス 326"/>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126274</xdr:rowOff>
    </xdr:from>
    <xdr:to>
      <xdr:col>22</xdr:col>
      <xdr:colOff>203200</xdr:colOff>
      <xdr:row>61</xdr:row>
      <xdr:rowOff>167640</xdr:rowOff>
    </xdr:to>
    <xdr:cxnSp macro="">
      <xdr:nvCxnSpPr>
        <xdr:cNvPr id="328" name="直線コネクタ 327"/>
        <xdr:cNvCxnSpPr/>
      </xdr:nvCxnSpPr>
      <xdr:spPr>
        <a:xfrm flipV="1">
          <a:off x="14401800" y="1058472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29" name="フローチャート : 判断 328"/>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30" name="テキスト ボックス 329"/>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61</xdr:row>
      <xdr:rowOff>167640</xdr:rowOff>
    </xdr:to>
    <xdr:cxnSp macro="">
      <xdr:nvCxnSpPr>
        <xdr:cNvPr id="331" name="直線コネクタ 330"/>
        <xdr:cNvCxnSpPr/>
      </xdr:nvCxnSpPr>
      <xdr:spPr>
        <a:xfrm>
          <a:off x="13512800" y="1062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2" name="フローチャート :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3" name="テキスト ボックス 332"/>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95431</xdr:rowOff>
    </xdr:from>
    <xdr:to>
      <xdr:col>19</xdr:col>
      <xdr:colOff>533400</xdr:colOff>
      <xdr:row>65</xdr:row>
      <xdr:rowOff>25581</xdr:rowOff>
    </xdr:to>
    <xdr:sp macro="" textlink="">
      <xdr:nvSpPr>
        <xdr:cNvPr id="334" name="フローチャート : 判断 333"/>
        <xdr:cNvSpPr/>
      </xdr:nvSpPr>
      <xdr:spPr>
        <a:xfrm>
          <a:off x="13462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10358</xdr:rowOff>
    </xdr:from>
    <xdr:ext cx="762000" cy="259045"/>
    <xdr:sp macro="" textlink="">
      <xdr:nvSpPr>
        <xdr:cNvPr id="335" name="テキスト ボックス 334"/>
        <xdr:cNvSpPr txBox="1"/>
      </xdr:nvSpPr>
      <xdr:spPr>
        <a:xfrm>
          <a:off x="13131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96157</xdr:rowOff>
    </xdr:from>
    <xdr:to>
      <xdr:col>24</xdr:col>
      <xdr:colOff>609600</xdr:colOff>
      <xdr:row>62</xdr:row>
      <xdr:rowOff>26307</xdr:rowOff>
    </xdr:to>
    <xdr:sp macro="" textlink="">
      <xdr:nvSpPr>
        <xdr:cNvPr id="341" name="円/楕円 340"/>
        <xdr:cNvSpPr/>
      </xdr:nvSpPr>
      <xdr:spPr>
        <a:xfrm>
          <a:off x="16967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68234</xdr:rowOff>
    </xdr:from>
    <xdr:ext cx="762000" cy="259045"/>
    <xdr:sp macro="" textlink="">
      <xdr:nvSpPr>
        <xdr:cNvPr id="342" name="定員管理の状況該当値テキスト"/>
        <xdr:cNvSpPr txBox="1"/>
      </xdr:nvSpPr>
      <xdr:spPr>
        <a:xfrm>
          <a:off x="17106900" y="1052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82369</xdr:rowOff>
    </xdr:from>
    <xdr:to>
      <xdr:col>23</xdr:col>
      <xdr:colOff>457200</xdr:colOff>
      <xdr:row>62</xdr:row>
      <xdr:rowOff>12519</xdr:rowOff>
    </xdr:to>
    <xdr:sp macro="" textlink="">
      <xdr:nvSpPr>
        <xdr:cNvPr id="343" name="円/楕円 342"/>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168746</xdr:rowOff>
    </xdr:from>
    <xdr:ext cx="736600" cy="259045"/>
    <xdr:sp macro="" textlink="">
      <xdr:nvSpPr>
        <xdr:cNvPr id="344" name="テキスト ボックス 343"/>
        <xdr:cNvSpPr txBox="1"/>
      </xdr:nvSpPr>
      <xdr:spPr>
        <a:xfrm>
          <a:off x="15798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75474</xdr:rowOff>
    </xdr:from>
    <xdr:to>
      <xdr:col>22</xdr:col>
      <xdr:colOff>254000</xdr:colOff>
      <xdr:row>62</xdr:row>
      <xdr:rowOff>5624</xdr:rowOff>
    </xdr:to>
    <xdr:sp macro="" textlink="">
      <xdr:nvSpPr>
        <xdr:cNvPr id="345" name="円/楕円 344"/>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161851</xdr:rowOff>
    </xdr:from>
    <xdr:ext cx="762000" cy="259045"/>
    <xdr:sp macro="" textlink="">
      <xdr:nvSpPr>
        <xdr:cNvPr id="346" name="テキスト ボックス 345"/>
        <xdr:cNvSpPr txBox="1"/>
      </xdr:nvSpPr>
      <xdr:spPr>
        <a:xfrm>
          <a:off x="14909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116840</xdr:rowOff>
    </xdr:from>
    <xdr:to>
      <xdr:col>21</xdr:col>
      <xdr:colOff>50800</xdr:colOff>
      <xdr:row>62</xdr:row>
      <xdr:rowOff>46990</xdr:rowOff>
    </xdr:to>
    <xdr:sp macro="" textlink="">
      <xdr:nvSpPr>
        <xdr:cNvPr id="347" name="円/楕円 346"/>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48" name="テキスト ボックス 347"/>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49" name="円/楕円 348"/>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57167</xdr:rowOff>
    </xdr:from>
    <xdr:ext cx="762000" cy="259045"/>
    <xdr:sp macro="" textlink="">
      <xdr:nvSpPr>
        <xdr:cNvPr id="350" name="テキスト ボックス 349"/>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年度の比率は、３ヶ年平均で</a:t>
          </a:r>
          <a:r>
            <a:rPr kumimoji="1" lang="en-US" altLang="ja-JP" sz="1300">
              <a:latin typeface="ＭＳ Ｐゴシック"/>
            </a:rPr>
            <a:t>7.9</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8.1</a:t>
          </a:r>
          <a:r>
            <a:rPr kumimoji="1" lang="ja-JP" altLang="en-US" sz="1300">
              <a:latin typeface="ＭＳ Ｐゴシック"/>
            </a:rPr>
            <a:t>％</a:t>
          </a:r>
          <a:r>
            <a:rPr kumimoji="1" lang="en-US" altLang="ja-JP" sz="1300">
              <a:latin typeface="ＭＳ Ｐゴシック"/>
            </a:rPr>
            <a:t> </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8.4</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7.3</a:t>
          </a:r>
          <a:r>
            <a:rPr kumimoji="1" lang="ja-JP" altLang="en-US" sz="1300">
              <a:latin typeface="ＭＳ Ｐゴシック"/>
            </a:rPr>
            <a:t>％）と前年度比</a:t>
          </a:r>
          <a:r>
            <a:rPr kumimoji="1" lang="en-US" altLang="ja-JP" sz="1300">
              <a:latin typeface="ＭＳ Ｐゴシック"/>
            </a:rPr>
            <a:t>0.6</a:t>
          </a:r>
          <a:r>
            <a:rPr kumimoji="1" lang="ja-JP" altLang="en-US" sz="1300">
              <a:latin typeface="ＭＳ Ｐゴシック"/>
            </a:rPr>
            <a:t>ポイント改善した。単年度における比較でも</a:t>
          </a:r>
          <a:r>
            <a:rPr kumimoji="1" lang="en-US" altLang="ja-JP" sz="1300">
              <a:latin typeface="ＭＳ Ｐゴシック"/>
            </a:rPr>
            <a:t>1.1</a:t>
          </a:r>
          <a:r>
            <a:rPr kumimoji="1" lang="ja-JP" altLang="en-US" sz="1300">
              <a:latin typeface="ＭＳ Ｐゴシック"/>
            </a:rPr>
            <a:t>ポイント改善しており、県内</a:t>
          </a:r>
          <a:r>
            <a:rPr kumimoji="1" lang="en-US" altLang="ja-JP" sz="1300">
              <a:latin typeface="ＭＳ Ｐゴシック"/>
            </a:rPr>
            <a:t>19</a:t>
          </a:r>
          <a:r>
            <a:rPr kumimoji="1" lang="ja-JP" altLang="en-US" sz="1300">
              <a:latin typeface="ＭＳ Ｐゴシック"/>
            </a:rPr>
            <a:t>市や類似団体との比較においても、平成</a:t>
          </a:r>
          <a:r>
            <a:rPr kumimoji="1" lang="en-US" altLang="ja-JP" sz="1300">
              <a:latin typeface="ＭＳ Ｐゴシック"/>
            </a:rPr>
            <a:t>20</a:t>
          </a:r>
          <a:r>
            <a:rPr kumimoji="1" lang="ja-JP" altLang="en-US" sz="1300">
              <a:latin typeface="ＭＳ Ｐゴシック"/>
            </a:rPr>
            <a:t>年度以降低い水準が続き健全な状況であるといえる。</a:t>
          </a:r>
        </a:p>
        <a:p>
          <a:r>
            <a:rPr kumimoji="1" lang="ja-JP" altLang="en-US" sz="1300">
              <a:latin typeface="ＭＳ Ｐゴシック"/>
            </a:rPr>
            <a:t>　しかしながら、今後のリニア時代における大規模事業に備え、長期的な視点に立ち地方債発行額に留意する必要がある。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151554</xdr:rowOff>
    </xdr:to>
    <xdr:cxnSp macro="">
      <xdr:nvCxnSpPr>
        <xdr:cNvPr id="379" name="直線コネクタ 378"/>
        <xdr:cNvCxnSpPr/>
      </xdr:nvCxnSpPr>
      <xdr:spPr>
        <a:xfrm flipV="1">
          <a:off x="17018000" y="6156537"/>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80"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81" name="直線コネクタ 380"/>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2"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3" name="直線コネクタ 382"/>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6350</xdr:rowOff>
    </xdr:to>
    <xdr:cxnSp macro="">
      <xdr:nvCxnSpPr>
        <xdr:cNvPr id="384" name="直線コネクタ 383"/>
        <xdr:cNvCxnSpPr/>
      </xdr:nvCxnSpPr>
      <xdr:spPr>
        <a:xfrm flipV="1">
          <a:off x="16179800" y="68160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163423</xdr:rowOff>
    </xdr:from>
    <xdr:ext cx="762000" cy="259045"/>
    <xdr:sp macro="" textlink="">
      <xdr:nvSpPr>
        <xdr:cNvPr id="385" name="公債費負担の状況平均値テキスト"/>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6" name="フローチャート : 判断 385"/>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22437</xdr:rowOff>
    </xdr:to>
    <xdr:cxnSp macro="">
      <xdr:nvCxnSpPr>
        <xdr:cNvPr id="387" name="直線コネクタ 386"/>
        <xdr:cNvCxnSpPr/>
      </xdr:nvCxnSpPr>
      <xdr:spPr>
        <a:xfrm flipV="1">
          <a:off x="15290800" y="686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8" name="フローチャート : 判断 387"/>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9" name="テキスト ボックス 388"/>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22437</xdr:rowOff>
    </xdr:from>
    <xdr:to>
      <xdr:col>22</xdr:col>
      <xdr:colOff>203200</xdr:colOff>
      <xdr:row>40</xdr:row>
      <xdr:rowOff>78740</xdr:rowOff>
    </xdr:to>
    <xdr:cxnSp macro="">
      <xdr:nvCxnSpPr>
        <xdr:cNvPr id="390" name="直線コネクタ 389"/>
        <xdr:cNvCxnSpPr/>
      </xdr:nvCxnSpPr>
      <xdr:spPr>
        <a:xfrm flipV="1">
          <a:off x="14401800" y="688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91" name="フローチャート : 判断 390"/>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92" name="テキスト ボックス 391"/>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118956</xdr:rowOff>
    </xdr:to>
    <xdr:cxnSp macro="">
      <xdr:nvCxnSpPr>
        <xdr:cNvPr id="393" name="直線コネクタ 392"/>
        <xdr:cNvCxnSpPr/>
      </xdr:nvCxnSpPr>
      <xdr:spPr>
        <a:xfrm flipV="1">
          <a:off x="13512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4" name="フローチャート : 判断 393"/>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119821</xdr:rowOff>
    </xdr:from>
    <xdr:ext cx="762000" cy="259045"/>
    <xdr:sp macro="" textlink="">
      <xdr:nvSpPr>
        <xdr:cNvPr id="395" name="テキスト ボックス 394"/>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6" name="フローチャート : 判断 395"/>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52933</xdr:rowOff>
    </xdr:from>
    <xdr:ext cx="762000" cy="259045"/>
    <xdr:sp macro="" textlink="">
      <xdr:nvSpPr>
        <xdr:cNvPr id="397" name="テキスト ボックス 396"/>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403" name="円/楕円 402"/>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404"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405" name="円/楕円 404"/>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406" name="テキスト ボックス 405"/>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143087</xdr:rowOff>
    </xdr:from>
    <xdr:to>
      <xdr:col>22</xdr:col>
      <xdr:colOff>254000</xdr:colOff>
      <xdr:row>40</xdr:row>
      <xdr:rowOff>73237</xdr:rowOff>
    </xdr:to>
    <xdr:sp macro="" textlink="">
      <xdr:nvSpPr>
        <xdr:cNvPr id="407" name="円/楕円 406"/>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83414</xdr:rowOff>
    </xdr:from>
    <xdr:ext cx="762000" cy="259045"/>
    <xdr:sp macro="" textlink="">
      <xdr:nvSpPr>
        <xdr:cNvPr id="408" name="テキスト ボックス 407"/>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9" name="円/楕円 408"/>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10" name="テキスト ボックス 409"/>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11" name="円/楕円 410"/>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12" name="テキスト ボックス 411"/>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年度の比率は、将来負担額よりも充当可能基金等の控除可能な金額が上回ったため、前年度に引き続き「数値なし」となった。</a:t>
          </a:r>
          <a:endParaRPr kumimoji="1" lang="en-US" altLang="ja-JP" sz="1300">
            <a:latin typeface="ＭＳ Ｐゴシック"/>
          </a:endParaRPr>
        </a:p>
        <a:p>
          <a:r>
            <a:rPr kumimoji="1" lang="ja-JP" altLang="en-US" sz="1300">
              <a:latin typeface="ＭＳ Ｐゴシック"/>
            </a:rPr>
            <a:t>　しかし、リニア中央新幹線に関する周辺整備をはじめ、三遠南信自動車道整備、資産の老朽化に対する修繕など大規模事業が今後も想定されるため、長期的な視点に立ち、引き続き地方債の発行に留意する必要が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99423</xdr:rowOff>
    </xdr:to>
    <xdr:cxnSp macro="">
      <xdr:nvCxnSpPr>
        <xdr:cNvPr id="443" name="直線コネクタ 442"/>
        <xdr:cNvCxnSpPr/>
      </xdr:nvCxnSpPr>
      <xdr:spPr>
        <a:xfrm flipV="1">
          <a:off x="17018000" y="2313214"/>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71500</xdr:rowOff>
    </xdr:from>
    <xdr:ext cx="762000" cy="259045"/>
    <xdr:sp macro="" textlink="">
      <xdr:nvSpPr>
        <xdr:cNvPr id="444" name="将来負担の状況最小値テキスト"/>
        <xdr:cNvSpPr txBox="1"/>
      </xdr:nvSpPr>
      <xdr:spPr>
        <a:xfrm>
          <a:off x="17106900" y="38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135.6</a:t>
          </a:r>
          <a:endParaRPr kumimoji="1" lang="ja-JP" altLang="en-US" sz="1000" b="1">
            <a:latin typeface="ＭＳ Ｐゴシック"/>
          </a:endParaRPr>
        </a:p>
      </xdr:txBody>
    </xdr:sp>
    <xdr:clientData/>
  </xdr:oneCellAnchor>
  <xdr:twoCellAnchor>
    <xdr:from>
      <xdr:col>24</xdr:col>
      <xdr:colOff>469900</xdr:colOff>
      <xdr:row>22</xdr:row>
      <xdr:rowOff>99423</xdr:rowOff>
    </xdr:from>
    <xdr:to>
      <xdr:col>24</xdr:col>
      <xdr:colOff>647700</xdr:colOff>
      <xdr:row>22</xdr:row>
      <xdr:rowOff>99423</xdr:rowOff>
    </xdr:to>
    <xdr:cxnSp macro="">
      <xdr:nvCxnSpPr>
        <xdr:cNvPr id="445" name="直線コネクタ 444"/>
        <xdr:cNvCxnSpPr/>
      </xdr:nvCxnSpPr>
      <xdr:spPr>
        <a:xfrm>
          <a:off x="16929100" y="387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111941</xdr:rowOff>
    </xdr:from>
    <xdr:to>
      <xdr:col>21</xdr:col>
      <xdr:colOff>0</xdr:colOff>
      <xdr:row>14</xdr:row>
      <xdr:rowOff>8285</xdr:rowOff>
    </xdr:to>
    <xdr:cxnSp macro="">
      <xdr:nvCxnSpPr>
        <xdr:cNvPr id="448" name="直線コネクタ 447"/>
        <xdr:cNvCxnSpPr/>
      </xdr:nvCxnSpPr>
      <xdr:spPr>
        <a:xfrm flipV="1">
          <a:off x="13512800" y="2340791"/>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45374</xdr:rowOff>
    </xdr:from>
    <xdr:ext cx="762000" cy="259045"/>
    <xdr:sp macro="" textlink="">
      <xdr:nvSpPr>
        <xdr:cNvPr id="449" name="将来負担の状況平均値テキスト"/>
        <xdr:cNvSpPr txBox="1"/>
      </xdr:nvSpPr>
      <xdr:spPr>
        <a:xfrm>
          <a:off x="17106900" y="2617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73297</xdr:rowOff>
    </xdr:from>
    <xdr:to>
      <xdr:col>24</xdr:col>
      <xdr:colOff>609600</xdr:colOff>
      <xdr:row>16</xdr:row>
      <xdr:rowOff>3447</xdr:rowOff>
    </xdr:to>
    <xdr:sp macro="" textlink="">
      <xdr:nvSpPr>
        <xdr:cNvPr id="450" name="フローチャート : 判断 449"/>
        <xdr:cNvSpPr/>
      </xdr:nvSpPr>
      <xdr:spPr>
        <a:xfrm>
          <a:off x="169672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4112</xdr:rowOff>
    </xdr:from>
    <xdr:to>
      <xdr:col>23</xdr:col>
      <xdr:colOff>457200</xdr:colOff>
      <xdr:row>16</xdr:row>
      <xdr:rowOff>105712</xdr:rowOff>
    </xdr:to>
    <xdr:sp macro="" textlink="">
      <xdr:nvSpPr>
        <xdr:cNvPr id="451" name="フローチャート : 判断 450"/>
        <xdr:cNvSpPr/>
      </xdr:nvSpPr>
      <xdr:spPr>
        <a:xfrm>
          <a:off x="16129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115889</xdr:rowOff>
    </xdr:from>
    <xdr:ext cx="736600" cy="259045"/>
    <xdr:sp macro="" textlink="">
      <xdr:nvSpPr>
        <xdr:cNvPr id="452" name="テキスト ボックス 451"/>
        <xdr:cNvSpPr txBox="1"/>
      </xdr:nvSpPr>
      <xdr:spPr>
        <a:xfrm>
          <a:off x="15798800" y="251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155787</xdr:rowOff>
    </xdr:from>
    <xdr:to>
      <xdr:col>22</xdr:col>
      <xdr:colOff>254000</xdr:colOff>
      <xdr:row>17</xdr:row>
      <xdr:rowOff>85937</xdr:rowOff>
    </xdr:to>
    <xdr:sp macro="" textlink="">
      <xdr:nvSpPr>
        <xdr:cNvPr id="453" name="フローチャート : 判断 452"/>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96114</xdr:rowOff>
    </xdr:from>
    <xdr:ext cx="762000" cy="259045"/>
    <xdr:sp macro="" textlink="">
      <xdr:nvSpPr>
        <xdr:cNvPr id="454" name="テキスト ボックス 453"/>
        <xdr:cNvSpPr txBox="1"/>
      </xdr:nvSpPr>
      <xdr:spPr>
        <a:xfrm>
          <a:off x="14909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42938</xdr:rowOff>
    </xdr:from>
    <xdr:to>
      <xdr:col>21</xdr:col>
      <xdr:colOff>50800</xdr:colOff>
      <xdr:row>17</xdr:row>
      <xdr:rowOff>144538</xdr:rowOff>
    </xdr:to>
    <xdr:sp macro="" textlink="">
      <xdr:nvSpPr>
        <xdr:cNvPr id="455" name="フローチャート : 判断 454"/>
        <xdr:cNvSpPr/>
      </xdr:nvSpPr>
      <xdr:spPr>
        <a:xfrm>
          <a:off x="14351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129315</xdr:rowOff>
    </xdr:from>
    <xdr:ext cx="762000" cy="259045"/>
    <xdr:sp macro="" textlink="">
      <xdr:nvSpPr>
        <xdr:cNvPr id="456" name="テキスト ボックス 455"/>
        <xdr:cNvSpPr txBox="1"/>
      </xdr:nvSpPr>
      <xdr:spPr>
        <a:xfrm>
          <a:off x="14020800" y="30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116235</xdr:rowOff>
    </xdr:from>
    <xdr:to>
      <xdr:col>19</xdr:col>
      <xdr:colOff>533400</xdr:colOff>
      <xdr:row>19</xdr:row>
      <xdr:rowOff>46385</xdr:rowOff>
    </xdr:to>
    <xdr:sp macro="" textlink="">
      <xdr:nvSpPr>
        <xdr:cNvPr id="457" name="フローチャート : 判断 456"/>
        <xdr:cNvSpPr/>
      </xdr:nvSpPr>
      <xdr:spPr>
        <a:xfrm>
          <a:off x="13462000" y="32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31162</xdr:rowOff>
    </xdr:from>
    <xdr:ext cx="762000" cy="259045"/>
    <xdr:sp macro="" textlink="">
      <xdr:nvSpPr>
        <xdr:cNvPr id="458" name="テキスト ボックス 457"/>
        <xdr:cNvSpPr txBox="1"/>
      </xdr:nvSpPr>
      <xdr:spPr>
        <a:xfrm>
          <a:off x="13131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61141</xdr:rowOff>
    </xdr:from>
    <xdr:to>
      <xdr:col>21</xdr:col>
      <xdr:colOff>50800</xdr:colOff>
      <xdr:row>13</xdr:row>
      <xdr:rowOff>162741</xdr:rowOff>
    </xdr:to>
    <xdr:sp macro="" textlink="">
      <xdr:nvSpPr>
        <xdr:cNvPr id="464" name="円/楕円 463"/>
        <xdr:cNvSpPr/>
      </xdr:nvSpPr>
      <xdr:spPr>
        <a:xfrm>
          <a:off x="14351000" y="22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1468</xdr:rowOff>
    </xdr:from>
    <xdr:ext cx="762000" cy="259045"/>
    <xdr:sp macro="" textlink="">
      <xdr:nvSpPr>
        <xdr:cNvPr id="465" name="テキスト ボックス 464"/>
        <xdr:cNvSpPr txBox="1"/>
      </xdr:nvSpPr>
      <xdr:spPr>
        <a:xfrm>
          <a:off x="14020800" y="205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128935</xdr:rowOff>
    </xdr:from>
    <xdr:to>
      <xdr:col>19</xdr:col>
      <xdr:colOff>533400</xdr:colOff>
      <xdr:row>14</xdr:row>
      <xdr:rowOff>59085</xdr:rowOff>
    </xdr:to>
    <xdr:sp macro="" textlink="">
      <xdr:nvSpPr>
        <xdr:cNvPr id="466" name="円/楕円 465"/>
        <xdr:cNvSpPr/>
      </xdr:nvSpPr>
      <xdr:spPr>
        <a:xfrm>
          <a:off x="13462000" y="23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69262</xdr:rowOff>
    </xdr:from>
    <xdr:ext cx="762000" cy="259045"/>
    <xdr:sp macro="" textlink="">
      <xdr:nvSpPr>
        <xdr:cNvPr id="467" name="テキスト ボックス 466"/>
        <xdr:cNvSpPr txBox="1"/>
      </xdr:nvSpPr>
      <xdr:spPr>
        <a:xfrm>
          <a:off x="13131800" y="21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104,792
102,717
658.66
49,577,891
48,452,109
950,154
27,026,427
44,267,614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人件費にかかる経常収支比率は、昨年度から</a:t>
          </a:r>
          <a:r>
            <a:rPr kumimoji="1" lang="en-US" altLang="ja-JP" sz="1300">
              <a:latin typeface="ＭＳ Ｐゴシック"/>
            </a:rPr>
            <a:t>1.2</a:t>
          </a:r>
          <a:r>
            <a:rPr kumimoji="1" lang="ja-JP" altLang="en-US" sz="1300">
              <a:latin typeface="ＭＳ Ｐゴシック"/>
            </a:rPr>
            <a:t>％上昇し、類似団体及び長野県平均の数値とほぼ同数となった。</a:t>
          </a:r>
          <a:endParaRPr kumimoji="1" lang="en-US" altLang="ja-JP" sz="1300">
            <a:latin typeface="ＭＳ Ｐゴシック"/>
          </a:endParaRPr>
        </a:p>
        <a:p>
          <a:r>
            <a:rPr kumimoji="1" lang="ja-JP" altLang="en-US" sz="1300">
              <a:latin typeface="ＭＳ Ｐゴシック"/>
            </a:rPr>
            <a:t>　職員の基本給は、前年度と比較して</a:t>
          </a:r>
          <a:r>
            <a:rPr kumimoji="1" lang="en-US" altLang="ja-JP" sz="1300">
              <a:latin typeface="ＭＳ Ｐゴシック"/>
            </a:rPr>
            <a:t>1,425</a:t>
          </a:r>
          <a:r>
            <a:rPr kumimoji="1" lang="ja-JP" altLang="en-US" sz="1300">
              <a:latin typeface="ＭＳ Ｐゴシック"/>
            </a:rPr>
            <a:t>万円減少したが、人事院勧告に伴う期末勤勉手当及び時間外勤務手当の増などにより増加となった。</a:t>
          </a:r>
          <a:endParaRPr kumimoji="1" lang="en-US" altLang="ja-JP" sz="1300">
            <a:latin typeface="ＭＳ Ｐゴシック"/>
          </a:endParaRPr>
        </a:p>
        <a:p>
          <a:r>
            <a:rPr kumimoji="1" lang="ja-JP" altLang="en-US" sz="1300">
              <a:latin typeface="ＭＳ Ｐゴシック"/>
            </a:rPr>
            <a:t>　第６次飯田市定員適正化計画に基づいた適正な職員数の管理や行財政改革による経費削減に努める。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42</xdr:row>
      <xdr:rowOff>61685</xdr:rowOff>
    </xdr:to>
    <xdr:cxnSp macro="">
      <xdr:nvCxnSpPr>
        <xdr:cNvPr id="61" name="直線コネクタ 60"/>
        <xdr:cNvCxnSpPr/>
      </xdr:nvCxnSpPr>
      <xdr:spPr>
        <a:xfrm flipV="1">
          <a:off x="4826000" y="5809343"/>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2"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3" name="直線コネクタ 62"/>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4"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5" name="直線コネクタ 64"/>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53522</xdr:rowOff>
    </xdr:from>
    <xdr:to>
      <xdr:col>7</xdr:col>
      <xdr:colOff>15875</xdr:colOff>
      <xdr:row>36</xdr:row>
      <xdr:rowOff>78014</xdr:rowOff>
    </xdr:to>
    <xdr:cxnSp macro="">
      <xdr:nvCxnSpPr>
        <xdr:cNvPr id="66" name="直線コネクタ 65"/>
        <xdr:cNvCxnSpPr/>
      </xdr:nvCxnSpPr>
      <xdr:spPr>
        <a:xfrm>
          <a:off x="3987800" y="6054272"/>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129920</xdr:rowOff>
    </xdr:from>
    <xdr:ext cx="762000" cy="259045"/>
    <xdr:sp macro="" textlink="">
      <xdr:nvSpPr>
        <xdr:cNvPr id="67" name="人件費平均値テキスト"/>
        <xdr:cNvSpPr txBox="1"/>
      </xdr:nvSpPr>
      <xdr:spPr>
        <a:xfrm>
          <a:off x="4914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8" name="フローチャート : 判断 67"/>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53522</xdr:rowOff>
    </xdr:from>
    <xdr:to>
      <xdr:col>5</xdr:col>
      <xdr:colOff>549275</xdr:colOff>
      <xdr:row>35</xdr:row>
      <xdr:rowOff>118836</xdr:rowOff>
    </xdr:to>
    <xdr:cxnSp macro="">
      <xdr:nvCxnSpPr>
        <xdr:cNvPr id="69" name="直線コネクタ 68"/>
        <xdr:cNvCxnSpPr/>
      </xdr:nvCxnSpPr>
      <xdr:spPr>
        <a:xfrm flipV="1">
          <a:off x="3098800" y="6054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118836</xdr:rowOff>
    </xdr:from>
    <xdr:to>
      <xdr:col>4</xdr:col>
      <xdr:colOff>346075</xdr:colOff>
      <xdr:row>35</xdr:row>
      <xdr:rowOff>135164</xdr:rowOff>
    </xdr:to>
    <xdr:cxnSp macro="">
      <xdr:nvCxnSpPr>
        <xdr:cNvPr id="72" name="直線コネクタ 71"/>
        <xdr:cNvCxnSpPr/>
      </xdr:nvCxnSpPr>
      <xdr:spPr>
        <a:xfrm flipV="1">
          <a:off x="2209800" y="61195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149678</xdr:rowOff>
    </xdr:from>
    <xdr:to>
      <xdr:col>4</xdr:col>
      <xdr:colOff>396875</xdr:colOff>
      <xdr:row>38</xdr:row>
      <xdr:rowOff>79828</xdr:rowOff>
    </xdr:to>
    <xdr:sp macro="" textlink="">
      <xdr:nvSpPr>
        <xdr:cNvPr id="73" name="フローチャート : 判断 72"/>
        <xdr:cNvSpPr/>
      </xdr:nvSpPr>
      <xdr:spPr>
        <a:xfrm>
          <a:off x="3048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74" name="テキスト ボックス 73"/>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20864</xdr:rowOff>
    </xdr:from>
    <xdr:to>
      <xdr:col>3</xdr:col>
      <xdr:colOff>142875</xdr:colOff>
      <xdr:row>35</xdr:row>
      <xdr:rowOff>135164</xdr:rowOff>
    </xdr:to>
    <xdr:cxnSp macro="">
      <xdr:nvCxnSpPr>
        <xdr:cNvPr id="75" name="直線コネクタ 74"/>
        <xdr:cNvCxnSpPr/>
      </xdr:nvCxnSpPr>
      <xdr:spPr>
        <a:xfrm>
          <a:off x="1320800" y="60216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43543</xdr:rowOff>
    </xdr:from>
    <xdr:to>
      <xdr:col>3</xdr:col>
      <xdr:colOff>193675</xdr:colOff>
      <xdr:row>38</xdr:row>
      <xdr:rowOff>145143</xdr:rowOff>
    </xdr:to>
    <xdr:sp macro="" textlink="">
      <xdr:nvSpPr>
        <xdr:cNvPr id="76" name="フローチャート : 判断 75"/>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77" name="テキスト ボックス 76"/>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5" name="円/楕円 84"/>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6"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2722</xdr:rowOff>
    </xdr:from>
    <xdr:to>
      <xdr:col>5</xdr:col>
      <xdr:colOff>600075</xdr:colOff>
      <xdr:row>35</xdr:row>
      <xdr:rowOff>104322</xdr:rowOff>
    </xdr:to>
    <xdr:sp macro="" textlink="">
      <xdr:nvSpPr>
        <xdr:cNvPr id="87" name="円/楕円 86"/>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114499</xdr:rowOff>
    </xdr:from>
    <xdr:ext cx="736600" cy="259045"/>
    <xdr:sp macro="" textlink="">
      <xdr:nvSpPr>
        <xdr:cNvPr id="88" name="テキスト ボックス 87"/>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68036</xdr:rowOff>
    </xdr:from>
    <xdr:to>
      <xdr:col>4</xdr:col>
      <xdr:colOff>396875</xdr:colOff>
      <xdr:row>35</xdr:row>
      <xdr:rowOff>169636</xdr:rowOff>
    </xdr:to>
    <xdr:sp macro="" textlink="">
      <xdr:nvSpPr>
        <xdr:cNvPr id="89" name="円/楕円 88"/>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8363</xdr:rowOff>
    </xdr:from>
    <xdr:ext cx="762000" cy="259045"/>
    <xdr:sp macro="" textlink="">
      <xdr:nvSpPr>
        <xdr:cNvPr id="90" name="テキスト ボックス 89"/>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84364</xdr:rowOff>
    </xdr:from>
    <xdr:to>
      <xdr:col>3</xdr:col>
      <xdr:colOff>193675</xdr:colOff>
      <xdr:row>36</xdr:row>
      <xdr:rowOff>14514</xdr:rowOff>
    </xdr:to>
    <xdr:sp macro="" textlink="">
      <xdr:nvSpPr>
        <xdr:cNvPr id="91" name="円/楕円 90"/>
        <xdr:cNvSpPr/>
      </xdr:nvSpPr>
      <xdr:spPr>
        <a:xfrm>
          <a:off x="21590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24691</xdr:rowOff>
    </xdr:from>
    <xdr:ext cx="762000" cy="259045"/>
    <xdr:sp macro="" textlink="">
      <xdr:nvSpPr>
        <xdr:cNvPr id="92" name="テキスト ボックス 91"/>
        <xdr:cNvSpPr txBox="1"/>
      </xdr:nvSpPr>
      <xdr:spPr>
        <a:xfrm>
          <a:off x="1828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141514</xdr:rowOff>
    </xdr:from>
    <xdr:to>
      <xdr:col>1</xdr:col>
      <xdr:colOff>676275</xdr:colOff>
      <xdr:row>35</xdr:row>
      <xdr:rowOff>71664</xdr:rowOff>
    </xdr:to>
    <xdr:sp macro="" textlink="">
      <xdr:nvSpPr>
        <xdr:cNvPr id="93" name="円/楕円 92"/>
        <xdr:cNvSpPr/>
      </xdr:nvSpPr>
      <xdr:spPr>
        <a:xfrm>
          <a:off x="1270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81841</xdr:rowOff>
    </xdr:from>
    <xdr:ext cx="762000" cy="259045"/>
    <xdr:sp macro="" textlink="">
      <xdr:nvSpPr>
        <xdr:cNvPr id="94" name="テキスト ボックス 93"/>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a:t>
          </a:r>
          <a:r>
            <a:rPr kumimoji="1" lang="en-US" altLang="ja-JP" sz="1300">
              <a:latin typeface="ＭＳ Ｐゴシック"/>
            </a:rPr>
            <a:t>11.4</a:t>
          </a:r>
          <a:r>
            <a:rPr kumimoji="1" lang="ja-JP" altLang="en-US" sz="1300">
              <a:latin typeface="ＭＳ Ｐゴシック"/>
            </a:rPr>
            <a:t>％と類似団体の中でも低い水準である。</a:t>
          </a:r>
          <a:endParaRPr kumimoji="1" lang="en-US" altLang="ja-JP" sz="1300">
            <a:latin typeface="ＭＳ Ｐゴシック"/>
          </a:endParaRPr>
        </a:p>
        <a:p>
          <a:r>
            <a:rPr kumimoji="1" lang="ja-JP" altLang="en-US" sz="1300">
              <a:latin typeface="ＭＳ Ｐゴシック"/>
            </a:rPr>
            <a:t>　しかし、経常収支比率の数値は年々上昇しており、今後も指定管理者制度の導入などに伴う物件費の増加が見込まれるため、引き続き行財政改革による経費削減に取り組む。</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88900</xdr:rowOff>
    </xdr:from>
    <xdr:to>
      <xdr:col>24</xdr:col>
      <xdr:colOff>31750</xdr:colOff>
      <xdr:row>22</xdr:row>
      <xdr:rowOff>63500</xdr:rowOff>
    </xdr:to>
    <xdr:cxnSp macro="">
      <xdr:nvCxnSpPr>
        <xdr:cNvPr id="122" name="直線コネクタ 121"/>
        <xdr:cNvCxnSpPr/>
      </xdr:nvCxnSpPr>
      <xdr:spPr>
        <a:xfrm flipV="1">
          <a:off x="16510000" y="2489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22</xdr:row>
      <xdr:rowOff>63500</xdr:rowOff>
    </xdr:from>
    <xdr:to>
      <xdr:col>24</xdr:col>
      <xdr:colOff>120650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3827</xdr:rowOff>
    </xdr:from>
    <xdr:ext cx="762000" cy="259045"/>
    <xdr:sp macro="" textlink="">
      <xdr:nvSpPr>
        <xdr:cNvPr id="125" name="物件費最大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14</xdr:row>
      <xdr:rowOff>88900</xdr:rowOff>
    </xdr:from>
    <xdr:to>
      <xdr:col>24</xdr:col>
      <xdr:colOff>120650</xdr:colOff>
      <xdr:row>14</xdr:row>
      <xdr:rowOff>88900</xdr:rowOff>
    </xdr:to>
    <xdr:cxnSp macro="">
      <xdr:nvCxnSpPr>
        <xdr:cNvPr id="126" name="直線コネクタ 125"/>
        <xdr:cNvCxnSpPr/>
      </xdr:nvCxnSpPr>
      <xdr:spPr>
        <a:xfrm>
          <a:off x="16421100" y="248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88900</xdr:rowOff>
    </xdr:from>
    <xdr:to>
      <xdr:col>24</xdr:col>
      <xdr:colOff>31750</xdr:colOff>
      <xdr:row>14</xdr:row>
      <xdr:rowOff>127000</xdr:rowOff>
    </xdr:to>
    <xdr:cxnSp macro="">
      <xdr:nvCxnSpPr>
        <xdr:cNvPr id="127" name="直線コネクタ 126"/>
        <xdr:cNvCxnSpPr/>
      </xdr:nvCxnSpPr>
      <xdr:spPr>
        <a:xfrm>
          <a:off x="15671800" y="248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38100</xdr:rowOff>
    </xdr:from>
    <xdr:to>
      <xdr:col>22</xdr:col>
      <xdr:colOff>565150</xdr:colOff>
      <xdr:row>14</xdr:row>
      <xdr:rowOff>88900</xdr:rowOff>
    </xdr:to>
    <xdr:cxnSp macro="">
      <xdr:nvCxnSpPr>
        <xdr:cNvPr id="130" name="直線コネクタ 129"/>
        <xdr:cNvCxnSpPr/>
      </xdr:nvCxnSpPr>
      <xdr:spPr>
        <a:xfrm>
          <a:off x="14782800" y="243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1" name="フローチャート : 判断 130"/>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2" name="テキスト ボックス 131"/>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14</xdr:row>
      <xdr:rowOff>38100</xdr:rowOff>
    </xdr:to>
    <xdr:cxnSp macro="">
      <xdr:nvCxnSpPr>
        <xdr:cNvPr id="133" name="直線コネクタ 132"/>
        <xdr:cNvCxnSpPr/>
      </xdr:nvCxnSpPr>
      <xdr:spPr>
        <a:xfrm>
          <a:off x="13893800" y="243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xdr:rowOff>
    </xdr:from>
    <xdr:to>
      <xdr:col>21</xdr:col>
      <xdr:colOff>412750</xdr:colOff>
      <xdr:row>16</xdr:row>
      <xdr:rowOff>114300</xdr:rowOff>
    </xdr:to>
    <xdr:sp macro="" textlink="">
      <xdr:nvSpPr>
        <xdr:cNvPr id="134" name="フローチャート :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38100</xdr:rowOff>
    </xdr:to>
    <xdr:cxnSp macro="">
      <xdr:nvCxnSpPr>
        <xdr:cNvPr id="136" name="直線コネクタ 135"/>
        <xdr:cNvCxnSpPr/>
      </xdr:nvCxnSpPr>
      <xdr:spPr>
        <a:xfrm>
          <a:off x="13004800" y="240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120650</xdr:rowOff>
    </xdr:from>
    <xdr:to>
      <xdr:col>20</xdr:col>
      <xdr:colOff>209550</xdr:colOff>
      <xdr:row>16</xdr:row>
      <xdr:rowOff>50800</xdr:rowOff>
    </xdr:to>
    <xdr:sp macro="" textlink="">
      <xdr:nvSpPr>
        <xdr:cNvPr id="137" name="フローチャート : 判断 136"/>
        <xdr:cNvSpPr/>
      </xdr:nvSpPr>
      <xdr:spPr>
        <a:xfrm>
          <a:off x="13843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35577</xdr:rowOff>
    </xdr:from>
    <xdr:ext cx="762000" cy="259045"/>
    <xdr:sp macro="" textlink="">
      <xdr:nvSpPr>
        <xdr:cNvPr id="138" name="テキスト ボックス 137"/>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40" name="テキスト ボックス 139"/>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6" name="円/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47"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38100</xdr:rowOff>
    </xdr:from>
    <xdr:to>
      <xdr:col>22</xdr:col>
      <xdr:colOff>615950</xdr:colOff>
      <xdr:row>14</xdr:row>
      <xdr:rowOff>139700</xdr:rowOff>
    </xdr:to>
    <xdr:sp macro="" textlink="">
      <xdr:nvSpPr>
        <xdr:cNvPr id="148" name="円/楕円 147"/>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149877</xdr:rowOff>
    </xdr:from>
    <xdr:ext cx="736600" cy="259045"/>
    <xdr:sp macro="" textlink="">
      <xdr:nvSpPr>
        <xdr:cNvPr id="149" name="テキスト ボックス 148"/>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158750</xdr:rowOff>
    </xdr:from>
    <xdr:to>
      <xdr:col>21</xdr:col>
      <xdr:colOff>412750</xdr:colOff>
      <xdr:row>14</xdr:row>
      <xdr:rowOff>88900</xdr:rowOff>
    </xdr:to>
    <xdr:sp macro="" textlink="">
      <xdr:nvSpPr>
        <xdr:cNvPr id="150" name="円/楕円 149"/>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99077</xdr:rowOff>
    </xdr:from>
    <xdr:ext cx="762000" cy="259045"/>
    <xdr:sp macro="" textlink="">
      <xdr:nvSpPr>
        <xdr:cNvPr id="151" name="テキスト ボックス 150"/>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158750</xdr:rowOff>
    </xdr:from>
    <xdr:to>
      <xdr:col>20</xdr:col>
      <xdr:colOff>209550</xdr:colOff>
      <xdr:row>14</xdr:row>
      <xdr:rowOff>88900</xdr:rowOff>
    </xdr:to>
    <xdr:sp macro="" textlink="">
      <xdr:nvSpPr>
        <xdr:cNvPr id="152" name="円/楕円 151"/>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99077</xdr:rowOff>
    </xdr:from>
    <xdr:ext cx="762000" cy="259045"/>
    <xdr:sp macro="" textlink="">
      <xdr:nvSpPr>
        <xdr:cNvPr id="153" name="テキスト ボックス 152"/>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4" name="円/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60977</xdr:rowOff>
    </xdr:from>
    <xdr:ext cx="762000" cy="259045"/>
    <xdr:sp macro="" textlink="">
      <xdr:nvSpPr>
        <xdr:cNvPr id="155" name="テキスト ボックス 154"/>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a:t>
          </a:r>
          <a:r>
            <a:rPr kumimoji="1" lang="en-US" altLang="ja-JP" sz="1300">
              <a:latin typeface="ＭＳ Ｐゴシック"/>
            </a:rPr>
            <a:t>8.7</a:t>
          </a:r>
          <a:r>
            <a:rPr kumimoji="1" lang="ja-JP" altLang="en-US" sz="1300">
              <a:latin typeface="ＭＳ Ｐゴシック"/>
            </a:rPr>
            <a:t>％と昨年度から</a:t>
          </a:r>
          <a:r>
            <a:rPr kumimoji="1" lang="en-US" altLang="ja-JP" sz="1300">
              <a:latin typeface="ＭＳ Ｐゴシック"/>
            </a:rPr>
            <a:t>0.4</a:t>
          </a:r>
          <a:r>
            <a:rPr kumimoji="1" lang="ja-JP" altLang="en-US" sz="1300">
              <a:latin typeface="ＭＳ Ｐゴシック"/>
            </a:rPr>
            <a:t>％上昇し、類似団体とほど同水準である。</a:t>
          </a:r>
          <a:endParaRPr kumimoji="1" lang="en-US" altLang="ja-JP" sz="1300">
            <a:latin typeface="ＭＳ Ｐゴシック"/>
          </a:endParaRPr>
        </a:p>
        <a:p>
          <a:r>
            <a:rPr kumimoji="1" lang="ja-JP" altLang="en-US" sz="1300">
              <a:latin typeface="ＭＳ Ｐゴシック"/>
            </a:rPr>
            <a:t>　障害児者福祉サービスの利用者及び１人あたりの利用時間が年々増大しており、扶助費を増加させる要因となっている。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24130</xdr:rowOff>
    </xdr:to>
    <xdr:cxnSp macro="">
      <xdr:nvCxnSpPr>
        <xdr:cNvPr id="181" name="直線コネクタ 180"/>
        <xdr:cNvCxnSpPr/>
      </xdr:nvCxnSpPr>
      <xdr:spPr>
        <a:xfrm flipV="1">
          <a:off x="4826000" y="9293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167657</xdr:rowOff>
    </xdr:from>
    <xdr:ext cx="762000" cy="259045"/>
    <xdr:sp macro="" textlink="">
      <xdr:nvSpPr>
        <xdr:cNvPr id="182"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24130</xdr:rowOff>
    </xdr:from>
    <xdr:to>
      <xdr:col>7</xdr:col>
      <xdr:colOff>104775</xdr:colOff>
      <xdr:row>61</xdr:row>
      <xdr:rowOff>24130</xdr:rowOff>
    </xdr:to>
    <xdr:cxnSp macro="">
      <xdr:nvCxnSpPr>
        <xdr:cNvPr id="183" name="直線コネクタ 182"/>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4"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5" name="直線コネクタ 184"/>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149860</xdr:rowOff>
    </xdr:from>
    <xdr:to>
      <xdr:col>7</xdr:col>
      <xdr:colOff>15875</xdr:colOff>
      <xdr:row>57</xdr:row>
      <xdr:rowOff>161290</xdr:rowOff>
    </xdr:to>
    <xdr:cxnSp macro="">
      <xdr:nvCxnSpPr>
        <xdr:cNvPr id="186" name="直線コネクタ 185"/>
        <xdr:cNvCxnSpPr/>
      </xdr:nvCxnSpPr>
      <xdr:spPr>
        <a:xfrm>
          <a:off x="3987800" y="97510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7"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8" name="フローチャート : 判断 187"/>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56</xdr:row>
      <xdr:rowOff>149860</xdr:rowOff>
    </xdr:to>
    <xdr:cxnSp macro="">
      <xdr:nvCxnSpPr>
        <xdr:cNvPr id="189" name="直線コネクタ 188"/>
        <xdr:cNvCxnSpPr/>
      </xdr:nvCxnSpPr>
      <xdr:spPr>
        <a:xfrm>
          <a:off x="3098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90" name="フローチャート : 判断 189"/>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91" name="テキスト ボックス 190"/>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56</xdr:row>
      <xdr:rowOff>149860</xdr:rowOff>
    </xdr:to>
    <xdr:cxnSp macro="">
      <xdr:nvCxnSpPr>
        <xdr:cNvPr id="192" name="直線コネクタ 191"/>
        <xdr:cNvCxnSpPr/>
      </xdr:nvCxnSpPr>
      <xdr:spPr>
        <a:xfrm>
          <a:off x="2209800" y="956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64770</xdr:rowOff>
    </xdr:from>
    <xdr:to>
      <xdr:col>4</xdr:col>
      <xdr:colOff>396875</xdr:colOff>
      <xdr:row>57</xdr:row>
      <xdr:rowOff>166370</xdr:rowOff>
    </xdr:to>
    <xdr:sp macro="" textlink="">
      <xdr:nvSpPr>
        <xdr:cNvPr id="193" name="フローチャート : 判断 192"/>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194" name="テキスト ボックス 193"/>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55</xdr:row>
      <xdr:rowOff>138430</xdr:rowOff>
    </xdr:to>
    <xdr:cxnSp macro="">
      <xdr:nvCxnSpPr>
        <xdr:cNvPr id="195" name="直線コネクタ 194"/>
        <xdr:cNvCxnSpPr/>
      </xdr:nvCxnSpPr>
      <xdr:spPr>
        <a:xfrm>
          <a:off x="1320800" y="93395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167640</xdr:rowOff>
    </xdr:from>
    <xdr:to>
      <xdr:col>3</xdr:col>
      <xdr:colOff>193675</xdr:colOff>
      <xdr:row>55</xdr:row>
      <xdr:rowOff>97790</xdr:rowOff>
    </xdr:to>
    <xdr:sp macro="" textlink="">
      <xdr:nvSpPr>
        <xdr:cNvPr id="196" name="フローチャート : 判断 195"/>
        <xdr:cNvSpPr/>
      </xdr:nvSpPr>
      <xdr:spPr>
        <a:xfrm>
          <a:off x="2159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197" name="テキスト ボックス 196"/>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110490</xdr:rowOff>
    </xdr:from>
    <xdr:to>
      <xdr:col>7</xdr:col>
      <xdr:colOff>66675</xdr:colOff>
      <xdr:row>58</xdr:row>
      <xdr:rowOff>40640</xdr:rowOff>
    </xdr:to>
    <xdr:sp macro="" textlink="">
      <xdr:nvSpPr>
        <xdr:cNvPr id="205" name="円/楕円 204"/>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82567</xdr:rowOff>
    </xdr:from>
    <xdr:ext cx="762000" cy="259045"/>
    <xdr:sp macro="" textlink="">
      <xdr:nvSpPr>
        <xdr:cNvPr id="206" name="扶助費該当値テキスト"/>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99060</xdr:rowOff>
    </xdr:from>
    <xdr:to>
      <xdr:col>5</xdr:col>
      <xdr:colOff>600075</xdr:colOff>
      <xdr:row>57</xdr:row>
      <xdr:rowOff>29210</xdr:rowOff>
    </xdr:to>
    <xdr:sp macro="" textlink="">
      <xdr:nvSpPr>
        <xdr:cNvPr id="207" name="円/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39387</xdr:rowOff>
    </xdr:from>
    <xdr:ext cx="736600" cy="259045"/>
    <xdr:sp macro="" textlink="">
      <xdr:nvSpPr>
        <xdr:cNvPr id="208" name="テキスト ボックス 207"/>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09" name="円/楕円 208"/>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210" name="テキスト ボックス 209"/>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11" name="円/楕円 210"/>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212" name="テキスト ボックス 211"/>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3" name="円/楕円 212"/>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214" name="テキスト ボックス 213"/>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繰出金などが含まれるその他にかかる経常収支比率は、</a:t>
          </a:r>
          <a:r>
            <a:rPr kumimoji="1" lang="en-US" altLang="ja-JP" sz="1300">
              <a:latin typeface="ＭＳ Ｐゴシック"/>
            </a:rPr>
            <a:t>20.9</a:t>
          </a:r>
          <a:r>
            <a:rPr kumimoji="1" lang="ja-JP" altLang="en-US" sz="1300">
              <a:latin typeface="ＭＳ Ｐゴシック"/>
            </a:rPr>
            <a:t>％と類似団体、全国平均、長野県平均と比較しても非常に高い水準である。</a:t>
          </a:r>
          <a:endParaRPr kumimoji="1" lang="en-US" altLang="ja-JP" sz="1300">
            <a:latin typeface="ＭＳ Ｐゴシック"/>
          </a:endParaRPr>
        </a:p>
        <a:p>
          <a:r>
            <a:rPr kumimoji="1" lang="ja-JP" altLang="en-US" sz="1300">
              <a:latin typeface="ＭＳ Ｐゴシック"/>
            </a:rPr>
            <a:t>　これは、下水道事業特別会計、国民健康保険事業特別会計、介護保険事業特別会計等への繰出金が必要になっているためである。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133350</xdr:rowOff>
    </xdr:from>
    <xdr:to>
      <xdr:col>24</xdr:col>
      <xdr:colOff>31750</xdr:colOff>
      <xdr:row>61</xdr:row>
      <xdr:rowOff>133350</xdr:rowOff>
    </xdr:to>
    <xdr:cxnSp macro="">
      <xdr:nvCxnSpPr>
        <xdr:cNvPr id="242" name="直線コネクタ 241"/>
        <xdr:cNvCxnSpPr/>
      </xdr:nvCxnSpPr>
      <xdr:spPr>
        <a:xfrm flipV="1">
          <a:off x="16510000" y="9220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3"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4" name="直線コネクタ 243"/>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48277</xdr:rowOff>
    </xdr:from>
    <xdr:ext cx="762000" cy="259045"/>
    <xdr:sp macro="" textlink="">
      <xdr:nvSpPr>
        <xdr:cNvPr id="245" name="その他最大値テキスト"/>
        <xdr:cNvSpPr txBox="1"/>
      </xdr:nvSpPr>
      <xdr:spPr>
        <a:xfrm>
          <a:off x="16598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53</xdr:row>
      <xdr:rowOff>133350</xdr:rowOff>
    </xdr:from>
    <xdr:to>
      <xdr:col>24</xdr:col>
      <xdr:colOff>120650</xdr:colOff>
      <xdr:row>53</xdr:row>
      <xdr:rowOff>133350</xdr:rowOff>
    </xdr:to>
    <xdr:cxnSp macro="">
      <xdr:nvCxnSpPr>
        <xdr:cNvPr id="246" name="直線コネクタ 245"/>
        <xdr:cNvCxnSpPr/>
      </xdr:nvCxnSpPr>
      <xdr:spPr>
        <a:xfrm>
          <a:off x="16421100" y="922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61</xdr:row>
      <xdr:rowOff>133350</xdr:rowOff>
    </xdr:to>
    <xdr:cxnSp macro="">
      <xdr:nvCxnSpPr>
        <xdr:cNvPr id="247" name="直線コネクタ 246"/>
        <xdr:cNvCxnSpPr/>
      </xdr:nvCxnSpPr>
      <xdr:spPr>
        <a:xfrm>
          <a:off x="15671800" y="102235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67327</xdr:rowOff>
    </xdr:from>
    <xdr:ext cx="762000" cy="259045"/>
    <xdr:sp macro="" textlink="">
      <xdr:nvSpPr>
        <xdr:cNvPr id="248"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49" name="フローチャート : 判断 248"/>
        <xdr:cNvSpPr/>
      </xdr:nvSpPr>
      <xdr:spPr>
        <a:xfrm>
          <a:off x="16459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82550</xdr:rowOff>
    </xdr:from>
    <xdr:to>
      <xdr:col>22</xdr:col>
      <xdr:colOff>565150</xdr:colOff>
      <xdr:row>59</xdr:row>
      <xdr:rowOff>107950</xdr:rowOff>
    </xdr:to>
    <xdr:cxnSp macro="">
      <xdr:nvCxnSpPr>
        <xdr:cNvPr id="250" name="直線コネクタ 249"/>
        <xdr:cNvCxnSpPr/>
      </xdr:nvCxnSpPr>
      <xdr:spPr>
        <a:xfrm>
          <a:off x="14782800" y="1019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1" name="フローチャート : 判断 250"/>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2" name="テキスト ボックス 251"/>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82550</xdr:rowOff>
    </xdr:from>
    <xdr:to>
      <xdr:col>21</xdr:col>
      <xdr:colOff>361950</xdr:colOff>
      <xdr:row>59</xdr:row>
      <xdr:rowOff>133350</xdr:rowOff>
    </xdr:to>
    <xdr:cxnSp macro="">
      <xdr:nvCxnSpPr>
        <xdr:cNvPr id="253" name="直線コネクタ 252"/>
        <xdr:cNvCxnSpPr/>
      </xdr:nvCxnSpPr>
      <xdr:spPr>
        <a:xfrm flipV="1">
          <a:off x="13893800" y="1019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4" name="フローチャート : 判断 253"/>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55" name="テキスト ボックス 25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6350</xdr:rowOff>
    </xdr:from>
    <xdr:to>
      <xdr:col>20</xdr:col>
      <xdr:colOff>158750</xdr:colOff>
      <xdr:row>59</xdr:row>
      <xdr:rowOff>133350</xdr:rowOff>
    </xdr:to>
    <xdr:cxnSp macro="">
      <xdr:nvCxnSpPr>
        <xdr:cNvPr id="256" name="直線コネクタ 255"/>
        <xdr:cNvCxnSpPr/>
      </xdr:nvCxnSpPr>
      <xdr:spPr>
        <a:xfrm>
          <a:off x="13004800" y="10121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57" name="フローチャート : 判断 256"/>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58" name="テキスト ボックス 257"/>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59" name="フローチャート : 判断 258"/>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60" name="テキスト ボックス 259"/>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82550</xdr:rowOff>
    </xdr:from>
    <xdr:to>
      <xdr:col>24</xdr:col>
      <xdr:colOff>82550</xdr:colOff>
      <xdr:row>62</xdr:row>
      <xdr:rowOff>12700</xdr:rowOff>
    </xdr:to>
    <xdr:sp macro="" textlink="">
      <xdr:nvSpPr>
        <xdr:cNvPr id="266" name="円/楕円 265"/>
        <xdr:cNvSpPr/>
      </xdr:nvSpPr>
      <xdr:spPr>
        <a:xfrm>
          <a:off x="164592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162577</xdr:rowOff>
    </xdr:from>
    <xdr:ext cx="762000" cy="259045"/>
    <xdr:sp macro="" textlink="">
      <xdr:nvSpPr>
        <xdr:cNvPr id="267" name="その他該当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68" name="円/楕円 267"/>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69" name="テキスト ボックス 268"/>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31750</xdr:rowOff>
    </xdr:from>
    <xdr:to>
      <xdr:col>21</xdr:col>
      <xdr:colOff>412750</xdr:colOff>
      <xdr:row>59</xdr:row>
      <xdr:rowOff>133350</xdr:rowOff>
    </xdr:to>
    <xdr:sp macro="" textlink="">
      <xdr:nvSpPr>
        <xdr:cNvPr id="270" name="円/楕円 269"/>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118127</xdr:rowOff>
    </xdr:from>
    <xdr:ext cx="762000" cy="259045"/>
    <xdr:sp macro="" textlink="">
      <xdr:nvSpPr>
        <xdr:cNvPr id="271" name="テキスト ボックス 270"/>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82550</xdr:rowOff>
    </xdr:from>
    <xdr:to>
      <xdr:col>20</xdr:col>
      <xdr:colOff>209550</xdr:colOff>
      <xdr:row>60</xdr:row>
      <xdr:rowOff>12700</xdr:rowOff>
    </xdr:to>
    <xdr:sp macro="" textlink="">
      <xdr:nvSpPr>
        <xdr:cNvPr id="272" name="円/楕円 271"/>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168927</xdr:rowOff>
    </xdr:from>
    <xdr:ext cx="762000" cy="259045"/>
    <xdr:sp macro="" textlink="">
      <xdr:nvSpPr>
        <xdr:cNvPr id="273" name="テキスト ボックス 272"/>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127000</xdr:rowOff>
    </xdr:from>
    <xdr:to>
      <xdr:col>19</xdr:col>
      <xdr:colOff>6350</xdr:colOff>
      <xdr:row>59</xdr:row>
      <xdr:rowOff>57150</xdr:rowOff>
    </xdr:to>
    <xdr:sp macro="" textlink="">
      <xdr:nvSpPr>
        <xdr:cNvPr id="274" name="円/楕円 273"/>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41927</xdr:rowOff>
    </xdr:from>
    <xdr:ext cx="762000" cy="259045"/>
    <xdr:sp macro="" textlink="">
      <xdr:nvSpPr>
        <xdr:cNvPr id="275" name="テキスト ボックス 274"/>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補助費等にかかる経常収支比率は、</a:t>
          </a:r>
          <a:r>
            <a:rPr kumimoji="1" lang="en-US" altLang="ja-JP" sz="1300">
              <a:latin typeface="ＭＳ Ｐゴシック"/>
            </a:rPr>
            <a:t>12.8</a:t>
          </a:r>
          <a:r>
            <a:rPr kumimoji="1" lang="ja-JP" altLang="en-US" sz="1300">
              <a:latin typeface="ＭＳ Ｐゴシック"/>
            </a:rPr>
            <a:t>％と類似団体及び全国平均と比較しても高い水準にある。</a:t>
          </a:r>
          <a:endParaRPr kumimoji="1" lang="en-US" altLang="ja-JP" sz="1300">
            <a:latin typeface="ＭＳ Ｐゴシック"/>
          </a:endParaRPr>
        </a:p>
        <a:p>
          <a:r>
            <a:rPr kumimoji="1" lang="ja-JP" altLang="en-US" sz="1300">
              <a:latin typeface="ＭＳ Ｐゴシック"/>
            </a:rPr>
            <a:t>　これは、病院事業会計や水道事業会計への負担金を支出していることが大きな要因である。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159657</xdr:rowOff>
    </xdr:from>
    <xdr:to>
      <xdr:col>24</xdr:col>
      <xdr:colOff>31750</xdr:colOff>
      <xdr:row>42</xdr:row>
      <xdr:rowOff>12700</xdr:rowOff>
    </xdr:to>
    <xdr:cxnSp macro="">
      <xdr:nvCxnSpPr>
        <xdr:cNvPr id="305" name="直線コネクタ 304"/>
        <xdr:cNvCxnSpPr/>
      </xdr:nvCxnSpPr>
      <xdr:spPr>
        <a:xfrm flipV="1">
          <a:off x="16510000" y="56460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6"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7" name="直線コネクタ 306"/>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74584</xdr:rowOff>
    </xdr:from>
    <xdr:ext cx="762000" cy="259045"/>
    <xdr:sp macro="" textlink="">
      <xdr:nvSpPr>
        <xdr:cNvPr id="308"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32</xdr:row>
      <xdr:rowOff>159657</xdr:rowOff>
    </xdr:from>
    <xdr:to>
      <xdr:col>24</xdr:col>
      <xdr:colOff>120650</xdr:colOff>
      <xdr:row>32</xdr:row>
      <xdr:rowOff>159657</xdr:rowOff>
    </xdr:to>
    <xdr:cxnSp macro="">
      <xdr:nvCxnSpPr>
        <xdr:cNvPr id="309" name="直線コネクタ 308"/>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20865</xdr:rowOff>
    </xdr:from>
    <xdr:to>
      <xdr:col>24</xdr:col>
      <xdr:colOff>31750</xdr:colOff>
      <xdr:row>40</xdr:row>
      <xdr:rowOff>143328</xdr:rowOff>
    </xdr:to>
    <xdr:cxnSp macro="">
      <xdr:nvCxnSpPr>
        <xdr:cNvPr id="310" name="直線コネクタ 309"/>
        <xdr:cNvCxnSpPr/>
      </xdr:nvCxnSpPr>
      <xdr:spPr>
        <a:xfrm flipV="1">
          <a:off x="15671800" y="6707415"/>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51905</xdr:rowOff>
    </xdr:from>
    <xdr:ext cx="762000" cy="259045"/>
    <xdr:sp macro="" textlink="">
      <xdr:nvSpPr>
        <xdr:cNvPr id="311" name="補助費等平均値テキスト"/>
        <xdr:cNvSpPr txBox="1"/>
      </xdr:nvSpPr>
      <xdr:spPr>
        <a:xfrm>
          <a:off x="16598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35378</xdr:rowOff>
    </xdr:from>
    <xdr:to>
      <xdr:col>24</xdr:col>
      <xdr:colOff>82550</xdr:colOff>
      <xdr:row>37</xdr:row>
      <xdr:rowOff>136978</xdr:rowOff>
    </xdr:to>
    <xdr:sp macro="" textlink="">
      <xdr:nvSpPr>
        <xdr:cNvPr id="312" name="フローチャート : 判断 311"/>
        <xdr:cNvSpPr/>
      </xdr:nvSpPr>
      <xdr:spPr>
        <a:xfrm>
          <a:off x="16459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78015</xdr:rowOff>
    </xdr:from>
    <xdr:to>
      <xdr:col>22</xdr:col>
      <xdr:colOff>565150</xdr:colOff>
      <xdr:row>40</xdr:row>
      <xdr:rowOff>143328</xdr:rowOff>
    </xdr:to>
    <xdr:cxnSp macro="">
      <xdr:nvCxnSpPr>
        <xdr:cNvPr id="313" name="直線コネクタ 312"/>
        <xdr:cNvCxnSpPr/>
      </xdr:nvCxnSpPr>
      <xdr:spPr>
        <a:xfrm>
          <a:off x="14782800" y="6936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84364</xdr:rowOff>
    </xdr:from>
    <xdr:to>
      <xdr:col>22</xdr:col>
      <xdr:colOff>615950</xdr:colOff>
      <xdr:row>38</xdr:row>
      <xdr:rowOff>14514</xdr:rowOff>
    </xdr:to>
    <xdr:sp macro="" textlink="">
      <xdr:nvSpPr>
        <xdr:cNvPr id="314" name="フローチャート : 判断 313"/>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24691</xdr:rowOff>
    </xdr:from>
    <xdr:ext cx="736600" cy="259045"/>
    <xdr:sp macro="" textlink="">
      <xdr:nvSpPr>
        <xdr:cNvPr id="315" name="テキスト ボックス 314"/>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78015</xdr:rowOff>
    </xdr:from>
    <xdr:to>
      <xdr:col>21</xdr:col>
      <xdr:colOff>361950</xdr:colOff>
      <xdr:row>40</xdr:row>
      <xdr:rowOff>94343</xdr:rowOff>
    </xdr:to>
    <xdr:cxnSp macro="">
      <xdr:nvCxnSpPr>
        <xdr:cNvPr id="316" name="直線コネクタ 315"/>
        <xdr:cNvCxnSpPr/>
      </xdr:nvCxnSpPr>
      <xdr:spPr>
        <a:xfrm flipV="1">
          <a:off x="13893800" y="6936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7" name="フローチャート : 判断 316"/>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57349</xdr:rowOff>
    </xdr:from>
    <xdr:ext cx="762000" cy="259045"/>
    <xdr:sp macro="" textlink="">
      <xdr:nvSpPr>
        <xdr:cNvPr id="318" name="テキスト ボックス 317"/>
        <xdr:cNvSpPr txBox="1"/>
      </xdr:nvSpPr>
      <xdr:spPr>
        <a:xfrm>
          <a:off x="14401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40</xdr:row>
      <xdr:rowOff>94343</xdr:rowOff>
    </xdr:to>
    <xdr:cxnSp macro="">
      <xdr:nvCxnSpPr>
        <xdr:cNvPr id="319" name="直線コネクタ 318"/>
        <xdr:cNvCxnSpPr/>
      </xdr:nvCxnSpPr>
      <xdr:spPr>
        <a:xfrm>
          <a:off x="13004800" y="67564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166007</xdr:rowOff>
    </xdr:from>
    <xdr:to>
      <xdr:col>20</xdr:col>
      <xdr:colOff>209550</xdr:colOff>
      <xdr:row>38</xdr:row>
      <xdr:rowOff>96157</xdr:rowOff>
    </xdr:to>
    <xdr:sp macro="" textlink="">
      <xdr:nvSpPr>
        <xdr:cNvPr id="320" name="フローチャート : 判断 319"/>
        <xdr:cNvSpPr/>
      </xdr:nvSpPr>
      <xdr:spPr>
        <a:xfrm>
          <a:off x="13843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106334</xdr:rowOff>
    </xdr:from>
    <xdr:ext cx="762000" cy="259045"/>
    <xdr:sp macro="" textlink="">
      <xdr:nvSpPr>
        <xdr:cNvPr id="321" name="テキスト ボックス 320"/>
        <xdr:cNvSpPr txBox="1"/>
      </xdr:nvSpPr>
      <xdr:spPr>
        <a:xfrm>
          <a:off x="13512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108857</xdr:rowOff>
    </xdr:from>
    <xdr:to>
      <xdr:col>19</xdr:col>
      <xdr:colOff>6350</xdr:colOff>
      <xdr:row>37</xdr:row>
      <xdr:rowOff>39007</xdr:rowOff>
    </xdr:to>
    <xdr:sp macro="" textlink="">
      <xdr:nvSpPr>
        <xdr:cNvPr id="322" name="フローチャート : 判断 321"/>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49184</xdr:rowOff>
    </xdr:from>
    <xdr:ext cx="762000" cy="259045"/>
    <xdr:sp macro="" textlink="">
      <xdr:nvSpPr>
        <xdr:cNvPr id="323" name="テキスト ボックス 322"/>
        <xdr:cNvSpPr txBox="1"/>
      </xdr:nvSpPr>
      <xdr:spPr>
        <a:xfrm>
          <a:off x="12623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141515</xdr:rowOff>
    </xdr:from>
    <xdr:to>
      <xdr:col>24</xdr:col>
      <xdr:colOff>82550</xdr:colOff>
      <xdr:row>39</xdr:row>
      <xdr:rowOff>71665</xdr:rowOff>
    </xdr:to>
    <xdr:sp macro="" textlink="">
      <xdr:nvSpPr>
        <xdr:cNvPr id="329" name="円/楕円 328"/>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113592</xdr:rowOff>
    </xdr:from>
    <xdr:ext cx="762000" cy="259045"/>
    <xdr:sp macro="" textlink="">
      <xdr:nvSpPr>
        <xdr:cNvPr id="330"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92528</xdr:rowOff>
    </xdr:from>
    <xdr:to>
      <xdr:col>22</xdr:col>
      <xdr:colOff>615950</xdr:colOff>
      <xdr:row>41</xdr:row>
      <xdr:rowOff>22678</xdr:rowOff>
    </xdr:to>
    <xdr:sp macro="" textlink="">
      <xdr:nvSpPr>
        <xdr:cNvPr id="331" name="円/楕円 330"/>
        <xdr:cNvSpPr/>
      </xdr:nvSpPr>
      <xdr:spPr>
        <a:xfrm>
          <a:off x="15621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7455</xdr:rowOff>
    </xdr:from>
    <xdr:ext cx="736600" cy="259045"/>
    <xdr:sp macro="" textlink="">
      <xdr:nvSpPr>
        <xdr:cNvPr id="332" name="テキスト ボックス 331"/>
        <xdr:cNvSpPr txBox="1"/>
      </xdr:nvSpPr>
      <xdr:spPr>
        <a:xfrm>
          <a:off x="15290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27215</xdr:rowOff>
    </xdr:from>
    <xdr:to>
      <xdr:col>21</xdr:col>
      <xdr:colOff>412750</xdr:colOff>
      <xdr:row>40</xdr:row>
      <xdr:rowOff>128815</xdr:rowOff>
    </xdr:to>
    <xdr:sp macro="" textlink="">
      <xdr:nvSpPr>
        <xdr:cNvPr id="333" name="円/楕円 332"/>
        <xdr:cNvSpPr/>
      </xdr:nvSpPr>
      <xdr:spPr>
        <a:xfrm>
          <a:off x="14732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113592</xdr:rowOff>
    </xdr:from>
    <xdr:ext cx="762000" cy="259045"/>
    <xdr:sp macro="" textlink="">
      <xdr:nvSpPr>
        <xdr:cNvPr id="334" name="テキスト ボックス 333"/>
        <xdr:cNvSpPr txBox="1"/>
      </xdr:nvSpPr>
      <xdr:spPr>
        <a:xfrm>
          <a:off x="14401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43543</xdr:rowOff>
    </xdr:from>
    <xdr:to>
      <xdr:col>20</xdr:col>
      <xdr:colOff>209550</xdr:colOff>
      <xdr:row>40</xdr:row>
      <xdr:rowOff>145143</xdr:rowOff>
    </xdr:to>
    <xdr:sp macro="" textlink="">
      <xdr:nvSpPr>
        <xdr:cNvPr id="335" name="円/楕円 334"/>
        <xdr:cNvSpPr/>
      </xdr:nvSpPr>
      <xdr:spPr>
        <a:xfrm>
          <a:off x="13843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129920</xdr:rowOff>
    </xdr:from>
    <xdr:ext cx="762000" cy="259045"/>
    <xdr:sp macro="" textlink="">
      <xdr:nvSpPr>
        <xdr:cNvPr id="336" name="テキスト ボックス 335"/>
        <xdr:cNvSpPr txBox="1"/>
      </xdr:nvSpPr>
      <xdr:spPr>
        <a:xfrm>
          <a:off x="13512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19050</xdr:rowOff>
    </xdr:from>
    <xdr:to>
      <xdr:col>19</xdr:col>
      <xdr:colOff>6350</xdr:colOff>
      <xdr:row>39</xdr:row>
      <xdr:rowOff>120650</xdr:rowOff>
    </xdr:to>
    <xdr:sp macro="" textlink="">
      <xdr:nvSpPr>
        <xdr:cNvPr id="337" name="円/楕円 336"/>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105427</xdr:rowOff>
    </xdr:from>
    <xdr:ext cx="762000" cy="259045"/>
    <xdr:sp macro="" textlink="">
      <xdr:nvSpPr>
        <xdr:cNvPr id="338" name="テキスト ボックス 337"/>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公債費にかかる経常収支比率は</a:t>
          </a:r>
          <a:r>
            <a:rPr kumimoji="1" lang="en-US" altLang="ja-JP" sz="1300">
              <a:latin typeface="ＭＳ Ｐゴシック"/>
            </a:rPr>
            <a:t>17.7</a:t>
          </a:r>
          <a:r>
            <a:rPr kumimoji="1" lang="ja-JP" altLang="en-US" sz="1300">
              <a:latin typeface="ＭＳ Ｐゴシック"/>
            </a:rPr>
            <a:t>％と前年度同数となった。</a:t>
          </a:r>
          <a:endParaRPr kumimoji="1" lang="en-US" altLang="ja-JP" sz="1300">
            <a:latin typeface="ＭＳ Ｐゴシック"/>
          </a:endParaRPr>
        </a:p>
        <a:p>
          <a:r>
            <a:rPr kumimoji="1" lang="ja-JP" altLang="en-US" sz="1300">
              <a:latin typeface="ＭＳ Ｐゴシック"/>
            </a:rPr>
            <a:t>　特別会計はすべての会計で償還が進んでいる中、特に下水道事業の皆水洗化整備事業の終了と病院事業の第３次整備事業の終了に伴い起債残高が大幅に減少している。</a:t>
          </a:r>
          <a:endParaRPr kumimoji="1" lang="en-US" altLang="ja-JP" sz="1300">
            <a:latin typeface="ＭＳ Ｐゴシック"/>
          </a:endParaRPr>
        </a:p>
        <a:p>
          <a:r>
            <a:rPr kumimoji="1" lang="ja-JP" altLang="en-US" sz="1300">
              <a:latin typeface="ＭＳ Ｐゴシック"/>
            </a:rPr>
            <a:t>　一方、一般会計は市役所新庁舎の建設、公民館耐震化整備等の大規模事業が実施されたため、公債費が増額となった。</a:t>
          </a:r>
          <a:endParaRPr kumimoji="1" lang="en-US" altLang="ja-JP" sz="1300">
            <a:latin typeface="ＭＳ Ｐゴシック"/>
          </a:endParaRPr>
        </a:p>
        <a:p>
          <a:r>
            <a:rPr kumimoji="1" lang="ja-JP" altLang="en-US" sz="1300">
              <a:latin typeface="ＭＳ Ｐゴシック"/>
            </a:rPr>
            <a:t>　引き続き長期的視点に立った地方債発行に努める。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119380</xdr:rowOff>
    </xdr:to>
    <xdr:cxnSp macro="">
      <xdr:nvCxnSpPr>
        <xdr:cNvPr id="366" name="直線コネクタ 365"/>
        <xdr:cNvCxnSpPr/>
      </xdr:nvCxnSpPr>
      <xdr:spPr>
        <a:xfrm flipV="1">
          <a:off x="4826000" y="12585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7"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8" name="直線コネクタ 367"/>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0" name="直線コネクタ 36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104139</xdr:rowOff>
    </xdr:to>
    <xdr:cxnSp macro="">
      <xdr:nvCxnSpPr>
        <xdr:cNvPr id="371" name="直線コネクタ 370"/>
        <xdr:cNvCxnSpPr/>
      </xdr:nvCxnSpPr>
      <xdr:spPr>
        <a:xfrm>
          <a:off x="3987800" y="13477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104139</xdr:rowOff>
    </xdr:to>
    <xdr:cxnSp macro="">
      <xdr:nvCxnSpPr>
        <xdr:cNvPr id="374" name="直線コネクタ 373"/>
        <xdr:cNvCxnSpPr/>
      </xdr:nvCxnSpPr>
      <xdr:spPr>
        <a:xfrm>
          <a:off x="3098800" y="13462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5" name="フローチャート : 判断 374"/>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6" name="テキスト ボックス 375"/>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96520</xdr:rowOff>
    </xdr:to>
    <xdr:cxnSp macro="">
      <xdr:nvCxnSpPr>
        <xdr:cNvPr id="377" name="直線コネクタ 376"/>
        <xdr:cNvCxnSpPr/>
      </xdr:nvCxnSpPr>
      <xdr:spPr>
        <a:xfrm flipV="1">
          <a:off x="2209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78" name="フローチャート : 判断 377"/>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79" name="テキスト ボックス 378"/>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96520</xdr:rowOff>
    </xdr:to>
    <xdr:cxnSp macro="">
      <xdr:nvCxnSpPr>
        <xdr:cNvPr id="380" name="直線コネクタ 379"/>
        <xdr:cNvCxnSpPr/>
      </xdr:nvCxnSpPr>
      <xdr:spPr>
        <a:xfrm>
          <a:off x="1320800" y="1345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1" name="フローチャート : 判断 380"/>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2" name="テキスト ボックス 381"/>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3" name="フローチャート : 判断 382"/>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4" name="テキスト ボックス 383"/>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90" name="円/楕円 389"/>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91"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2" name="円/楕円 391"/>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3" name="テキスト ボックス 392"/>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4" name="円/楕円 393"/>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149877</xdr:rowOff>
    </xdr:from>
    <xdr:ext cx="762000" cy="259045"/>
    <xdr:sp macro="" textlink="">
      <xdr:nvSpPr>
        <xdr:cNvPr id="395" name="テキスト ボックス 394"/>
        <xdr:cNvSpPr txBox="1"/>
      </xdr:nvSpPr>
      <xdr:spPr>
        <a:xfrm>
          <a:off x="2717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96" name="円/楕円 395"/>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97" name="テキスト ボックス 396"/>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8" name="円/楕円 39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99" name="テキスト ボックス 398"/>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公債費以外にかかる経常収支比率は、</a:t>
          </a:r>
          <a:r>
            <a:rPr kumimoji="1" lang="en-US" altLang="ja-JP" sz="1300">
              <a:latin typeface="ＭＳ Ｐゴシック"/>
            </a:rPr>
            <a:t>73.8</a:t>
          </a:r>
          <a:r>
            <a:rPr kumimoji="1" lang="ja-JP" altLang="en-US" sz="1300">
              <a:latin typeface="ＭＳ Ｐゴシック"/>
            </a:rPr>
            <a:t>％と類似団体及び長野県平均と比較しても非常に高い水準である。</a:t>
          </a:r>
          <a:endParaRPr kumimoji="1" lang="en-US" altLang="ja-JP" sz="1300">
            <a:latin typeface="ＭＳ Ｐゴシック"/>
          </a:endParaRPr>
        </a:p>
        <a:p>
          <a:r>
            <a:rPr kumimoji="1" lang="ja-JP" altLang="en-US" sz="1300">
              <a:latin typeface="ＭＳ Ｐゴシック"/>
            </a:rPr>
            <a:t>　人件費、物件費の比率は低い水準にあるが、補助費等及び繰出金が含まれるその他の水準が高いことが要因である。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135165</xdr:rowOff>
    </xdr:from>
    <xdr:to>
      <xdr:col>24</xdr:col>
      <xdr:colOff>31750</xdr:colOff>
      <xdr:row>81</xdr:row>
      <xdr:rowOff>167821</xdr:rowOff>
    </xdr:to>
    <xdr:cxnSp macro="">
      <xdr:nvCxnSpPr>
        <xdr:cNvPr id="429" name="直線コネクタ 428"/>
        <xdr:cNvCxnSpPr/>
      </xdr:nvCxnSpPr>
      <xdr:spPr>
        <a:xfrm flipV="1">
          <a:off x="16510000" y="12651015"/>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139898</xdr:rowOff>
    </xdr:from>
    <xdr:ext cx="762000" cy="259045"/>
    <xdr:sp macro="" textlink="">
      <xdr:nvSpPr>
        <xdr:cNvPr id="430"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628650</xdr:colOff>
      <xdr:row>81</xdr:row>
      <xdr:rowOff>167821</xdr:rowOff>
    </xdr:from>
    <xdr:to>
      <xdr:col>24</xdr:col>
      <xdr:colOff>120650</xdr:colOff>
      <xdr:row>81</xdr:row>
      <xdr:rowOff>167821</xdr:rowOff>
    </xdr:to>
    <xdr:cxnSp macro="">
      <xdr:nvCxnSpPr>
        <xdr:cNvPr id="431" name="直線コネクタ 430"/>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50092</xdr:rowOff>
    </xdr:from>
    <xdr:ext cx="762000" cy="259045"/>
    <xdr:sp macro="" textlink="">
      <xdr:nvSpPr>
        <xdr:cNvPr id="432"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628650</xdr:colOff>
      <xdr:row>73</xdr:row>
      <xdr:rowOff>135165</xdr:rowOff>
    </xdr:from>
    <xdr:to>
      <xdr:col>24</xdr:col>
      <xdr:colOff>120650</xdr:colOff>
      <xdr:row>73</xdr:row>
      <xdr:rowOff>135165</xdr:rowOff>
    </xdr:to>
    <xdr:cxnSp macro="">
      <xdr:nvCxnSpPr>
        <xdr:cNvPr id="433" name="直線コネクタ 432"/>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20864</xdr:rowOff>
    </xdr:from>
    <xdr:to>
      <xdr:col>24</xdr:col>
      <xdr:colOff>31750</xdr:colOff>
      <xdr:row>81</xdr:row>
      <xdr:rowOff>167821</xdr:rowOff>
    </xdr:to>
    <xdr:cxnSp macro="">
      <xdr:nvCxnSpPr>
        <xdr:cNvPr id="434" name="直線コネクタ 433"/>
        <xdr:cNvCxnSpPr/>
      </xdr:nvCxnSpPr>
      <xdr:spPr>
        <a:xfrm>
          <a:off x="15671800" y="13565414"/>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158041</xdr:rowOff>
    </xdr:from>
    <xdr:ext cx="762000" cy="259045"/>
    <xdr:sp macro="" textlink="">
      <xdr:nvSpPr>
        <xdr:cNvPr id="435" name="公債費以外平均値テキスト"/>
        <xdr:cNvSpPr txBox="1"/>
      </xdr:nvSpPr>
      <xdr:spPr>
        <a:xfrm>
          <a:off x="16598900" y="1301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141514</xdr:rowOff>
    </xdr:from>
    <xdr:to>
      <xdr:col>24</xdr:col>
      <xdr:colOff>82550</xdr:colOff>
      <xdr:row>77</xdr:row>
      <xdr:rowOff>71664</xdr:rowOff>
    </xdr:to>
    <xdr:sp macro="" textlink="">
      <xdr:nvSpPr>
        <xdr:cNvPr id="436" name="フローチャート : 判断 435"/>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94343</xdr:rowOff>
    </xdr:from>
    <xdr:to>
      <xdr:col>22</xdr:col>
      <xdr:colOff>565150</xdr:colOff>
      <xdr:row>79</xdr:row>
      <xdr:rowOff>20864</xdr:rowOff>
    </xdr:to>
    <xdr:cxnSp macro="">
      <xdr:nvCxnSpPr>
        <xdr:cNvPr id="437" name="直線コネクタ 436"/>
        <xdr:cNvCxnSpPr/>
      </xdr:nvCxnSpPr>
      <xdr:spPr>
        <a:xfrm>
          <a:off x="14782800" y="13467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125186</xdr:rowOff>
    </xdr:from>
    <xdr:to>
      <xdr:col>22</xdr:col>
      <xdr:colOff>615950</xdr:colOff>
      <xdr:row>77</xdr:row>
      <xdr:rowOff>55336</xdr:rowOff>
    </xdr:to>
    <xdr:sp macro="" textlink="">
      <xdr:nvSpPr>
        <xdr:cNvPr id="438" name="フローチャート : 判断 437"/>
        <xdr:cNvSpPr/>
      </xdr:nvSpPr>
      <xdr:spPr>
        <a:xfrm>
          <a:off x="15621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65512</xdr:rowOff>
    </xdr:from>
    <xdr:ext cx="736600" cy="259045"/>
    <xdr:sp macro="" textlink="">
      <xdr:nvSpPr>
        <xdr:cNvPr id="439" name="テキスト ボックス 438"/>
        <xdr:cNvSpPr txBox="1"/>
      </xdr:nvSpPr>
      <xdr:spPr>
        <a:xfrm>
          <a:off x="15290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94343</xdr:rowOff>
    </xdr:from>
    <xdr:to>
      <xdr:col>21</xdr:col>
      <xdr:colOff>361950</xdr:colOff>
      <xdr:row>78</xdr:row>
      <xdr:rowOff>127000</xdr:rowOff>
    </xdr:to>
    <xdr:cxnSp macro="">
      <xdr:nvCxnSpPr>
        <xdr:cNvPr id="440" name="直線コネクタ 439"/>
        <xdr:cNvCxnSpPr/>
      </xdr:nvCxnSpPr>
      <xdr:spPr>
        <a:xfrm flipV="1">
          <a:off x="13893800" y="1346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157843</xdr:rowOff>
    </xdr:from>
    <xdr:to>
      <xdr:col>21</xdr:col>
      <xdr:colOff>412750</xdr:colOff>
      <xdr:row>77</xdr:row>
      <xdr:rowOff>87993</xdr:rowOff>
    </xdr:to>
    <xdr:sp macro="" textlink="">
      <xdr:nvSpPr>
        <xdr:cNvPr id="441" name="フローチャート : 判断 440"/>
        <xdr:cNvSpPr/>
      </xdr:nvSpPr>
      <xdr:spPr>
        <a:xfrm>
          <a:off x="14732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98170</xdr:rowOff>
    </xdr:from>
    <xdr:ext cx="762000" cy="259045"/>
    <xdr:sp macro="" textlink="">
      <xdr:nvSpPr>
        <xdr:cNvPr id="442" name="テキスト ボックス 441"/>
        <xdr:cNvSpPr txBox="1"/>
      </xdr:nvSpPr>
      <xdr:spPr>
        <a:xfrm>
          <a:off x="14401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37193</xdr:rowOff>
    </xdr:from>
    <xdr:to>
      <xdr:col>20</xdr:col>
      <xdr:colOff>158750</xdr:colOff>
      <xdr:row>78</xdr:row>
      <xdr:rowOff>127000</xdr:rowOff>
    </xdr:to>
    <xdr:cxnSp macro="">
      <xdr:nvCxnSpPr>
        <xdr:cNvPr id="443" name="直線コネクタ 442"/>
        <xdr:cNvCxnSpPr/>
      </xdr:nvCxnSpPr>
      <xdr:spPr>
        <a:xfrm>
          <a:off x="13004800" y="12895943"/>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4" name="フローチャート : 判断 443"/>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5" name="テキスト ボックス 444"/>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10885</xdr:rowOff>
    </xdr:from>
    <xdr:to>
      <xdr:col>19</xdr:col>
      <xdr:colOff>6350</xdr:colOff>
      <xdr:row>74</xdr:row>
      <xdr:rowOff>112485</xdr:rowOff>
    </xdr:to>
    <xdr:sp macro="" textlink="">
      <xdr:nvSpPr>
        <xdr:cNvPr id="446" name="フローチャート : 判断 445"/>
        <xdr:cNvSpPr/>
      </xdr:nvSpPr>
      <xdr:spPr>
        <a:xfrm>
          <a:off x="12954000" y="126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122662</xdr:rowOff>
    </xdr:from>
    <xdr:ext cx="762000" cy="259045"/>
    <xdr:sp macro="" textlink="">
      <xdr:nvSpPr>
        <xdr:cNvPr id="447" name="テキスト ボックス 446"/>
        <xdr:cNvSpPr txBox="1"/>
      </xdr:nvSpPr>
      <xdr:spPr>
        <a:xfrm>
          <a:off x="12623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81</xdr:row>
      <xdr:rowOff>117021</xdr:rowOff>
    </xdr:from>
    <xdr:to>
      <xdr:col>24</xdr:col>
      <xdr:colOff>82550</xdr:colOff>
      <xdr:row>82</xdr:row>
      <xdr:rowOff>47171</xdr:rowOff>
    </xdr:to>
    <xdr:sp macro="" textlink="">
      <xdr:nvSpPr>
        <xdr:cNvPr id="453" name="円/楕円 452"/>
        <xdr:cNvSpPr/>
      </xdr:nvSpPr>
      <xdr:spPr>
        <a:xfrm>
          <a:off x="164592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25598</xdr:rowOff>
    </xdr:from>
    <xdr:ext cx="762000" cy="259045"/>
    <xdr:sp macro="" textlink="">
      <xdr:nvSpPr>
        <xdr:cNvPr id="454" name="公債費以外該当値テキスト"/>
        <xdr:cNvSpPr txBox="1"/>
      </xdr:nvSpPr>
      <xdr:spPr>
        <a:xfrm>
          <a:off x="16598900" y="139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141514</xdr:rowOff>
    </xdr:from>
    <xdr:to>
      <xdr:col>22</xdr:col>
      <xdr:colOff>615950</xdr:colOff>
      <xdr:row>79</xdr:row>
      <xdr:rowOff>71664</xdr:rowOff>
    </xdr:to>
    <xdr:sp macro="" textlink="">
      <xdr:nvSpPr>
        <xdr:cNvPr id="455" name="円/楕円 454"/>
        <xdr:cNvSpPr/>
      </xdr:nvSpPr>
      <xdr:spPr>
        <a:xfrm>
          <a:off x="15621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56441</xdr:rowOff>
    </xdr:from>
    <xdr:ext cx="736600" cy="259045"/>
    <xdr:sp macro="" textlink="">
      <xdr:nvSpPr>
        <xdr:cNvPr id="456" name="テキスト ボックス 455"/>
        <xdr:cNvSpPr txBox="1"/>
      </xdr:nvSpPr>
      <xdr:spPr>
        <a:xfrm>
          <a:off x="15290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43543</xdr:rowOff>
    </xdr:from>
    <xdr:to>
      <xdr:col>21</xdr:col>
      <xdr:colOff>412750</xdr:colOff>
      <xdr:row>78</xdr:row>
      <xdr:rowOff>145143</xdr:rowOff>
    </xdr:to>
    <xdr:sp macro="" textlink="">
      <xdr:nvSpPr>
        <xdr:cNvPr id="457" name="円/楕円 456"/>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129920</xdr:rowOff>
    </xdr:from>
    <xdr:ext cx="762000" cy="259045"/>
    <xdr:sp macro="" textlink="">
      <xdr:nvSpPr>
        <xdr:cNvPr id="458" name="テキスト ボックス 457"/>
        <xdr:cNvSpPr txBox="1"/>
      </xdr:nvSpPr>
      <xdr:spPr>
        <a:xfrm>
          <a:off x="14401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59" name="円/楕円 458"/>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60" name="テキスト ボックス 459"/>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157843</xdr:rowOff>
    </xdr:from>
    <xdr:to>
      <xdr:col>19</xdr:col>
      <xdr:colOff>6350</xdr:colOff>
      <xdr:row>75</xdr:row>
      <xdr:rowOff>87993</xdr:rowOff>
    </xdr:to>
    <xdr:sp macro="" textlink="">
      <xdr:nvSpPr>
        <xdr:cNvPr id="461" name="円/楕円 460"/>
        <xdr:cNvSpPr/>
      </xdr:nvSpPr>
      <xdr:spPr>
        <a:xfrm>
          <a:off x="12954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72770</xdr:rowOff>
    </xdr:from>
    <xdr:ext cx="762000" cy="259045"/>
    <xdr:sp macro="" textlink="">
      <xdr:nvSpPr>
        <xdr:cNvPr id="462" name="テキスト ボックス 461"/>
        <xdr:cNvSpPr txBox="1"/>
      </xdr:nvSpPr>
      <xdr:spPr>
        <a:xfrm>
          <a:off x="12623800" y="1293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56393</xdr:rowOff>
    </xdr:from>
    <xdr:to>
      <xdr:col>4</xdr:col>
      <xdr:colOff>1117600</xdr:colOff>
      <xdr:row>20</xdr:row>
      <xdr:rowOff>68783</xdr:rowOff>
    </xdr:to>
    <xdr:cxnSp macro="">
      <xdr:nvCxnSpPr>
        <xdr:cNvPr id="43" name="直線コネクタ 42"/>
        <xdr:cNvCxnSpPr/>
      </xdr:nvCxnSpPr>
      <xdr:spPr bwMode="auto">
        <a:xfrm flipV="1">
          <a:off x="5651500" y="1989968"/>
          <a:ext cx="0" cy="15554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40860</xdr:rowOff>
    </xdr:from>
    <xdr:ext cx="762000" cy="259045"/>
    <xdr:sp macro="" textlink="">
      <xdr:nvSpPr>
        <xdr:cNvPr id="44" name="人口1人当たり決算額の推移最小値テキスト130"/>
        <xdr:cNvSpPr txBox="1"/>
      </xdr:nvSpPr>
      <xdr:spPr>
        <a:xfrm>
          <a:off x="5740400" y="351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58,565</a:t>
          </a:r>
          <a:endParaRPr kumimoji="1" lang="ja-JP" altLang="en-US" sz="1000" b="1">
            <a:latin typeface="ＭＳ Ｐゴシック"/>
          </a:endParaRPr>
        </a:p>
      </xdr:txBody>
    </xdr:sp>
    <xdr:clientData/>
  </xdr:oneCellAnchor>
  <xdr:twoCellAnchor>
    <xdr:from>
      <xdr:col>4</xdr:col>
      <xdr:colOff>1028700</xdr:colOff>
      <xdr:row>20</xdr:row>
      <xdr:rowOff>68783</xdr:rowOff>
    </xdr:from>
    <xdr:to>
      <xdr:col>5</xdr:col>
      <xdr:colOff>73025</xdr:colOff>
      <xdr:row>20</xdr:row>
      <xdr:rowOff>68783</xdr:rowOff>
    </xdr:to>
    <xdr:cxnSp macro="">
      <xdr:nvCxnSpPr>
        <xdr:cNvPr id="45" name="直線コネクタ 44"/>
        <xdr:cNvCxnSpPr/>
      </xdr:nvCxnSpPr>
      <xdr:spPr bwMode="auto">
        <a:xfrm>
          <a:off x="5562600" y="3545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142770</xdr:rowOff>
    </xdr:from>
    <xdr:ext cx="762000" cy="259045"/>
    <xdr:sp macro="" textlink="">
      <xdr:nvSpPr>
        <xdr:cNvPr id="46" name="人口1人当たり決算額の推移最大値テキスト130"/>
        <xdr:cNvSpPr txBox="1"/>
      </xdr:nvSpPr>
      <xdr:spPr>
        <a:xfrm>
          <a:off x="5740400" y="17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92,586</a:t>
          </a:r>
          <a:endParaRPr kumimoji="1" lang="ja-JP" altLang="en-US" sz="1000" b="1">
            <a:latin typeface="ＭＳ Ｐゴシック"/>
          </a:endParaRPr>
        </a:p>
      </xdr:txBody>
    </xdr:sp>
    <xdr:clientData/>
  </xdr:oneCellAnchor>
  <xdr:twoCellAnchor>
    <xdr:from>
      <xdr:col>4</xdr:col>
      <xdr:colOff>1028700</xdr:colOff>
      <xdr:row>11</xdr:row>
      <xdr:rowOff>56393</xdr:rowOff>
    </xdr:from>
    <xdr:to>
      <xdr:col>5</xdr:col>
      <xdr:colOff>73025</xdr:colOff>
      <xdr:row>11</xdr:row>
      <xdr:rowOff>56393</xdr:rowOff>
    </xdr:to>
    <xdr:cxnSp macro="">
      <xdr:nvCxnSpPr>
        <xdr:cNvPr id="47" name="直線コネクタ 46"/>
        <xdr:cNvCxnSpPr/>
      </xdr:nvCxnSpPr>
      <xdr:spPr bwMode="auto">
        <a:xfrm>
          <a:off x="5562600" y="1989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151582</xdr:rowOff>
    </xdr:from>
    <xdr:to>
      <xdr:col>4</xdr:col>
      <xdr:colOff>1117600</xdr:colOff>
      <xdr:row>16</xdr:row>
      <xdr:rowOff>13782</xdr:rowOff>
    </xdr:to>
    <xdr:cxnSp macro="">
      <xdr:nvCxnSpPr>
        <xdr:cNvPr id="48" name="直線コネクタ 47"/>
        <xdr:cNvCxnSpPr/>
      </xdr:nvCxnSpPr>
      <xdr:spPr bwMode="auto">
        <a:xfrm flipV="1">
          <a:off x="5003800" y="2770957"/>
          <a:ext cx="6477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69750</xdr:rowOff>
    </xdr:from>
    <xdr:ext cx="762000" cy="259045"/>
    <xdr:sp macro="" textlink="">
      <xdr:nvSpPr>
        <xdr:cNvPr id="49" name="人口1人当たり決算額の推移平均値テキスト130"/>
        <xdr:cNvSpPr txBox="1"/>
      </xdr:nvSpPr>
      <xdr:spPr>
        <a:xfrm>
          <a:off x="5740400" y="2860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97673</xdr:rowOff>
    </xdr:from>
    <xdr:to>
      <xdr:col>5</xdr:col>
      <xdr:colOff>34925</xdr:colOff>
      <xdr:row>17</xdr:row>
      <xdr:rowOff>27823</xdr:rowOff>
    </xdr:to>
    <xdr:sp macro="" textlink="">
      <xdr:nvSpPr>
        <xdr:cNvPr id="50" name="フローチャート : 判断 49"/>
        <xdr:cNvSpPr/>
      </xdr:nvSpPr>
      <xdr:spPr bwMode="auto">
        <a:xfrm>
          <a:off x="5600700" y="2888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170099</xdr:rowOff>
    </xdr:from>
    <xdr:to>
      <xdr:col>4</xdr:col>
      <xdr:colOff>469900</xdr:colOff>
      <xdr:row>16</xdr:row>
      <xdr:rowOff>13782</xdr:rowOff>
    </xdr:to>
    <xdr:cxnSp macro="">
      <xdr:nvCxnSpPr>
        <xdr:cNvPr id="51" name="直線コネクタ 50"/>
        <xdr:cNvCxnSpPr/>
      </xdr:nvCxnSpPr>
      <xdr:spPr bwMode="auto">
        <a:xfrm>
          <a:off x="4305300" y="2789474"/>
          <a:ext cx="698500" cy="1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122270</xdr:rowOff>
    </xdr:from>
    <xdr:to>
      <xdr:col>4</xdr:col>
      <xdr:colOff>520700</xdr:colOff>
      <xdr:row>17</xdr:row>
      <xdr:rowOff>52420</xdr:rowOff>
    </xdr:to>
    <xdr:sp macro="" textlink="">
      <xdr:nvSpPr>
        <xdr:cNvPr id="52" name="フローチャート : 判断 51"/>
        <xdr:cNvSpPr/>
      </xdr:nvSpPr>
      <xdr:spPr bwMode="auto">
        <a:xfrm>
          <a:off x="4953000" y="291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37197</xdr:rowOff>
    </xdr:from>
    <xdr:ext cx="736600" cy="259045"/>
    <xdr:sp macro="" textlink="">
      <xdr:nvSpPr>
        <xdr:cNvPr id="53" name="テキスト ボックス 52"/>
        <xdr:cNvSpPr txBox="1"/>
      </xdr:nvSpPr>
      <xdr:spPr>
        <a:xfrm>
          <a:off x="4622800" y="299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110663</xdr:rowOff>
    </xdr:from>
    <xdr:to>
      <xdr:col>3</xdr:col>
      <xdr:colOff>904875</xdr:colOff>
      <xdr:row>15</xdr:row>
      <xdr:rowOff>170099</xdr:rowOff>
    </xdr:to>
    <xdr:cxnSp macro="">
      <xdr:nvCxnSpPr>
        <xdr:cNvPr id="54" name="直線コネクタ 53"/>
        <xdr:cNvCxnSpPr/>
      </xdr:nvCxnSpPr>
      <xdr:spPr bwMode="auto">
        <a:xfrm>
          <a:off x="3606800" y="2730038"/>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73213</xdr:rowOff>
    </xdr:from>
    <xdr:to>
      <xdr:col>3</xdr:col>
      <xdr:colOff>955675</xdr:colOff>
      <xdr:row>17</xdr:row>
      <xdr:rowOff>3363</xdr:rowOff>
    </xdr:to>
    <xdr:sp macro="" textlink="">
      <xdr:nvSpPr>
        <xdr:cNvPr id="55" name="フローチャート : 判断 54"/>
        <xdr:cNvSpPr/>
      </xdr:nvSpPr>
      <xdr:spPr bwMode="auto">
        <a:xfrm>
          <a:off x="4254500" y="2864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159590</xdr:rowOff>
    </xdr:from>
    <xdr:ext cx="762000" cy="259045"/>
    <xdr:sp macro="" textlink="">
      <xdr:nvSpPr>
        <xdr:cNvPr id="56" name="テキスト ボックス 55"/>
        <xdr:cNvSpPr txBox="1"/>
      </xdr:nvSpPr>
      <xdr:spPr>
        <a:xfrm>
          <a:off x="3924300" y="29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58451</xdr:rowOff>
    </xdr:from>
    <xdr:to>
      <xdr:col>3</xdr:col>
      <xdr:colOff>206375</xdr:colOff>
      <xdr:row>15</xdr:row>
      <xdr:rowOff>110663</xdr:rowOff>
    </xdr:to>
    <xdr:cxnSp macro="">
      <xdr:nvCxnSpPr>
        <xdr:cNvPr id="57" name="直線コネクタ 56"/>
        <xdr:cNvCxnSpPr/>
      </xdr:nvCxnSpPr>
      <xdr:spPr bwMode="auto">
        <a:xfrm>
          <a:off x="2908300" y="2677826"/>
          <a:ext cx="698500" cy="5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95661</xdr:rowOff>
    </xdr:from>
    <xdr:to>
      <xdr:col>3</xdr:col>
      <xdr:colOff>257175</xdr:colOff>
      <xdr:row>16</xdr:row>
      <xdr:rowOff>25811</xdr:rowOff>
    </xdr:to>
    <xdr:sp macro="" textlink="">
      <xdr:nvSpPr>
        <xdr:cNvPr id="58" name="フローチャート : 判断 57"/>
        <xdr:cNvSpPr/>
      </xdr:nvSpPr>
      <xdr:spPr bwMode="auto">
        <a:xfrm>
          <a:off x="3556000" y="2715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10588</xdr:rowOff>
    </xdr:from>
    <xdr:ext cx="762000" cy="259045"/>
    <xdr:sp macro="" textlink="">
      <xdr:nvSpPr>
        <xdr:cNvPr id="59" name="テキスト ボックス 58"/>
        <xdr:cNvSpPr txBox="1"/>
      </xdr:nvSpPr>
      <xdr:spPr>
        <a:xfrm>
          <a:off x="3225800" y="28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64709</xdr:rowOff>
    </xdr:from>
    <xdr:to>
      <xdr:col>2</xdr:col>
      <xdr:colOff>692150</xdr:colOff>
      <xdr:row>14</xdr:row>
      <xdr:rowOff>166309</xdr:rowOff>
    </xdr:to>
    <xdr:sp macro="" textlink="">
      <xdr:nvSpPr>
        <xdr:cNvPr id="60" name="フローチャート : 判断 59"/>
        <xdr:cNvSpPr/>
      </xdr:nvSpPr>
      <xdr:spPr bwMode="auto">
        <a:xfrm>
          <a:off x="2857500" y="2512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5036</xdr:rowOff>
    </xdr:from>
    <xdr:ext cx="762000" cy="259045"/>
    <xdr:sp macro="" textlink="">
      <xdr:nvSpPr>
        <xdr:cNvPr id="61" name="テキスト ボックス 60"/>
        <xdr:cNvSpPr txBox="1"/>
      </xdr:nvSpPr>
      <xdr:spPr>
        <a:xfrm>
          <a:off x="2527300" y="228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100782</xdr:rowOff>
    </xdr:from>
    <xdr:to>
      <xdr:col>5</xdr:col>
      <xdr:colOff>34925</xdr:colOff>
      <xdr:row>16</xdr:row>
      <xdr:rowOff>30932</xdr:rowOff>
    </xdr:to>
    <xdr:sp macro="" textlink="">
      <xdr:nvSpPr>
        <xdr:cNvPr id="67" name="円/楕円 66"/>
        <xdr:cNvSpPr/>
      </xdr:nvSpPr>
      <xdr:spPr bwMode="auto">
        <a:xfrm>
          <a:off x="5600700" y="272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117309</xdr:rowOff>
    </xdr:from>
    <xdr:ext cx="762000" cy="259045"/>
    <xdr:sp macro="" textlink="">
      <xdr:nvSpPr>
        <xdr:cNvPr id="68" name="人口1人当たり決算額の推移該当値テキスト130"/>
        <xdr:cNvSpPr txBox="1"/>
      </xdr:nvSpPr>
      <xdr:spPr>
        <a:xfrm>
          <a:off x="5740400" y="256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75,504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134432</xdr:rowOff>
    </xdr:from>
    <xdr:to>
      <xdr:col>4</xdr:col>
      <xdr:colOff>520700</xdr:colOff>
      <xdr:row>16</xdr:row>
      <xdr:rowOff>64582</xdr:rowOff>
    </xdr:to>
    <xdr:sp macro="" textlink="">
      <xdr:nvSpPr>
        <xdr:cNvPr id="69" name="円/楕円 68"/>
        <xdr:cNvSpPr/>
      </xdr:nvSpPr>
      <xdr:spPr bwMode="auto">
        <a:xfrm>
          <a:off x="4953000" y="2753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74759</xdr:rowOff>
    </xdr:from>
    <xdr:ext cx="736600" cy="259045"/>
    <xdr:sp macro="" textlink="">
      <xdr:nvSpPr>
        <xdr:cNvPr id="70" name="テキスト ボックス 69"/>
        <xdr:cNvSpPr txBox="1"/>
      </xdr:nvSpPr>
      <xdr:spPr>
        <a:xfrm>
          <a:off x="4622800" y="2522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74,768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119299</xdr:rowOff>
    </xdr:from>
    <xdr:to>
      <xdr:col>3</xdr:col>
      <xdr:colOff>955675</xdr:colOff>
      <xdr:row>16</xdr:row>
      <xdr:rowOff>49449</xdr:rowOff>
    </xdr:to>
    <xdr:sp macro="" textlink="">
      <xdr:nvSpPr>
        <xdr:cNvPr id="71" name="円/楕円 70"/>
        <xdr:cNvSpPr/>
      </xdr:nvSpPr>
      <xdr:spPr bwMode="auto">
        <a:xfrm>
          <a:off x="4254500" y="273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59626</xdr:rowOff>
    </xdr:from>
    <xdr:ext cx="762000" cy="259045"/>
    <xdr:sp macro="" textlink="">
      <xdr:nvSpPr>
        <xdr:cNvPr id="72" name="テキスト ボックス 71"/>
        <xdr:cNvSpPr txBox="1"/>
      </xdr:nvSpPr>
      <xdr:spPr>
        <a:xfrm>
          <a:off x="3924300" y="250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75,099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59863</xdr:rowOff>
    </xdr:from>
    <xdr:to>
      <xdr:col>3</xdr:col>
      <xdr:colOff>257175</xdr:colOff>
      <xdr:row>15</xdr:row>
      <xdr:rowOff>161463</xdr:rowOff>
    </xdr:to>
    <xdr:sp macro="" textlink="">
      <xdr:nvSpPr>
        <xdr:cNvPr id="73" name="円/楕円 72"/>
        <xdr:cNvSpPr/>
      </xdr:nvSpPr>
      <xdr:spPr bwMode="auto">
        <a:xfrm>
          <a:off x="3556000" y="267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190</xdr:rowOff>
    </xdr:from>
    <xdr:ext cx="762000" cy="259045"/>
    <xdr:sp macro="" textlink="">
      <xdr:nvSpPr>
        <xdr:cNvPr id="74" name="テキスト ボックス 73"/>
        <xdr:cNvSpPr txBox="1"/>
      </xdr:nvSpPr>
      <xdr:spPr>
        <a:xfrm>
          <a:off x="3225800" y="244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76,399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7651</xdr:rowOff>
    </xdr:from>
    <xdr:to>
      <xdr:col>2</xdr:col>
      <xdr:colOff>692150</xdr:colOff>
      <xdr:row>15</xdr:row>
      <xdr:rowOff>109251</xdr:rowOff>
    </xdr:to>
    <xdr:sp macro="" textlink="">
      <xdr:nvSpPr>
        <xdr:cNvPr id="75" name="円/楕円 74"/>
        <xdr:cNvSpPr/>
      </xdr:nvSpPr>
      <xdr:spPr bwMode="auto">
        <a:xfrm>
          <a:off x="2857500" y="262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94028</xdr:rowOff>
    </xdr:from>
    <xdr:ext cx="762000" cy="259045"/>
    <xdr:sp macro="" textlink="">
      <xdr:nvSpPr>
        <xdr:cNvPr id="76" name="テキスト ボックス 75"/>
        <xdr:cNvSpPr txBox="1"/>
      </xdr:nvSpPr>
      <xdr:spPr>
        <a:xfrm>
          <a:off x="2527300" y="271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140716</xdr:rowOff>
    </xdr:from>
    <xdr:to>
      <xdr:col>4</xdr:col>
      <xdr:colOff>1117600</xdr:colOff>
      <xdr:row>38</xdr:row>
      <xdr:rowOff>125743</xdr:rowOff>
    </xdr:to>
    <xdr:cxnSp macro="">
      <xdr:nvCxnSpPr>
        <xdr:cNvPr id="105" name="直線コネクタ 104"/>
        <xdr:cNvCxnSpPr/>
      </xdr:nvCxnSpPr>
      <xdr:spPr bwMode="auto">
        <a:xfrm flipV="1">
          <a:off x="5651500" y="6065266"/>
          <a:ext cx="0" cy="1528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97820</xdr:rowOff>
    </xdr:from>
    <xdr:ext cx="762000" cy="259045"/>
    <xdr:sp macro="" textlink="">
      <xdr:nvSpPr>
        <xdr:cNvPr id="106" name="人口1人当たり決算額の推移最小値テキスト445"/>
        <xdr:cNvSpPr txBox="1"/>
      </xdr:nvSpPr>
      <xdr:spPr>
        <a:xfrm>
          <a:off x="5740400" y="756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4</xdr:col>
      <xdr:colOff>1028700</xdr:colOff>
      <xdr:row>38</xdr:row>
      <xdr:rowOff>125743</xdr:rowOff>
    </xdr:from>
    <xdr:to>
      <xdr:col>5</xdr:col>
      <xdr:colOff>73025</xdr:colOff>
      <xdr:row>38</xdr:row>
      <xdr:rowOff>125743</xdr:rowOff>
    </xdr:to>
    <xdr:cxnSp macro="">
      <xdr:nvCxnSpPr>
        <xdr:cNvPr id="107" name="直線コネクタ 106"/>
        <xdr:cNvCxnSpPr/>
      </xdr:nvCxnSpPr>
      <xdr:spPr bwMode="auto">
        <a:xfrm>
          <a:off x="5562600" y="7593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55643</xdr:rowOff>
    </xdr:from>
    <xdr:ext cx="762000" cy="259045"/>
    <xdr:sp macro="" textlink="">
      <xdr:nvSpPr>
        <xdr:cNvPr id="108" name="人口1人当たり決算額の推移最大値テキスト445"/>
        <xdr:cNvSpPr txBox="1"/>
      </xdr:nvSpPr>
      <xdr:spPr>
        <a:xfrm>
          <a:off x="5740400" y="5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39,140</a:t>
          </a:r>
          <a:endParaRPr kumimoji="1" lang="ja-JP" altLang="en-US" sz="1000" b="1">
            <a:latin typeface="ＭＳ Ｐゴシック"/>
          </a:endParaRPr>
        </a:p>
      </xdr:txBody>
    </xdr:sp>
    <xdr:clientData/>
  </xdr:oneCellAnchor>
  <xdr:twoCellAnchor>
    <xdr:from>
      <xdr:col>4</xdr:col>
      <xdr:colOff>1028700</xdr:colOff>
      <xdr:row>33</xdr:row>
      <xdr:rowOff>140716</xdr:rowOff>
    </xdr:from>
    <xdr:to>
      <xdr:col>5</xdr:col>
      <xdr:colOff>73025</xdr:colOff>
      <xdr:row>33</xdr:row>
      <xdr:rowOff>140716</xdr:rowOff>
    </xdr:to>
    <xdr:cxnSp macro="">
      <xdr:nvCxnSpPr>
        <xdr:cNvPr id="109" name="直線コネクタ 108"/>
        <xdr:cNvCxnSpPr/>
      </xdr:nvCxnSpPr>
      <xdr:spPr bwMode="auto">
        <a:xfrm>
          <a:off x="5562600" y="6065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271742</xdr:rowOff>
    </xdr:from>
    <xdr:to>
      <xdr:col>4</xdr:col>
      <xdr:colOff>1117600</xdr:colOff>
      <xdr:row>36</xdr:row>
      <xdr:rowOff>32093</xdr:rowOff>
    </xdr:to>
    <xdr:cxnSp macro="">
      <xdr:nvCxnSpPr>
        <xdr:cNvPr id="110" name="直線コネクタ 109"/>
        <xdr:cNvCxnSpPr/>
      </xdr:nvCxnSpPr>
      <xdr:spPr bwMode="auto">
        <a:xfrm>
          <a:off x="5003800" y="6882092"/>
          <a:ext cx="647700" cy="10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65752</xdr:rowOff>
    </xdr:from>
    <xdr:ext cx="762000" cy="259045"/>
    <xdr:sp macro="" textlink="">
      <xdr:nvSpPr>
        <xdr:cNvPr id="111" name="人口1人当たり決算額の推移平均値テキスト445"/>
        <xdr:cNvSpPr txBox="1"/>
      </xdr:nvSpPr>
      <xdr:spPr>
        <a:xfrm>
          <a:off x="5740400" y="667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220675</xdr:rowOff>
    </xdr:from>
    <xdr:to>
      <xdr:col>5</xdr:col>
      <xdr:colOff>34925</xdr:colOff>
      <xdr:row>35</xdr:row>
      <xdr:rowOff>322275</xdr:rowOff>
    </xdr:to>
    <xdr:sp macro="" textlink="">
      <xdr:nvSpPr>
        <xdr:cNvPr id="112" name="フローチャート : 判断 111"/>
        <xdr:cNvSpPr/>
      </xdr:nvSpPr>
      <xdr:spPr bwMode="auto">
        <a:xfrm>
          <a:off x="56007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271742</xdr:rowOff>
    </xdr:from>
    <xdr:to>
      <xdr:col>4</xdr:col>
      <xdr:colOff>469900</xdr:colOff>
      <xdr:row>35</xdr:row>
      <xdr:rowOff>306184</xdr:rowOff>
    </xdr:to>
    <xdr:cxnSp macro="">
      <xdr:nvCxnSpPr>
        <xdr:cNvPr id="113" name="直線コネクタ 112"/>
        <xdr:cNvCxnSpPr/>
      </xdr:nvCxnSpPr>
      <xdr:spPr bwMode="auto">
        <a:xfrm flipV="1">
          <a:off x="4305300" y="6882092"/>
          <a:ext cx="698500" cy="34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136665</xdr:rowOff>
    </xdr:from>
    <xdr:to>
      <xdr:col>4</xdr:col>
      <xdr:colOff>520700</xdr:colOff>
      <xdr:row>35</xdr:row>
      <xdr:rowOff>238265</xdr:rowOff>
    </xdr:to>
    <xdr:sp macro="" textlink="">
      <xdr:nvSpPr>
        <xdr:cNvPr id="114" name="フローチャート : 判断 113"/>
        <xdr:cNvSpPr/>
      </xdr:nvSpPr>
      <xdr:spPr bwMode="auto">
        <a:xfrm>
          <a:off x="49530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248442</xdr:rowOff>
    </xdr:from>
    <xdr:ext cx="736600" cy="259045"/>
    <xdr:sp macro="" textlink="">
      <xdr:nvSpPr>
        <xdr:cNvPr id="115" name="テキスト ボックス 114"/>
        <xdr:cNvSpPr txBox="1"/>
      </xdr:nvSpPr>
      <xdr:spPr>
        <a:xfrm>
          <a:off x="4622800" y="651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211468</xdr:rowOff>
    </xdr:from>
    <xdr:to>
      <xdr:col>3</xdr:col>
      <xdr:colOff>904875</xdr:colOff>
      <xdr:row>35</xdr:row>
      <xdr:rowOff>306184</xdr:rowOff>
    </xdr:to>
    <xdr:cxnSp macro="">
      <xdr:nvCxnSpPr>
        <xdr:cNvPr id="116" name="直線コネクタ 115"/>
        <xdr:cNvCxnSpPr/>
      </xdr:nvCxnSpPr>
      <xdr:spPr bwMode="auto">
        <a:xfrm>
          <a:off x="3606800" y="6821818"/>
          <a:ext cx="698500" cy="94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88582</xdr:rowOff>
    </xdr:from>
    <xdr:to>
      <xdr:col>3</xdr:col>
      <xdr:colOff>955675</xdr:colOff>
      <xdr:row>35</xdr:row>
      <xdr:rowOff>190182</xdr:rowOff>
    </xdr:to>
    <xdr:sp macro="" textlink="">
      <xdr:nvSpPr>
        <xdr:cNvPr id="117" name="フローチャート : 判断 116"/>
        <xdr:cNvSpPr/>
      </xdr:nvSpPr>
      <xdr:spPr bwMode="auto">
        <a:xfrm>
          <a:off x="42545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200359</xdr:rowOff>
    </xdr:from>
    <xdr:ext cx="762000" cy="259045"/>
    <xdr:sp macro="" textlink="">
      <xdr:nvSpPr>
        <xdr:cNvPr id="118" name="テキスト ボックス 117"/>
        <xdr:cNvSpPr txBox="1"/>
      </xdr:nvSpPr>
      <xdr:spPr>
        <a:xfrm>
          <a:off x="39243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211468</xdr:rowOff>
    </xdr:from>
    <xdr:to>
      <xdr:col>3</xdr:col>
      <xdr:colOff>206375</xdr:colOff>
      <xdr:row>35</xdr:row>
      <xdr:rowOff>228156</xdr:rowOff>
    </xdr:to>
    <xdr:cxnSp macro="">
      <xdr:nvCxnSpPr>
        <xdr:cNvPr id="119" name="直線コネクタ 118"/>
        <xdr:cNvCxnSpPr/>
      </xdr:nvCxnSpPr>
      <xdr:spPr bwMode="auto">
        <a:xfrm flipV="1">
          <a:off x="2908300" y="6821818"/>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21222</xdr:rowOff>
    </xdr:from>
    <xdr:to>
      <xdr:col>3</xdr:col>
      <xdr:colOff>257175</xdr:colOff>
      <xdr:row>35</xdr:row>
      <xdr:rowOff>122822</xdr:rowOff>
    </xdr:to>
    <xdr:sp macro="" textlink="">
      <xdr:nvSpPr>
        <xdr:cNvPr id="120" name="フローチャート : 判断 119"/>
        <xdr:cNvSpPr/>
      </xdr:nvSpPr>
      <xdr:spPr bwMode="auto">
        <a:xfrm>
          <a:off x="35560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132999</xdr:rowOff>
    </xdr:from>
    <xdr:ext cx="762000" cy="259045"/>
    <xdr:sp macro="" textlink="">
      <xdr:nvSpPr>
        <xdr:cNvPr id="121" name="テキスト ボックス 120"/>
        <xdr:cNvSpPr txBox="1"/>
      </xdr:nvSpPr>
      <xdr:spPr>
        <a:xfrm>
          <a:off x="3225800" y="6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190424</xdr:rowOff>
    </xdr:from>
    <xdr:to>
      <xdr:col>2</xdr:col>
      <xdr:colOff>692150</xdr:colOff>
      <xdr:row>34</xdr:row>
      <xdr:rowOff>292024</xdr:rowOff>
    </xdr:to>
    <xdr:sp macro="" textlink="">
      <xdr:nvSpPr>
        <xdr:cNvPr id="122" name="フローチャート : 判断 121"/>
        <xdr:cNvSpPr/>
      </xdr:nvSpPr>
      <xdr:spPr bwMode="auto">
        <a:xfrm>
          <a:off x="2857500" y="6457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302201</xdr:rowOff>
    </xdr:from>
    <xdr:ext cx="762000" cy="259045"/>
    <xdr:sp macro="" textlink="">
      <xdr:nvSpPr>
        <xdr:cNvPr id="123" name="テキスト ボックス 122"/>
        <xdr:cNvSpPr txBox="1"/>
      </xdr:nvSpPr>
      <xdr:spPr>
        <a:xfrm>
          <a:off x="2527300" y="622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324193</xdr:rowOff>
    </xdr:from>
    <xdr:to>
      <xdr:col>5</xdr:col>
      <xdr:colOff>34925</xdr:colOff>
      <xdr:row>36</xdr:row>
      <xdr:rowOff>82893</xdr:rowOff>
    </xdr:to>
    <xdr:sp macro="" textlink="">
      <xdr:nvSpPr>
        <xdr:cNvPr id="129" name="円/楕円 128"/>
        <xdr:cNvSpPr/>
      </xdr:nvSpPr>
      <xdr:spPr bwMode="auto">
        <a:xfrm>
          <a:off x="5600700" y="693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296270</xdr:rowOff>
    </xdr:from>
    <xdr:ext cx="762000" cy="259045"/>
    <xdr:sp macro="" textlink="">
      <xdr:nvSpPr>
        <xdr:cNvPr id="130" name="人口1人当たり決算額の推移該当値テキスト445"/>
        <xdr:cNvSpPr txBox="1"/>
      </xdr:nvSpPr>
      <xdr:spPr>
        <a:xfrm>
          <a:off x="5740400" y="690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220942</xdr:rowOff>
    </xdr:from>
    <xdr:to>
      <xdr:col>4</xdr:col>
      <xdr:colOff>520700</xdr:colOff>
      <xdr:row>35</xdr:row>
      <xdr:rowOff>322542</xdr:rowOff>
    </xdr:to>
    <xdr:sp macro="" textlink="">
      <xdr:nvSpPr>
        <xdr:cNvPr id="131" name="円/楕円 130"/>
        <xdr:cNvSpPr/>
      </xdr:nvSpPr>
      <xdr:spPr bwMode="auto">
        <a:xfrm>
          <a:off x="4953000" y="68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307319</xdr:rowOff>
    </xdr:from>
    <xdr:ext cx="736600" cy="259045"/>
    <xdr:sp macro="" textlink="">
      <xdr:nvSpPr>
        <xdr:cNvPr id="132" name="テキスト ボックス 131"/>
        <xdr:cNvSpPr txBox="1"/>
      </xdr:nvSpPr>
      <xdr:spPr>
        <a:xfrm>
          <a:off x="4622800" y="6917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255384</xdr:rowOff>
    </xdr:from>
    <xdr:to>
      <xdr:col>3</xdr:col>
      <xdr:colOff>955675</xdr:colOff>
      <xdr:row>36</xdr:row>
      <xdr:rowOff>14084</xdr:rowOff>
    </xdr:to>
    <xdr:sp macro="" textlink="">
      <xdr:nvSpPr>
        <xdr:cNvPr id="133" name="円/楕円 132"/>
        <xdr:cNvSpPr/>
      </xdr:nvSpPr>
      <xdr:spPr bwMode="auto">
        <a:xfrm>
          <a:off x="4254500" y="686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341761</xdr:rowOff>
    </xdr:from>
    <xdr:ext cx="762000" cy="259045"/>
    <xdr:sp macro="" textlink="">
      <xdr:nvSpPr>
        <xdr:cNvPr id="134" name="テキスト ボックス 133"/>
        <xdr:cNvSpPr txBox="1"/>
      </xdr:nvSpPr>
      <xdr:spPr>
        <a:xfrm>
          <a:off x="3924300" y="695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160668</xdr:rowOff>
    </xdr:from>
    <xdr:to>
      <xdr:col>3</xdr:col>
      <xdr:colOff>257175</xdr:colOff>
      <xdr:row>35</xdr:row>
      <xdr:rowOff>262268</xdr:rowOff>
    </xdr:to>
    <xdr:sp macro="" textlink="">
      <xdr:nvSpPr>
        <xdr:cNvPr id="135" name="円/楕円 134"/>
        <xdr:cNvSpPr/>
      </xdr:nvSpPr>
      <xdr:spPr bwMode="auto">
        <a:xfrm>
          <a:off x="3556000" y="677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247045</xdr:rowOff>
    </xdr:from>
    <xdr:ext cx="762000" cy="259045"/>
    <xdr:sp macro="" textlink="">
      <xdr:nvSpPr>
        <xdr:cNvPr id="136" name="テキスト ボックス 135"/>
        <xdr:cNvSpPr txBox="1"/>
      </xdr:nvSpPr>
      <xdr:spPr>
        <a:xfrm>
          <a:off x="3225800" y="685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177356</xdr:rowOff>
    </xdr:from>
    <xdr:to>
      <xdr:col>2</xdr:col>
      <xdr:colOff>692150</xdr:colOff>
      <xdr:row>35</xdr:row>
      <xdr:rowOff>278956</xdr:rowOff>
    </xdr:to>
    <xdr:sp macro="" textlink="">
      <xdr:nvSpPr>
        <xdr:cNvPr id="137" name="円/楕円 136"/>
        <xdr:cNvSpPr/>
      </xdr:nvSpPr>
      <xdr:spPr bwMode="auto">
        <a:xfrm>
          <a:off x="2857500" y="678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263733</xdr:rowOff>
    </xdr:from>
    <xdr:ext cx="762000" cy="259045"/>
    <xdr:sp macro="" textlink="">
      <xdr:nvSpPr>
        <xdr:cNvPr id="138" name="テキスト ボックス 137"/>
        <xdr:cNvSpPr txBox="1"/>
      </xdr:nvSpPr>
      <xdr:spPr>
        <a:xfrm>
          <a:off x="2527300" y="687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台風災害の復旧及び前年度末の大雪による農作物被害対策への補助など臨時的経費を要したことにより、財政調整基金を前年度同様２億円取り崩した。財政調整基金からの繰入れは、昨年度に引き続き２年連続とな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第５次飯田市基本構想後期基本計画において、平成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年度末時点で主要４基金の残高を</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億円以上確保することを財政運営目標の一つとしているため、引き続き行財政改革に取り組む</a:t>
          </a:r>
          <a:r>
            <a:rPr kumimoji="1" lang="ja-JP" altLang="en-US" sz="1400">
              <a:latin typeface="ＭＳ ゴシック" pitchFamily="49" charset="-128"/>
              <a:ea typeface="ＭＳ ゴシック"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各特別会計において、実質赤字、資金不足は発生していない。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多くの特別会計で、使用料又は利用料などのその会計独自の収入で収支均衡を図っているわけではなく、一定のルールに基づく一般会計からの繰出金によって運営をしている状況にある。当市は、類似団体等と比較しても繰出金の水準が高いため、繰出金の推移に留意した財政運営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実質公債費比率の分子は、前年度と比較して２億</a:t>
          </a:r>
          <a:r>
            <a:rPr kumimoji="1" lang="en-US" altLang="ja-JP" sz="1400">
              <a:latin typeface="ＭＳ ゴシック" pitchFamily="49" charset="-128"/>
              <a:ea typeface="ＭＳ ゴシック" pitchFamily="49" charset="-128"/>
            </a:rPr>
            <a:t>9,600</a:t>
          </a:r>
          <a:r>
            <a:rPr kumimoji="1" lang="ja-JP" altLang="en-US" sz="1400">
              <a:latin typeface="ＭＳ ゴシック" pitchFamily="49" charset="-128"/>
              <a:ea typeface="ＭＳ ゴシック" pitchFamily="49" charset="-128"/>
            </a:rPr>
            <a:t>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特別会計の元利償還が進む中、一般会計の大規模事業に伴う合併特例事業債や臨時財政対策債の発行に伴い、算入公債費が大幅に増加したことが要因である。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リニア時代における大規模事業が今後も想定されるため、引き続き長期的視点に立った発行に努める。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将来負担比率の分子は、前年度と比較して１億</a:t>
          </a:r>
          <a:r>
            <a:rPr kumimoji="1" lang="en-US" altLang="ja-JP" sz="1400">
              <a:latin typeface="ＭＳ ゴシック" pitchFamily="49" charset="-128"/>
              <a:ea typeface="ＭＳ ゴシック" pitchFamily="49" charset="-128"/>
            </a:rPr>
            <a:t>9,400</a:t>
          </a:r>
          <a:r>
            <a:rPr kumimoji="1" lang="ja-JP" altLang="en-US" sz="1400">
              <a:latin typeface="ＭＳ ゴシック" pitchFamily="49" charset="-128"/>
              <a:ea typeface="ＭＳ ゴシック" pitchFamily="49" charset="-128"/>
            </a:rPr>
            <a:t>万円減となった。また、平成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年度から数値もマイナスを示しており、将来負担比率は引き続き「数値なし」となっている。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計画的な地方債発行及び償還により、将来負担比率の分子がマイナスになっているが、リニア中央新幹線に関する周辺整備をはじめとする地方債発行を伴う大規模事業が想定されるため、引き続き発行額に留意す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49577891</v>
      </c>
      <c r="BO4" s="379"/>
      <c r="BP4" s="379"/>
      <c r="BQ4" s="379"/>
      <c r="BR4" s="379"/>
      <c r="BS4" s="379"/>
      <c r="BT4" s="379"/>
      <c r="BU4" s="380"/>
      <c r="BV4" s="378">
        <v>45479474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3.5</v>
      </c>
      <c r="CU4" s="556"/>
      <c r="CV4" s="556"/>
      <c r="CW4" s="556"/>
      <c r="CX4" s="556"/>
      <c r="CY4" s="556"/>
      <c r="CZ4" s="556"/>
      <c r="DA4" s="557"/>
      <c r="DB4" s="555">
        <v>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48452109</v>
      </c>
      <c r="BO5" s="384"/>
      <c r="BP5" s="384"/>
      <c r="BQ5" s="384"/>
      <c r="BR5" s="384"/>
      <c r="BS5" s="384"/>
      <c r="BT5" s="384"/>
      <c r="BU5" s="385"/>
      <c r="BV5" s="383">
        <v>44012885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91.5</v>
      </c>
      <c r="CU5" s="354"/>
      <c r="CV5" s="354"/>
      <c r="CW5" s="354"/>
      <c r="CX5" s="354"/>
      <c r="CY5" s="354"/>
      <c r="CZ5" s="354"/>
      <c r="DA5" s="355"/>
      <c r="DB5" s="353">
        <v>88.5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1125782</v>
      </c>
      <c r="BO6" s="384"/>
      <c r="BP6" s="384"/>
      <c r="BQ6" s="384"/>
      <c r="BR6" s="384"/>
      <c r="BS6" s="384"/>
      <c r="BT6" s="384"/>
      <c r="BU6" s="385"/>
      <c r="BV6" s="383">
        <v>1466589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99.2</v>
      </c>
      <c r="CU6" s="530"/>
      <c r="CV6" s="530"/>
      <c r="CW6" s="530"/>
      <c r="CX6" s="530"/>
      <c r="CY6" s="530"/>
      <c r="CZ6" s="530"/>
      <c r="DA6" s="531"/>
      <c r="DB6" s="529">
        <v>96.3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175628</v>
      </c>
      <c r="BO7" s="384"/>
      <c r="BP7" s="384"/>
      <c r="BQ7" s="384"/>
      <c r="BR7" s="384"/>
      <c r="BS7" s="384"/>
      <c r="BT7" s="384"/>
      <c r="BU7" s="385"/>
      <c r="BV7" s="383">
        <v>375828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27026427</v>
      </c>
      <c r="CU7" s="384"/>
      <c r="CV7" s="384"/>
      <c r="CW7" s="384"/>
      <c r="CX7" s="384"/>
      <c r="CY7" s="384"/>
      <c r="CZ7" s="384"/>
      <c r="DA7" s="385"/>
      <c r="DB7" s="383">
        <v>27516589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950154</v>
      </c>
      <c r="BO8" s="384"/>
      <c r="BP8" s="384"/>
      <c r="BQ8" s="384"/>
      <c r="BR8" s="384"/>
      <c r="BS8" s="384"/>
      <c r="BT8" s="384"/>
      <c r="BU8" s="385"/>
      <c r="BV8" s="383">
        <v>1090761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0.53</v>
      </c>
      <c r="CU8" s="493"/>
      <c r="CV8" s="493"/>
      <c r="CW8" s="493"/>
      <c r="CX8" s="493"/>
      <c r="CY8" s="493"/>
      <c r="CZ8" s="493"/>
      <c r="DA8" s="494"/>
      <c r="DB8" s="492">
        <v>0.53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105335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-140607</v>
      </c>
      <c r="BO9" s="384"/>
      <c r="BP9" s="384"/>
      <c r="BQ9" s="384"/>
      <c r="BR9" s="384"/>
      <c r="BS9" s="384"/>
      <c r="BT9" s="384"/>
      <c r="BU9" s="385"/>
      <c r="BV9" s="383">
        <v>166652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15.3</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108624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1219</v>
      </c>
      <c r="BO10" s="384"/>
      <c r="BP10" s="384"/>
      <c r="BQ10" s="384"/>
      <c r="BR10" s="384"/>
      <c r="BS10" s="384"/>
      <c r="BT10" s="384"/>
      <c r="BU10" s="385"/>
      <c r="BV10" s="383">
        <v>1270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2508</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104792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v>200000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102717</v>
      </c>
      <c r="S13" s="485"/>
      <c r="T13" s="485"/>
      <c r="U13" s="485"/>
      <c r="V13" s="486"/>
      <c r="W13" s="472" t="s">
        <v>124</v>
      </c>
      <c r="X13" s="396"/>
      <c r="Y13" s="396"/>
      <c r="Z13" s="396"/>
      <c r="AA13" s="396"/>
      <c r="AB13" s="397"/>
      <c r="AC13" s="359">
        <v>4837</v>
      </c>
      <c r="AD13" s="360"/>
      <c r="AE13" s="360"/>
      <c r="AF13" s="360"/>
      <c r="AG13" s="361"/>
      <c r="AH13" s="359">
        <v>6415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-339388</v>
      </c>
      <c r="BO13" s="384"/>
      <c r="BP13" s="384"/>
      <c r="BQ13" s="384"/>
      <c r="BR13" s="384"/>
      <c r="BS13" s="384"/>
      <c r="BT13" s="384"/>
      <c r="BU13" s="385"/>
      <c r="BV13" s="383">
        <v>-29570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7.9</v>
      </c>
      <c r="CU13" s="354"/>
      <c r="CV13" s="354"/>
      <c r="CW13" s="354"/>
      <c r="CX13" s="354"/>
      <c r="CY13" s="354"/>
      <c r="CZ13" s="354"/>
      <c r="DA13" s="355"/>
      <c r="DB13" s="353">
        <v>8.5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105549</v>
      </c>
      <c r="S14" s="485"/>
      <c r="T14" s="485"/>
      <c r="U14" s="485"/>
      <c r="V14" s="486"/>
      <c r="W14" s="487"/>
      <c r="X14" s="399"/>
      <c r="Y14" s="399"/>
      <c r="Z14" s="399"/>
      <c r="AA14" s="399"/>
      <c r="AB14" s="400"/>
      <c r="AC14" s="477">
        <v>9.3000000000000007</v>
      </c>
      <c r="AD14" s="478"/>
      <c r="AE14" s="478"/>
      <c r="AF14" s="478"/>
      <c r="AG14" s="479"/>
      <c r="AH14" s="477">
        <v>11.1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103510</v>
      </c>
      <c r="S15" s="485"/>
      <c r="T15" s="485"/>
      <c r="U15" s="485"/>
      <c r="V15" s="486"/>
      <c r="W15" s="472" t="s">
        <v>131</v>
      </c>
      <c r="X15" s="396"/>
      <c r="Y15" s="396"/>
      <c r="Z15" s="396"/>
      <c r="AA15" s="396"/>
      <c r="AB15" s="397"/>
      <c r="AC15" s="359">
        <v>16879</v>
      </c>
      <c r="AD15" s="360"/>
      <c r="AE15" s="360"/>
      <c r="AF15" s="360"/>
      <c r="AG15" s="361"/>
      <c r="AH15" s="359">
        <v>19682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11058020</v>
      </c>
      <c r="BO15" s="379"/>
      <c r="BP15" s="379"/>
      <c r="BQ15" s="379"/>
      <c r="BR15" s="379"/>
      <c r="BS15" s="379"/>
      <c r="BT15" s="379"/>
      <c r="BU15" s="380"/>
      <c r="BV15" s="378">
        <v>11127056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32.4</v>
      </c>
      <c r="AD16" s="478"/>
      <c r="AE16" s="478"/>
      <c r="AF16" s="478"/>
      <c r="AG16" s="479"/>
      <c r="AH16" s="477">
        <v>33.9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20911938</v>
      </c>
      <c r="BO16" s="384"/>
      <c r="BP16" s="384"/>
      <c r="BQ16" s="384"/>
      <c r="BR16" s="384"/>
      <c r="BS16" s="384"/>
      <c r="BT16" s="384"/>
      <c r="BU16" s="385"/>
      <c r="BV16" s="383">
        <v>20874476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30313</v>
      </c>
      <c r="AD17" s="360"/>
      <c r="AE17" s="360"/>
      <c r="AF17" s="360"/>
      <c r="AG17" s="361"/>
      <c r="AH17" s="359">
        <v>31490</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14159251</v>
      </c>
      <c r="BO17" s="384"/>
      <c r="BP17" s="384"/>
      <c r="BQ17" s="384"/>
      <c r="BR17" s="384"/>
      <c r="BS17" s="384"/>
      <c r="BT17" s="384"/>
      <c r="BU17" s="385"/>
      <c r="BV17" s="383">
        <v>14344609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658.66</v>
      </c>
      <c r="M18" s="448"/>
      <c r="N18" s="448"/>
      <c r="O18" s="448"/>
      <c r="P18" s="448"/>
      <c r="Q18" s="448"/>
      <c r="R18" s="449"/>
      <c r="S18" s="449"/>
      <c r="T18" s="449"/>
      <c r="U18" s="449"/>
      <c r="V18" s="450"/>
      <c r="W18" s="464"/>
      <c r="X18" s="465"/>
      <c r="Y18" s="465"/>
      <c r="Z18" s="465"/>
      <c r="AA18" s="465"/>
      <c r="AB18" s="473"/>
      <c r="AC18" s="347">
        <v>58.3</v>
      </c>
      <c r="AD18" s="348"/>
      <c r="AE18" s="348"/>
      <c r="AF18" s="348"/>
      <c r="AG18" s="451"/>
      <c r="AH18" s="347">
        <v>54.3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25097522</v>
      </c>
      <c r="BO18" s="384"/>
      <c r="BP18" s="384"/>
      <c r="BQ18" s="384"/>
      <c r="BR18" s="384"/>
      <c r="BS18" s="384"/>
      <c r="BT18" s="384"/>
      <c r="BU18" s="385"/>
      <c r="BV18" s="383">
        <v>24349952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160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31622186</v>
      </c>
      <c r="BO19" s="384"/>
      <c r="BP19" s="384"/>
      <c r="BQ19" s="384"/>
      <c r="BR19" s="384"/>
      <c r="BS19" s="384"/>
      <c r="BT19" s="384"/>
      <c r="BU19" s="385"/>
      <c r="BV19" s="383">
        <v>31695588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37867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44267614</v>
      </c>
      <c r="BO23" s="384"/>
      <c r="BP23" s="384"/>
      <c r="BQ23" s="384"/>
      <c r="BR23" s="384"/>
      <c r="BS23" s="384"/>
      <c r="BT23" s="384"/>
      <c r="BU23" s="385"/>
      <c r="BV23" s="383">
        <v>41112109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8760</v>
      </c>
      <c r="R24" s="360"/>
      <c r="S24" s="360"/>
      <c r="T24" s="360"/>
      <c r="U24" s="360"/>
      <c r="V24" s="361"/>
      <c r="W24" s="425"/>
      <c r="X24" s="416"/>
      <c r="Y24" s="417"/>
      <c r="Z24" s="356" t="s">
        <v>155</v>
      </c>
      <c r="AA24" s="357"/>
      <c r="AB24" s="357"/>
      <c r="AC24" s="357"/>
      <c r="AD24" s="357"/>
      <c r="AE24" s="357"/>
      <c r="AF24" s="357"/>
      <c r="AG24" s="358"/>
      <c r="AH24" s="359">
        <v>702</v>
      </c>
      <c r="AI24" s="360"/>
      <c r="AJ24" s="360"/>
      <c r="AK24" s="360"/>
      <c r="AL24" s="361"/>
      <c r="AM24" s="359">
        <v>2195856</v>
      </c>
      <c r="AN24" s="360"/>
      <c r="AO24" s="360"/>
      <c r="AP24" s="360"/>
      <c r="AQ24" s="360"/>
      <c r="AR24" s="361"/>
      <c r="AS24" s="359">
        <v>3128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12509003</v>
      </c>
      <c r="BO24" s="384"/>
      <c r="BP24" s="384"/>
      <c r="BQ24" s="384"/>
      <c r="BR24" s="384"/>
      <c r="BS24" s="384"/>
      <c r="BT24" s="384"/>
      <c r="BU24" s="385"/>
      <c r="BV24" s="383">
        <v>14641548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7200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2339004</v>
      </c>
      <c r="BO25" s="379"/>
      <c r="BP25" s="379"/>
      <c r="BQ25" s="379"/>
      <c r="BR25" s="379"/>
      <c r="BS25" s="379"/>
      <c r="BT25" s="379"/>
      <c r="BU25" s="380"/>
      <c r="BV25" s="378">
        <v>4806042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6240</v>
      </c>
      <c r="R26" s="360"/>
      <c r="S26" s="360"/>
      <c r="T26" s="360"/>
      <c r="U26" s="360"/>
      <c r="V26" s="361"/>
      <c r="W26" s="425"/>
      <c r="X26" s="416"/>
      <c r="Y26" s="417"/>
      <c r="Z26" s="356" t="s">
        <v>161</v>
      </c>
      <c r="AA26" s="438"/>
      <c r="AB26" s="438"/>
      <c r="AC26" s="438"/>
      <c r="AD26" s="438"/>
      <c r="AE26" s="438"/>
      <c r="AF26" s="438"/>
      <c r="AG26" s="439"/>
      <c r="AH26" s="359">
        <v>33</v>
      </c>
      <c r="AI26" s="360"/>
      <c r="AJ26" s="360"/>
      <c r="AK26" s="360"/>
      <c r="AL26" s="361"/>
      <c r="AM26" s="359">
        <v>109989</v>
      </c>
      <c r="AN26" s="360"/>
      <c r="AO26" s="360"/>
      <c r="AP26" s="360"/>
      <c r="AQ26" s="360"/>
      <c r="AR26" s="361"/>
      <c r="AS26" s="359">
        <v>3333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4840</v>
      </c>
      <c r="R27" s="360"/>
      <c r="S27" s="360"/>
      <c r="T27" s="360"/>
      <c r="U27" s="360"/>
      <c r="V27" s="361"/>
      <c r="W27" s="425"/>
      <c r="X27" s="416"/>
      <c r="Y27" s="417"/>
      <c r="Z27" s="356" t="s">
        <v>164</v>
      </c>
      <c r="AA27" s="357"/>
      <c r="AB27" s="357"/>
      <c r="AC27" s="357"/>
      <c r="AD27" s="357"/>
      <c r="AE27" s="357"/>
      <c r="AF27" s="357"/>
      <c r="AG27" s="358"/>
      <c r="AH27" s="359">
        <v>26</v>
      </c>
      <c r="AI27" s="360"/>
      <c r="AJ27" s="360"/>
      <c r="AK27" s="360"/>
      <c r="AL27" s="361"/>
      <c r="AM27" s="359">
        <v>91078</v>
      </c>
      <c r="AN27" s="360"/>
      <c r="AO27" s="360"/>
      <c r="AP27" s="360"/>
      <c r="AQ27" s="360"/>
      <c r="AR27" s="361"/>
      <c r="AS27" s="359">
        <v>3503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1130000</v>
      </c>
      <c r="BO27" s="387"/>
      <c r="BP27" s="387"/>
      <c r="BQ27" s="387"/>
      <c r="BR27" s="387"/>
      <c r="BS27" s="387"/>
      <c r="BT27" s="387"/>
      <c r="BU27" s="388"/>
      <c r="BV27" s="386">
        <v>1130000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4230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1917523</v>
      </c>
      <c r="BO28" s="379"/>
      <c r="BP28" s="379"/>
      <c r="BQ28" s="379"/>
      <c r="BR28" s="379"/>
      <c r="BS28" s="379"/>
      <c r="BT28" s="379"/>
      <c r="BU28" s="380"/>
      <c r="BV28" s="378">
        <v>2116304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21</v>
      </c>
      <c r="M29" s="360"/>
      <c r="N29" s="360"/>
      <c r="O29" s="360"/>
      <c r="P29" s="361"/>
      <c r="Q29" s="359">
        <v>3950</v>
      </c>
      <c r="R29" s="360"/>
      <c r="S29" s="360"/>
      <c r="T29" s="360"/>
      <c r="U29" s="360"/>
      <c r="V29" s="361"/>
      <c r="W29" s="426"/>
      <c r="X29" s="427"/>
      <c r="Y29" s="428"/>
      <c r="Z29" s="356" t="s">
        <v>171</v>
      </c>
      <c r="AA29" s="357"/>
      <c r="AB29" s="357"/>
      <c r="AC29" s="357"/>
      <c r="AD29" s="357"/>
      <c r="AE29" s="357"/>
      <c r="AF29" s="357"/>
      <c r="AG29" s="358"/>
      <c r="AH29" s="359">
        <v>728</v>
      </c>
      <c r="AI29" s="360"/>
      <c r="AJ29" s="360"/>
      <c r="AK29" s="360"/>
      <c r="AL29" s="361"/>
      <c r="AM29" s="359">
        <v>2286934</v>
      </c>
      <c r="AN29" s="360"/>
      <c r="AO29" s="360"/>
      <c r="AP29" s="360"/>
      <c r="AQ29" s="360"/>
      <c r="AR29" s="361"/>
      <c r="AS29" s="359">
        <v>3141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1458558</v>
      </c>
      <c r="BO29" s="384"/>
      <c r="BP29" s="384"/>
      <c r="BQ29" s="384"/>
      <c r="BR29" s="384"/>
      <c r="BS29" s="384"/>
      <c r="BT29" s="384"/>
      <c r="BU29" s="385"/>
      <c r="BV29" s="383">
        <v>1456859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8420463</v>
      </c>
      <c r="BO30" s="387"/>
      <c r="BP30" s="387"/>
      <c r="BQ30" s="387"/>
      <c r="BR30" s="387"/>
      <c r="BS30" s="387"/>
      <c r="BT30" s="387"/>
      <c r="BU30" s="388"/>
      <c r="BV30" s="386">
        <v>8328005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飯田市国民健康保険特別会計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IF('各会計、関係団体の財政状況及び健全化判断比率'!B34="","",'各会計、関係団体の財政状況及び健全化判断比率'!B34)</f>
        <v>飯田市水道事業会計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IF('各会計、関係団体の財政状況及び健全化判断比率'!B36="","",'各会計、関係団体の財政状況及び健全化判断比率'!B36)</f>
        <v>飯田市簡易水道事業特別会計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南信州広域連合（一般会計）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飯田勤労者共済会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飯田市墓地事業特別会計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飯田市介護保険特別会計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IF('各会計、関係団体の財政状況及び健全化判断比率'!B35="","",'各会計、関係団体の財政状況及び健全化判断比率'!B35)</f>
        <v>飯田市病院事業会計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IF('各会計、関係団体の財政状況及び健全化判断比率'!B37="","",'各会計、関係団体の財政状況及び健全化判断比率'!B37)</f>
        <v>飯田市地方卸売市場事業特別会計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南信州広域連合（南信州広域振興基金特別会計）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南信州・飯田産業センター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飯田市ケーブルテレビ放送事業特別会計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飯田市後期高齢者医療特別会計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IF('各会計、関係団体の財政状況及び健全化判断比率'!B38="","",'各会計、関係団体の財政状況及び健全化判断比率'!B38)</f>
        <v>飯田市下水道事業特別会計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南信州広域連合（飯田広域消防特別会計）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飯田市体育協会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飯田市介護老人保健施設事業特別会計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長野県市町村自治振興組合（一般会計）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飯田清掃</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飯田市上村デイサービスセンター特別会計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長野県地方税滞納整理機構（一般会計）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飯田健康温泉</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9</v>
      </c>
      <c r="V39" s="343"/>
      <c r="W39" s="342" t="str">
        <f>IF('各会計、関係団体の財政状況及び健全化判断比率'!B33="","",'各会計、関係団体の財政状況及び健全化判断比率'!B33)</f>
        <v>飯田市駐車場事業特別会計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長野県後期高齢者医療広域連合（一般会計）</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長野県食肉公社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長野県後期高齢者医療広域連合（後期高齢者医療事業会計）</v>
      </c>
      <c r="BZ40" s="342"/>
      <c r="CA40" s="342"/>
      <c r="CB40" s="342"/>
      <c r="CC40" s="342"/>
      <c r="CD40" s="342"/>
      <c r="CE40" s="342"/>
      <c r="CF40" s="342"/>
      <c r="CG40" s="342"/>
      <c r="CH40" s="342"/>
      <c r="CI40" s="342"/>
      <c r="CJ40" s="342"/>
      <c r="CK40" s="342"/>
      <c r="CL40" s="342"/>
      <c r="CM40" s="342"/>
      <c r="CN40" s="165"/>
      <c r="CO40" s="343">
        <f t="shared" si="3"/>
        <v>30</v>
      </c>
      <c r="CP40" s="343"/>
      <c r="CQ40" s="342" t="str">
        <f>IF('各会計、関係団体の財政状況及び健全化判断比率'!BS13="","",'各会計、関係団体の財政状況及び健全化判断比率'!BS13)</f>
        <v>飯田市土地開発公社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下伊那自治センター組合</v>
      </c>
      <c r="BZ41" s="342"/>
      <c r="CA41" s="342"/>
      <c r="CB41" s="342"/>
      <c r="CC41" s="342"/>
      <c r="CD41" s="342"/>
      <c r="CE41" s="342"/>
      <c r="CF41" s="342"/>
      <c r="CG41" s="342"/>
      <c r="CH41" s="342"/>
      <c r="CI41" s="342"/>
      <c r="CJ41" s="342"/>
      <c r="CK41" s="342"/>
      <c r="CL41" s="342"/>
      <c r="CM41" s="342"/>
      <c r="CN41" s="165"/>
      <c r="CO41" s="343">
        <f t="shared" si="3"/>
        <v>31</v>
      </c>
      <c r="CP41" s="343"/>
      <c r="CQ41" s="342" t="str">
        <f>IF('各会計、関係団体の財政状況及び健全化判断比率'!BS14="","",'各会計、関係団体の財政状況及び健全化判断比率'!BS14)</f>
        <v>いいだ有機</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長野県民交通災害共済組合（一般会計）</v>
      </c>
      <c r="BZ42" s="342"/>
      <c r="CA42" s="342"/>
      <c r="CB42" s="342"/>
      <c r="CC42" s="342"/>
      <c r="CD42" s="342"/>
      <c r="CE42" s="342"/>
      <c r="CF42" s="342"/>
      <c r="CG42" s="342"/>
      <c r="CH42" s="342"/>
      <c r="CI42" s="342"/>
      <c r="CJ42" s="342"/>
      <c r="CK42" s="342"/>
      <c r="CL42" s="342"/>
      <c r="CM42" s="342"/>
      <c r="CN42" s="165"/>
      <c r="CO42" s="343">
        <f t="shared" si="3"/>
        <v>32</v>
      </c>
      <c r="CP42" s="343"/>
      <c r="CQ42" s="342" t="str">
        <f>IF('各会計、関係団体の財政状況及び健全化判断比率'!BS15="","",'各会計、関係団体の財政状況及び健全化判断比率'!BS15)</f>
        <v>飯田市南信濃振興公社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91" t="s">
        <v>24</v>
      </c>
      <c r="C41" s="1192"/>
      <c r="D41" s="81"/>
      <c r="E41" s="1193" t="s">
        <v>25</v>
      </c>
      <c r="F41" s="1193"/>
      <c r="G41" s="1193"/>
      <c r="H41" s="1194"/>
      <c r="I41" s="82">
        <v>40193</v>
      </c>
      <c r="J41" s="83">
        <v>40802</v>
      </c>
      <c r="K41" s="83">
        <v>40536</v>
      </c>
      <c r="L41" s="83">
        <v>41167</v>
      </c>
      <c r="M41" s="84">
        <v>44305</v>
      </c>
    </row>
    <row r="42" spans="2:13" ht="27.75" customHeight="1">
      <c r="B42" s="1181"/>
      <c r="C42" s="1182"/>
      <c r="D42" s="85"/>
      <c r="E42" s="1185" t="s">
        <v>26</v>
      </c>
      <c r="F42" s="1185"/>
      <c r="G42" s="1185"/>
      <c r="H42" s="1186"/>
      <c r="I42" s="86">
        <v>951</v>
      </c>
      <c r="J42" s="87">
        <v>895</v>
      </c>
      <c r="K42" s="87">
        <v>837</v>
      </c>
      <c r="L42" s="87">
        <v>759</v>
      </c>
      <c r="M42" s="88">
        <v>659</v>
      </c>
    </row>
    <row r="43" spans="2:13" ht="27.75" customHeight="1">
      <c r="B43" s="1181"/>
      <c r="C43" s="1182"/>
      <c r="D43" s="85"/>
      <c r="E43" s="1185" t="s">
        <v>27</v>
      </c>
      <c r="F43" s="1185"/>
      <c r="G43" s="1185"/>
      <c r="H43" s="1186"/>
      <c r="I43" s="86">
        <v>29388</v>
      </c>
      <c r="J43" s="87">
        <v>27577</v>
      </c>
      <c r="K43" s="87">
        <v>26348</v>
      </c>
      <c r="L43" s="87">
        <v>26030</v>
      </c>
      <c r="M43" s="88">
        <v>24180</v>
      </c>
    </row>
    <row r="44" spans="2:13" ht="27.75" customHeight="1">
      <c r="B44" s="1181"/>
      <c r="C44" s="1182"/>
      <c r="D44" s="85"/>
      <c r="E44" s="1185" t="s">
        <v>28</v>
      </c>
      <c r="F44" s="1185"/>
      <c r="G44" s="1185"/>
      <c r="H44" s="1186"/>
      <c r="I44" s="86">
        <v>1404</v>
      </c>
      <c r="J44" s="87">
        <v>1289</v>
      </c>
      <c r="K44" s="87">
        <v>1248</v>
      </c>
      <c r="L44" s="87">
        <v>457</v>
      </c>
      <c r="M44" s="88">
        <v>374</v>
      </c>
    </row>
    <row r="45" spans="2:13" ht="27.75" customHeight="1">
      <c r="B45" s="1181"/>
      <c r="C45" s="1182"/>
      <c r="D45" s="85"/>
      <c r="E45" s="1185" t="s">
        <v>29</v>
      </c>
      <c r="F45" s="1185"/>
      <c r="G45" s="1185"/>
      <c r="H45" s="1186"/>
      <c r="I45" s="86">
        <v>8030</v>
      </c>
      <c r="J45" s="87">
        <v>7674</v>
      </c>
      <c r="K45" s="87">
        <v>8091</v>
      </c>
      <c r="L45" s="87">
        <v>7895</v>
      </c>
      <c r="M45" s="88">
        <v>7493</v>
      </c>
    </row>
    <row r="46" spans="2:13" ht="27.75" customHeight="1">
      <c r="B46" s="1181"/>
      <c r="C46" s="1182"/>
      <c r="D46" s="85"/>
      <c r="E46" s="1185" t="s">
        <v>30</v>
      </c>
      <c r="F46" s="1185"/>
      <c r="G46" s="1185"/>
      <c r="H46" s="1186"/>
      <c r="I46" s="86" t="s">
        <v>481</v>
      </c>
      <c r="J46" s="87" t="s">
        <v>481</v>
      </c>
      <c r="K46" s="87" t="s">
        <v>481</v>
      </c>
      <c r="L46" s="87" t="s">
        <v>481</v>
      </c>
      <c r="M46" s="88" t="s">
        <v>481</v>
      </c>
    </row>
    <row r="47" spans="2:13" ht="27.75" customHeight="1">
      <c r="B47" s="1181"/>
      <c r="C47" s="1182"/>
      <c r="D47" s="85"/>
      <c r="E47" s="1185" t="s">
        <v>31</v>
      </c>
      <c r="F47" s="1185"/>
      <c r="G47" s="1185"/>
      <c r="H47" s="1186"/>
      <c r="I47" s="86" t="s">
        <v>481</v>
      </c>
      <c r="J47" s="87" t="s">
        <v>481</v>
      </c>
      <c r="K47" s="87" t="s">
        <v>481</v>
      </c>
      <c r="L47" s="87" t="s">
        <v>481</v>
      </c>
      <c r="M47" s="88" t="s">
        <v>481</v>
      </c>
    </row>
    <row r="48" spans="2:13" ht="27.75" customHeight="1">
      <c r="B48" s="1183"/>
      <c r="C48" s="1184"/>
      <c r="D48" s="85"/>
      <c r="E48" s="1185" t="s">
        <v>32</v>
      </c>
      <c r="F48" s="1185"/>
      <c r="G48" s="1185"/>
      <c r="H48" s="1186"/>
      <c r="I48" s="86" t="s">
        <v>481</v>
      </c>
      <c r="J48" s="87" t="s">
        <v>481</v>
      </c>
      <c r="K48" s="87" t="s">
        <v>481</v>
      </c>
      <c r="L48" s="87" t="s">
        <v>481</v>
      </c>
      <c r="M48" s="88" t="s">
        <v>481</v>
      </c>
    </row>
    <row r="49" spans="2:13" ht="27.75" customHeight="1">
      <c r="B49" s="1179" t="s">
        <v>33</v>
      </c>
      <c r="C49" s="1180"/>
      <c r="D49" s="89"/>
      <c r="E49" s="1185" t="s">
        <v>34</v>
      </c>
      <c r="F49" s="1185"/>
      <c r="G49" s="1185"/>
      <c r="H49" s="1186"/>
      <c r="I49" s="86">
        <v>10556</v>
      </c>
      <c r="J49" s="87">
        <v>10728</v>
      </c>
      <c r="K49" s="87">
        <v>11514</v>
      </c>
      <c r="L49" s="87">
        <v>11580</v>
      </c>
      <c r="M49" s="88">
        <v>11243</v>
      </c>
    </row>
    <row r="50" spans="2:13" ht="27.75" customHeight="1">
      <c r="B50" s="1181"/>
      <c r="C50" s="1182"/>
      <c r="D50" s="85"/>
      <c r="E50" s="1185" t="s">
        <v>35</v>
      </c>
      <c r="F50" s="1185"/>
      <c r="G50" s="1185"/>
      <c r="H50" s="1186"/>
      <c r="I50" s="86">
        <v>13272</v>
      </c>
      <c r="J50" s="87">
        <v>13333</v>
      </c>
      <c r="K50" s="87">
        <v>13360</v>
      </c>
      <c r="L50" s="87">
        <v>12293</v>
      </c>
      <c r="M50" s="88">
        <v>11305</v>
      </c>
    </row>
    <row r="51" spans="2:13" ht="27.75" customHeight="1">
      <c r="B51" s="1183"/>
      <c r="C51" s="1184"/>
      <c r="D51" s="85"/>
      <c r="E51" s="1185" t="s">
        <v>36</v>
      </c>
      <c r="F51" s="1185"/>
      <c r="G51" s="1185"/>
      <c r="H51" s="1186"/>
      <c r="I51" s="86">
        <v>54281</v>
      </c>
      <c r="J51" s="87">
        <v>53632</v>
      </c>
      <c r="K51" s="87">
        <v>54528</v>
      </c>
      <c r="L51" s="87">
        <v>53146</v>
      </c>
      <c r="M51" s="88">
        <v>55392</v>
      </c>
    </row>
    <row r="52" spans="2:13" ht="27.75" customHeight="1" thickBot="1">
      <c r="B52" s="1187" t="s">
        <v>37</v>
      </c>
      <c r="C52" s="1188"/>
      <c r="D52" s="90"/>
      <c r="E52" s="1189" t="s">
        <v>38</v>
      </c>
      <c r="F52" s="1189"/>
      <c r="G52" s="1189"/>
      <c r="H52" s="1190"/>
      <c r="I52" s="91">
        <v>1857</v>
      </c>
      <c r="J52" s="92">
        <v>544</v>
      </c>
      <c r="K52" s="92">
        <v>-2342</v>
      </c>
      <c r="L52" s="92">
        <v>-709</v>
      </c>
      <c r="M52" s="93">
        <v>-930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58549</v>
      </c>
      <c r="E3" s="116"/>
      <c r="F3" s="117">
        <v>57316</v>
      </c>
      <c r="G3" s="118"/>
      <c r="H3" s="119"/>
    </row>
    <row r="4" spans="1:8">
      <c r="A4" s="120"/>
      <c r="B4" s="121"/>
      <c r="C4" s="122"/>
      <c r="D4" s="123">
        <v>37912</v>
      </c>
      <c r="E4" s="124"/>
      <c r="F4" s="125">
        <v>32233</v>
      </c>
      <c r="G4" s="126"/>
      <c r="H4" s="127"/>
    </row>
    <row r="5" spans="1:8">
      <c r="A5" s="108" t="s">
        <v>514</v>
      </c>
      <c r="B5" s="113"/>
      <c r="C5" s="114"/>
      <c r="D5" s="115">
        <v>62276</v>
      </c>
      <c r="E5" s="116"/>
      <c r="F5" s="117">
        <v>50671</v>
      </c>
      <c r="G5" s="118"/>
      <c r="H5" s="119"/>
    </row>
    <row r="6" spans="1:8">
      <c r="A6" s="120"/>
      <c r="B6" s="121"/>
      <c r="C6" s="122"/>
      <c r="D6" s="123">
        <v>35326</v>
      </c>
      <c r="E6" s="124"/>
      <c r="F6" s="125">
        <v>30499</v>
      </c>
      <c r="G6" s="126"/>
      <c r="H6" s="127"/>
    </row>
    <row r="7" spans="1:8">
      <c r="A7" s="108" t="s">
        <v>515</v>
      </c>
      <c r="B7" s="113"/>
      <c r="C7" s="114"/>
      <c r="D7" s="115">
        <v>45296</v>
      </c>
      <c r="E7" s="116"/>
      <c r="F7" s="117">
        <v>57996</v>
      </c>
      <c r="G7" s="118"/>
      <c r="H7" s="119"/>
    </row>
    <row r="8" spans="1:8">
      <c r="A8" s="120"/>
      <c r="B8" s="121"/>
      <c r="C8" s="122"/>
      <c r="D8" s="123">
        <v>25186</v>
      </c>
      <c r="E8" s="124"/>
      <c r="F8" s="125">
        <v>32288</v>
      </c>
      <c r="G8" s="126"/>
      <c r="H8" s="127"/>
    </row>
    <row r="9" spans="1:8">
      <c r="A9" s="108" t="s">
        <v>516</v>
      </c>
      <c r="B9" s="113"/>
      <c r="C9" s="114"/>
      <c r="D9" s="115">
        <v>56561</v>
      </c>
      <c r="E9" s="116"/>
      <c r="F9" s="117">
        <v>64620</v>
      </c>
      <c r="G9" s="118"/>
      <c r="H9" s="119"/>
    </row>
    <row r="10" spans="1:8">
      <c r="A10" s="120"/>
      <c r="B10" s="121"/>
      <c r="C10" s="122"/>
      <c r="D10" s="123">
        <v>36596</v>
      </c>
      <c r="E10" s="124"/>
      <c r="F10" s="125">
        <v>37260</v>
      </c>
      <c r="G10" s="126"/>
      <c r="H10" s="127"/>
    </row>
    <row r="11" spans="1:8">
      <c r="A11" s="108" t="s">
        <v>517</v>
      </c>
      <c r="B11" s="113"/>
      <c r="C11" s="114"/>
      <c r="D11" s="115">
        <v>89650</v>
      </c>
      <c r="E11" s="116"/>
      <c r="F11" s="117">
        <v>64287</v>
      </c>
      <c r="G11" s="118"/>
      <c r="H11" s="119"/>
    </row>
    <row r="12" spans="1:8">
      <c r="A12" s="120"/>
      <c r="B12" s="121"/>
      <c r="C12" s="128"/>
      <c r="D12" s="123">
        <v>64872</v>
      </c>
      <c r="E12" s="124"/>
      <c r="F12" s="125">
        <v>41052</v>
      </c>
      <c r="G12" s="126"/>
      <c r="H12" s="127"/>
    </row>
    <row r="13" spans="1:8">
      <c r="A13" s="108"/>
      <c r="B13" s="113"/>
      <c r="C13" s="129"/>
      <c r="D13" s="130">
        <v>62466</v>
      </c>
      <c r="E13" s="131"/>
      <c r="F13" s="132">
        <v>58978</v>
      </c>
      <c r="G13" s="133"/>
      <c r="H13" s="119"/>
    </row>
    <row r="14" spans="1:8">
      <c r="A14" s="120"/>
      <c r="B14" s="121"/>
      <c r="C14" s="122"/>
      <c r="D14" s="123">
        <v>39978</v>
      </c>
      <c r="E14" s="124"/>
      <c r="F14" s="125">
        <v>34666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4.28</v>
      </c>
      <c r="C19" s="134">
        <f>ROUND(VALUE(SUBSTITUTE(実質収支比率等に係る経年分析!G$48,"▲","-")),2)</f>
        <v>4.4800000000000004</v>
      </c>
      <c r="D19" s="134">
        <f>ROUND(VALUE(SUBSTITUTE(実質収支比率等に係る経年分析!H$48,"▲","-")),2)</f>
        <v>3.4</v>
      </c>
      <c r="E19" s="134">
        <f>ROUND(VALUE(SUBSTITUTE(実質収支比率等に係る経年分析!I$48,"▲","-")),2)</f>
        <v>3.96</v>
      </c>
      <c r="F19" s="134">
        <f>ROUND(VALUE(SUBSTITUTE(実質収支比率等に係る経年分析!J$48,"▲","-")),2)</f>
        <v>3.52</v>
      </c>
    </row>
    <row r="20" spans="1:11">
      <c r="A20" s="134" t="s">
        <v>43</v>
      </c>
      <c r="B20" s="134">
        <f>ROUND(VALUE(SUBSTITUTE(実質収支比率等に係る経年分析!F$47,"▲","-")),2)</f>
        <v>7.24</v>
      </c>
      <c r="C20" s="134">
        <f>ROUND(VALUE(SUBSTITUTE(実質収支比率等に係る経年分析!G$47,"▲","-")),2)</f>
        <v>7.32</v>
      </c>
      <c r="D20" s="134">
        <f>ROUND(VALUE(SUBSTITUTE(実質収支比率等に係る経年分析!H$47,"▲","-")),2)</f>
        <v>8.51</v>
      </c>
      <c r="E20" s="134">
        <f>ROUND(VALUE(SUBSTITUTE(実質収支比率等に係る経年分析!I$47,"▲","-")),2)</f>
        <v>7.69</v>
      </c>
      <c r="F20" s="134">
        <f>ROUND(VALUE(SUBSTITUTE(実質収支比率等に係る経年分析!J$47,"▲","-")),2)</f>
        <v>7.09</v>
      </c>
    </row>
    <row r="21" spans="1:11">
      <c r="A21" s="134" t="s">
        <v>44</v>
      </c>
      <c r="B21" s="134">
        <f>IF(ISNUMBER(VALUE(SUBSTITUTE(実質収支比率等に係る経年分析!F$49,"▲","-"))),ROUND(VALUE(SUBSTITUTE(実質収支比率等に係る経年分析!F$49,"▲","-")),2),NA())</f>
        <v>2.4300000000000002</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0.27</v>
      </c>
      <c r="E21" s="134">
        <f>IF(ISNUMBER(VALUE(SUBSTITUTE(実質収支比率等に係る経年分析!I$49,"▲","-"))),ROUND(VALUE(SUBSTITUTE(実質収支比率等に係る経年分析!I$49,"▲","-")),2),NA())</f>
        <v>-0.11</v>
      </c>
      <c r="F21" s="134">
        <f>IF(ISNUMBER(VALUE(SUBSTITUTE(実質収支比率等に係る経年分析!J$49,"▲","-"))),ROUND(VALUE(SUBSTITUTE(実質収支比率等に係る経年分析!J$49,"▲","-")),2),NA())</f>
        <v>-1.26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飯田市後期高齢者医療特別会計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飯田市介護老人保健施設事業特別会計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飯田市介護保険特別会計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飯田市下水道事業特別会計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飯田市国民健康保険特別会計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3.48</v>
      </c>
    </row>
    <row r="35" spans="1:16">
      <c r="A35" s="135" t="str">
        <f>IF(連結実質赤字比率に係る赤字・黒字の構成分析!C$35="",NA(),連結実質赤字比率に係る赤字・黒字の構成分析!C$35)</f>
        <v>飯田市水道事業会計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6.71</v>
      </c>
    </row>
    <row r="36" spans="1:16">
      <c r="A36" s="135" t="str">
        <f>IF(連結実質赤字比率に係る赤字・黒字の構成分析!C$34="",NA(),連結実質赤字比率に係る赤字・黒字の構成分析!C$34)</f>
        <v>飯田市病院事業会計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20.100000000000001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20.170000000000002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20.62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5586</v>
      </c>
      <c r="E42" s="136"/>
      <c r="F42" s="136"/>
      <c r="G42" s="136">
        <f>'実質公債費比率（分子）の構造'!L$52</f>
        <v>5666</v>
      </c>
      <c r="H42" s="136"/>
      <c r="I42" s="136"/>
      <c r="J42" s="136">
        <f>'実質公債費比率（分子）の構造'!M$52</f>
        <v>5802</v>
      </c>
      <c r="K42" s="136"/>
      <c r="L42" s="136"/>
      <c r="M42" s="136">
        <f>'実質公債費比率（分子）の構造'!N$52</f>
        <v>5939</v>
      </c>
      <c r="N42" s="136"/>
      <c r="O42" s="136"/>
      <c r="P42" s="136">
        <f>'実質公債費比率（分子）の構造'!O$52</f>
        <v>6170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203</v>
      </c>
      <c r="C44" s="136"/>
      <c r="D44" s="136"/>
      <c r="E44" s="136">
        <f>'実質公債費比率（分子）の構造'!L$50</f>
        <v>197</v>
      </c>
      <c r="F44" s="136"/>
      <c r="G44" s="136"/>
      <c r="H44" s="136">
        <f>'実質公債費比率（分子）の構造'!M$50</f>
        <v>192</v>
      </c>
      <c r="I44" s="136"/>
      <c r="J44" s="136"/>
      <c r="K44" s="136">
        <f>'実質公債費比率（分子）の構造'!N$50</f>
        <v>194</v>
      </c>
      <c r="L44" s="136"/>
      <c r="M44" s="136"/>
      <c r="N44" s="136">
        <f>'実質公債費比率（分子）の構造'!O$50</f>
        <v>176</v>
      </c>
      <c r="O44" s="136"/>
      <c r="P44" s="136"/>
    </row>
    <row r="45" spans="1:16">
      <c r="A45" s="136" t="s">
        <v>54</v>
      </c>
      <c r="B45" s="136">
        <f>'実質公債費比率（分子）の構造'!K$49</f>
        <v>268</v>
      </c>
      <c r="C45" s="136"/>
      <c r="D45" s="136"/>
      <c r="E45" s="136">
        <f>'実質公債費比率（分子）の構造'!L$49</f>
        <v>271</v>
      </c>
      <c r="F45" s="136"/>
      <c r="G45" s="136"/>
      <c r="H45" s="136">
        <f>'実質公債費比率（分子）の構造'!M$49</f>
        <v>265</v>
      </c>
      <c r="I45" s="136"/>
      <c r="J45" s="136"/>
      <c r="K45" s="136">
        <f>'実質公債費比率（分子）の構造'!N$49</f>
        <v>279</v>
      </c>
      <c r="L45" s="136"/>
      <c r="M45" s="136"/>
      <c r="N45" s="136">
        <f>'実質公債費比率（分子）の構造'!O$49</f>
        <v>285</v>
      </c>
      <c r="O45" s="136"/>
      <c r="P45" s="136"/>
    </row>
    <row r="46" spans="1:16">
      <c r="A46" s="136" t="s">
        <v>55</v>
      </c>
      <c r="B46" s="136">
        <f>'実質公債費比率（分子）の構造'!K$48</f>
        <v>2095</v>
      </c>
      <c r="C46" s="136"/>
      <c r="D46" s="136"/>
      <c r="E46" s="136">
        <f>'実質公債費比率（分子）の構造'!L$48</f>
        <v>2332</v>
      </c>
      <c r="F46" s="136"/>
      <c r="G46" s="136"/>
      <c r="H46" s="136">
        <f>'実質公債費比率（分子）の構造'!M$48</f>
        <v>2222</v>
      </c>
      <c r="I46" s="136"/>
      <c r="J46" s="136"/>
      <c r="K46" s="136">
        <f>'実質公債費比率（分子）の構造'!N$48</f>
        <v>2368</v>
      </c>
      <c r="L46" s="136"/>
      <c r="M46" s="136"/>
      <c r="N46" s="136">
        <f>'実質公債費比率（分子）の構造'!O$48</f>
        <v>2335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4997</v>
      </c>
      <c r="C49" s="136"/>
      <c r="D49" s="136"/>
      <c r="E49" s="136">
        <f>'実質公債費比率（分子）の構造'!L$45</f>
        <v>4881</v>
      </c>
      <c r="F49" s="136"/>
      <c r="G49" s="136"/>
      <c r="H49" s="136">
        <f>'実質公債費比率（分子）の構造'!M$45</f>
        <v>4904</v>
      </c>
      <c r="I49" s="136"/>
      <c r="J49" s="136"/>
      <c r="K49" s="136">
        <f>'実質公債費比率（分子）の構造'!N$45</f>
        <v>4966</v>
      </c>
      <c r="L49" s="136"/>
      <c r="M49" s="136"/>
      <c r="N49" s="136">
        <f>'実質公債費比率（分子）の構造'!O$45</f>
        <v>4946</v>
      </c>
      <c r="O49" s="136"/>
      <c r="P49" s="136"/>
    </row>
    <row r="50" spans="1:16">
      <c r="A50" s="136" t="s">
        <v>59</v>
      </c>
      <c r="B50" s="136" t="e">
        <f>NA()</f>
        <v>#N/A</v>
      </c>
      <c r="C50" s="136">
        <f>IF(ISNUMBER('実質公債費比率（分子）の構造'!K$53),'実質公債費比率（分子）の構造'!K$53,NA())</f>
        <v>1977</v>
      </c>
      <c r="D50" s="136" t="e">
        <f>NA()</f>
        <v>#N/A</v>
      </c>
      <c r="E50" s="136" t="e">
        <f>NA()</f>
        <v>#N/A</v>
      </c>
      <c r="F50" s="136">
        <f>IF(ISNUMBER('実質公債費比率（分子）の構造'!L$53),'実質公債費比率（分子）の構造'!L$53,NA())</f>
        <v>2015</v>
      </c>
      <c r="G50" s="136" t="e">
        <f>NA()</f>
        <v>#N/A</v>
      </c>
      <c r="H50" s="136" t="e">
        <f>NA()</f>
        <v>#N/A</v>
      </c>
      <c r="I50" s="136">
        <f>IF(ISNUMBER('実質公債費比率（分子）の構造'!M$53),'実質公債費比率（分子）の構造'!M$53,NA())</f>
        <v>1781</v>
      </c>
      <c r="J50" s="136" t="e">
        <f>NA()</f>
        <v>#N/A</v>
      </c>
      <c r="K50" s="136" t="e">
        <f>NA()</f>
        <v>#N/A</v>
      </c>
      <c r="L50" s="136">
        <f>IF(ISNUMBER('実質公債費比率（分子）の構造'!N$53),'実質公債費比率（分子）の構造'!N$53,NA())</f>
        <v>1868</v>
      </c>
      <c r="M50" s="136" t="e">
        <f>NA()</f>
        <v>#N/A</v>
      </c>
      <c r="N50" s="136" t="e">
        <f>NA()</f>
        <v>#N/A</v>
      </c>
      <c r="O50" s="136">
        <f>IF(ISNUMBER('実質公債費比率（分子）の構造'!O$53),'実質公債費比率（分子）の構造'!O$53,NA())</f>
        <v>1572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54281</v>
      </c>
      <c r="E56" s="135"/>
      <c r="F56" s="135"/>
      <c r="G56" s="135">
        <f>'将来負担比率（分子）の構造'!J$51</f>
        <v>53632</v>
      </c>
      <c r="H56" s="135"/>
      <c r="I56" s="135"/>
      <c r="J56" s="135">
        <f>'将来負担比率（分子）の構造'!K$51</f>
        <v>54528</v>
      </c>
      <c r="K56" s="135"/>
      <c r="L56" s="135"/>
      <c r="M56" s="135">
        <f>'将来負担比率（分子）の構造'!L$51</f>
        <v>53146</v>
      </c>
      <c r="N56" s="135"/>
      <c r="O56" s="135"/>
      <c r="P56" s="135">
        <f>'将来負担比率（分子）の構造'!M$51</f>
        <v>55392</v>
      </c>
    </row>
    <row r="57" spans="1:16">
      <c r="A57" s="135" t="s">
        <v>35</v>
      </c>
      <c r="B57" s="135"/>
      <c r="C57" s="135"/>
      <c r="D57" s="135">
        <f>'将来負担比率（分子）の構造'!I$50</f>
        <v>13272</v>
      </c>
      <c r="E57" s="135"/>
      <c r="F57" s="135"/>
      <c r="G57" s="135">
        <f>'将来負担比率（分子）の構造'!J$50</f>
        <v>13333</v>
      </c>
      <c r="H57" s="135"/>
      <c r="I57" s="135"/>
      <c r="J57" s="135">
        <f>'将来負担比率（分子）の構造'!K$50</f>
        <v>13360</v>
      </c>
      <c r="K57" s="135"/>
      <c r="L57" s="135"/>
      <c r="M57" s="135">
        <f>'将来負担比率（分子）の構造'!L$50</f>
        <v>12293</v>
      </c>
      <c r="N57" s="135"/>
      <c r="O57" s="135"/>
      <c r="P57" s="135">
        <f>'将来負担比率（分子）の構造'!M$50</f>
        <v>11305</v>
      </c>
    </row>
    <row r="58" spans="1:16">
      <c r="A58" s="135" t="s">
        <v>34</v>
      </c>
      <c r="B58" s="135"/>
      <c r="C58" s="135"/>
      <c r="D58" s="135">
        <f>'将来負担比率（分子）の構造'!I$49</f>
        <v>10556</v>
      </c>
      <c r="E58" s="135"/>
      <c r="F58" s="135"/>
      <c r="G58" s="135">
        <f>'将来負担比率（分子）の構造'!J$49</f>
        <v>10728</v>
      </c>
      <c r="H58" s="135"/>
      <c r="I58" s="135"/>
      <c r="J58" s="135">
        <f>'将来負担比率（分子）の構造'!K$49</f>
        <v>11514</v>
      </c>
      <c r="K58" s="135"/>
      <c r="L58" s="135"/>
      <c r="M58" s="135">
        <f>'将来負担比率（分子）の構造'!L$49</f>
        <v>11580</v>
      </c>
      <c r="N58" s="135"/>
      <c r="O58" s="135"/>
      <c r="P58" s="135">
        <f>'将来負担比率（分子）の構造'!M$49</f>
        <v>11243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8030</v>
      </c>
      <c r="C62" s="135"/>
      <c r="D62" s="135"/>
      <c r="E62" s="135">
        <f>'将来負担比率（分子）の構造'!J$45</f>
        <v>7674</v>
      </c>
      <c r="F62" s="135"/>
      <c r="G62" s="135"/>
      <c r="H62" s="135">
        <f>'将来負担比率（分子）の構造'!K$45</f>
        <v>8091</v>
      </c>
      <c r="I62" s="135"/>
      <c r="J62" s="135"/>
      <c r="K62" s="135">
        <f>'将来負担比率（分子）の構造'!L$45</f>
        <v>7895</v>
      </c>
      <c r="L62" s="135"/>
      <c r="M62" s="135"/>
      <c r="N62" s="135">
        <f>'将来負担比率（分子）の構造'!M$45</f>
        <v>7493</v>
      </c>
      <c r="O62" s="135"/>
      <c r="P62" s="135"/>
    </row>
    <row r="63" spans="1:16">
      <c r="A63" s="135" t="s">
        <v>28</v>
      </c>
      <c r="B63" s="135">
        <f>'将来負担比率（分子）の構造'!I$44</f>
        <v>1404</v>
      </c>
      <c r="C63" s="135"/>
      <c r="D63" s="135"/>
      <c r="E63" s="135">
        <f>'将来負担比率（分子）の構造'!J$44</f>
        <v>1289</v>
      </c>
      <c r="F63" s="135"/>
      <c r="G63" s="135"/>
      <c r="H63" s="135">
        <f>'将来負担比率（分子）の構造'!K$44</f>
        <v>1248</v>
      </c>
      <c r="I63" s="135"/>
      <c r="J63" s="135"/>
      <c r="K63" s="135">
        <f>'将来負担比率（分子）の構造'!L$44</f>
        <v>457</v>
      </c>
      <c r="L63" s="135"/>
      <c r="M63" s="135"/>
      <c r="N63" s="135">
        <f>'将来負担比率（分子）の構造'!M$44</f>
        <v>374</v>
      </c>
      <c r="O63" s="135"/>
      <c r="P63" s="135"/>
    </row>
    <row r="64" spans="1:16">
      <c r="A64" s="135" t="s">
        <v>27</v>
      </c>
      <c r="B64" s="135">
        <f>'将来負担比率（分子）の構造'!I$43</f>
        <v>29388</v>
      </c>
      <c r="C64" s="135"/>
      <c r="D64" s="135"/>
      <c r="E64" s="135">
        <f>'将来負担比率（分子）の構造'!J$43</f>
        <v>27577</v>
      </c>
      <c r="F64" s="135"/>
      <c r="G64" s="135"/>
      <c r="H64" s="135">
        <f>'将来負担比率（分子）の構造'!K$43</f>
        <v>26348</v>
      </c>
      <c r="I64" s="135"/>
      <c r="J64" s="135"/>
      <c r="K64" s="135">
        <f>'将来負担比率（分子）の構造'!L$43</f>
        <v>26030</v>
      </c>
      <c r="L64" s="135"/>
      <c r="M64" s="135"/>
      <c r="N64" s="135">
        <f>'将来負担比率（分子）の構造'!M$43</f>
        <v>24180</v>
      </c>
      <c r="O64" s="135"/>
      <c r="P64" s="135"/>
    </row>
    <row r="65" spans="1:16">
      <c r="A65" s="135" t="s">
        <v>26</v>
      </c>
      <c r="B65" s="135">
        <f>'将来負担比率（分子）の構造'!I$42</f>
        <v>951</v>
      </c>
      <c r="C65" s="135"/>
      <c r="D65" s="135"/>
      <c r="E65" s="135">
        <f>'将来負担比率（分子）の構造'!J$42</f>
        <v>895</v>
      </c>
      <c r="F65" s="135"/>
      <c r="G65" s="135"/>
      <c r="H65" s="135">
        <f>'将来負担比率（分子）の構造'!K$42</f>
        <v>837</v>
      </c>
      <c r="I65" s="135"/>
      <c r="J65" s="135"/>
      <c r="K65" s="135">
        <f>'将来負担比率（分子）の構造'!L$42</f>
        <v>759</v>
      </c>
      <c r="L65" s="135"/>
      <c r="M65" s="135"/>
      <c r="N65" s="135">
        <f>'将来負担比率（分子）の構造'!M$42</f>
        <v>659</v>
      </c>
      <c r="O65" s="135"/>
      <c r="P65" s="135"/>
    </row>
    <row r="66" spans="1:16">
      <c r="A66" s="135" t="s">
        <v>25</v>
      </c>
      <c r="B66" s="135">
        <f>'将来負担比率（分子）の構造'!I$41</f>
        <v>40193</v>
      </c>
      <c r="C66" s="135"/>
      <c r="D66" s="135"/>
      <c r="E66" s="135">
        <f>'将来負担比率（分子）の構造'!J$41</f>
        <v>40802</v>
      </c>
      <c r="F66" s="135"/>
      <c r="G66" s="135"/>
      <c r="H66" s="135">
        <f>'将来負担比率（分子）の構造'!K$41</f>
        <v>40536</v>
      </c>
      <c r="I66" s="135"/>
      <c r="J66" s="135"/>
      <c r="K66" s="135">
        <f>'将来負担比率（分子）の構造'!L$41</f>
        <v>41167</v>
      </c>
      <c r="L66" s="135"/>
      <c r="M66" s="135"/>
      <c r="N66" s="135">
        <f>'将来負担比率（分子）の構造'!M$41</f>
        <v>44305</v>
      </c>
      <c r="O66" s="135"/>
      <c r="P66" s="135"/>
    </row>
    <row r="67" spans="1:16">
      <c r="A67" s="135" t="s">
        <v>63</v>
      </c>
      <c r="B67" s="135" t="e">
        <f>NA()</f>
        <v>#N/A</v>
      </c>
      <c r="C67" s="135">
        <f>IF(ISNUMBER('将来負担比率（分子）の構造'!I$52), IF('将来負担比率（分子）の構造'!I$52 &lt; 0, 0, '将来負担比率（分子）の構造'!I$52), NA())</f>
        <v>1857</v>
      </c>
      <c r="D67" s="135" t="e">
        <f>NA()</f>
        <v>#N/A</v>
      </c>
      <c r="E67" s="135" t="e">
        <f>NA()</f>
        <v>#N/A</v>
      </c>
      <c r="F67" s="135">
        <f>IF(ISNUMBER('将来負担比率（分子）の構造'!J$52), IF('将来負担比率（分子）の構造'!J$52 &lt; 0, 0, '将来負担比率（分子）の構造'!J$52), NA())</f>
        <v>544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13158776</v>
      </c>
      <c r="S5" s="639"/>
      <c r="T5" s="639"/>
      <c r="U5" s="639"/>
      <c r="V5" s="639"/>
      <c r="W5" s="639"/>
      <c r="X5" s="639"/>
      <c r="Y5" s="686"/>
      <c r="Z5" s="699">
        <v>26.5</v>
      </c>
      <c r="AA5" s="699"/>
      <c r="AB5" s="699"/>
      <c r="AC5" s="699"/>
      <c r="AD5" s="700">
        <v>12447336</v>
      </c>
      <c r="AE5" s="700"/>
      <c r="AF5" s="700"/>
      <c r="AG5" s="700"/>
      <c r="AH5" s="700"/>
      <c r="AI5" s="700"/>
      <c r="AJ5" s="700"/>
      <c r="AK5" s="700"/>
      <c r="AL5" s="687">
        <v>49.2</v>
      </c>
      <c r="AM5" s="656"/>
      <c r="AN5" s="656"/>
      <c r="AO5" s="688"/>
      <c r="AP5" s="673" t="s">
        <v>209</v>
      </c>
      <c r="AQ5" s="674"/>
      <c r="AR5" s="674"/>
      <c r="AS5" s="674"/>
      <c r="AT5" s="674"/>
      <c r="AU5" s="674"/>
      <c r="AV5" s="674"/>
      <c r="AW5" s="674"/>
      <c r="AX5" s="674"/>
      <c r="AY5" s="674"/>
      <c r="AZ5" s="674"/>
      <c r="BA5" s="674"/>
      <c r="BB5" s="674"/>
      <c r="BC5" s="674"/>
      <c r="BD5" s="674"/>
      <c r="BE5" s="674"/>
      <c r="BF5" s="675"/>
      <c r="BG5" s="588">
        <v>12444174</v>
      </c>
      <c r="BH5" s="589"/>
      <c r="BI5" s="589"/>
      <c r="BJ5" s="589"/>
      <c r="BK5" s="589"/>
      <c r="BL5" s="589"/>
      <c r="BM5" s="589"/>
      <c r="BN5" s="590"/>
      <c r="BO5" s="641">
        <v>94.6</v>
      </c>
      <c r="BP5" s="641"/>
      <c r="BQ5" s="641"/>
      <c r="BR5" s="641"/>
      <c r="BS5" s="642">
        <v>58502</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423997</v>
      </c>
      <c r="S6" s="589"/>
      <c r="T6" s="589"/>
      <c r="U6" s="589"/>
      <c r="V6" s="589"/>
      <c r="W6" s="589"/>
      <c r="X6" s="589"/>
      <c r="Y6" s="590"/>
      <c r="Z6" s="641">
        <v>0.9</v>
      </c>
      <c r="AA6" s="641"/>
      <c r="AB6" s="641"/>
      <c r="AC6" s="641"/>
      <c r="AD6" s="642">
        <v>423997</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12444174</v>
      </c>
      <c r="BH6" s="589"/>
      <c r="BI6" s="589"/>
      <c r="BJ6" s="589"/>
      <c r="BK6" s="589"/>
      <c r="BL6" s="589"/>
      <c r="BM6" s="589"/>
      <c r="BN6" s="590"/>
      <c r="BO6" s="641">
        <v>94.6</v>
      </c>
      <c r="BP6" s="641"/>
      <c r="BQ6" s="641"/>
      <c r="BR6" s="641"/>
      <c r="BS6" s="642">
        <v>58502</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284897</v>
      </c>
      <c r="CS6" s="589"/>
      <c r="CT6" s="589"/>
      <c r="CU6" s="589"/>
      <c r="CV6" s="589"/>
      <c r="CW6" s="589"/>
      <c r="CX6" s="589"/>
      <c r="CY6" s="590"/>
      <c r="CZ6" s="641">
        <v>0.6</v>
      </c>
      <c r="DA6" s="641"/>
      <c r="DB6" s="641"/>
      <c r="DC6" s="641"/>
      <c r="DD6" s="594" t="s">
        <v>216</v>
      </c>
      <c r="DE6" s="589"/>
      <c r="DF6" s="589"/>
      <c r="DG6" s="589"/>
      <c r="DH6" s="589"/>
      <c r="DI6" s="589"/>
      <c r="DJ6" s="589"/>
      <c r="DK6" s="589"/>
      <c r="DL6" s="589"/>
      <c r="DM6" s="589"/>
      <c r="DN6" s="589"/>
      <c r="DO6" s="589"/>
      <c r="DP6" s="590"/>
      <c r="DQ6" s="594">
        <v>284897</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23990</v>
      </c>
      <c r="S7" s="589"/>
      <c r="T7" s="589"/>
      <c r="U7" s="589"/>
      <c r="V7" s="589"/>
      <c r="W7" s="589"/>
      <c r="X7" s="589"/>
      <c r="Y7" s="590"/>
      <c r="Z7" s="641">
        <v>0</v>
      </c>
      <c r="AA7" s="641"/>
      <c r="AB7" s="641"/>
      <c r="AC7" s="641"/>
      <c r="AD7" s="642">
        <v>23990</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5631522</v>
      </c>
      <c r="BH7" s="589"/>
      <c r="BI7" s="589"/>
      <c r="BJ7" s="589"/>
      <c r="BK7" s="589"/>
      <c r="BL7" s="589"/>
      <c r="BM7" s="589"/>
      <c r="BN7" s="590"/>
      <c r="BO7" s="641">
        <v>42.8</v>
      </c>
      <c r="BP7" s="641"/>
      <c r="BQ7" s="641"/>
      <c r="BR7" s="641"/>
      <c r="BS7" s="642">
        <v>58502</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7714943</v>
      </c>
      <c r="CS7" s="589"/>
      <c r="CT7" s="589"/>
      <c r="CU7" s="589"/>
      <c r="CV7" s="589"/>
      <c r="CW7" s="589"/>
      <c r="CX7" s="589"/>
      <c r="CY7" s="590"/>
      <c r="CZ7" s="641">
        <v>15.9</v>
      </c>
      <c r="DA7" s="641"/>
      <c r="DB7" s="641"/>
      <c r="DC7" s="641"/>
      <c r="DD7" s="594">
        <v>3257842</v>
      </c>
      <c r="DE7" s="589"/>
      <c r="DF7" s="589"/>
      <c r="DG7" s="589"/>
      <c r="DH7" s="589"/>
      <c r="DI7" s="589"/>
      <c r="DJ7" s="589"/>
      <c r="DK7" s="589"/>
      <c r="DL7" s="589"/>
      <c r="DM7" s="589"/>
      <c r="DN7" s="589"/>
      <c r="DO7" s="589"/>
      <c r="DP7" s="590"/>
      <c r="DQ7" s="594">
        <v>3646251</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68095</v>
      </c>
      <c r="S8" s="589"/>
      <c r="T8" s="589"/>
      <c r="U8" s="589"/>
      <c r="V8" s="589"/>
      <c r="W8" s="589"/>
      <c r="X8" s="589"/>
      <c r="Y8" s="590"/>
      <c r="Z8" s="641">
        <v>0.1</v>
      </c>
      <c r="AA8" s="641"/>
      <c r="AB8" s="641"/>
      <c r="AC8" s="641"/>
      <c r="AD8" s="642">
        <v>68095</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181138</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14679141</v>
      </c>
      <c r="CS8" s="589"/>
      <c r="CT8" s="589"/>
      <c r="CU8" s="589"/>
      <c r="CV8" s="589"/>
      <c r="CW8" s="589"/>
      <c r="CX8" s="589"/>
      <c r="CY8" s="590"/>
      <c r="CZ8" s="641">
        <v>30.3</v>
      </c>
      <c r="DA8" s="641"/>
      <c r="DB8" s="641"/>
      <c r="DC8" s="641"/>
      <c r="DD8" s="594">
        <v>516410</v>
      </c>
      <c r="DE8" s="589"/>
      <c r="DF8" s="589"/>
      <c r="DG8" s="589"/>
      <c r="DH8" s="589"/>
      <c r="DI8" s="589"/>
      <c r="DJ8" s="589"/>
      <c r="DK8" s="589"/>
      <c r="DL8" s="589"/>
      <c r="DM8" s="589"/>
      <c r="DN8" s="589"/>
      <c r="DO8" s="589"/>
      <c r="DP8" s="590"/>
      <c r="DQ8" s="594">
        <v>7661077</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51715</v>
      </c>
      <c r="S9" s="589"/>
      <c r="T9" s="589"/>
      <c r="U9" s="589"/>
      <c r="V9" s="589"/>
      <c r="W9" s="589"/>
      <c r="X9" s="589"/>
      <c r="Y9" s="590"/>
      <c r="Z9" s="641">
        <v>0.1</v>
      </c>
      <c r="AA9" s="641"/>
      <c r="AB9" s="641"/>
      <c r="AC9" s="641"/>
      <c r="AD9" s="642">
        <v>51715</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4439740</v>
      </c>
      <c r="BH9" s="589"/>
      <c r="BI9" s="589"/>
      <c r="BJ9" s="589"/>
      <c r="BK9" s="589"/>
      <c r="BL9" s="589"/>
      <c r="BM9" s="589"/>
      <c r="BN9" s="590"/>
      <c r="BO9" s="641">
        <v>33.700000000000003</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4513767</v>
      </c>
      <c r="CS9" s="589"/>
      <c r="CT9" s="589"/>
      <c r="CU9" s="589"/>
      <c r="CV9" s="589"/>
      <c r="CW9" s="589"/>
      <c r="CX9" s="589"/>
      <c r="CY9" s="590"/>
      <c r="CZ9" s="641">
        <v>9.3000000000000007</v>
      </c>
      <c r="DA9" s="641"/>
      <c r="DB9" s="641"/>
      <c r="DC9" s="641"/>
      <c r="DD9" s="594">
        <v>89356</v>
      </c>
      <c r="DE9" s="589"/>
      <c r="DF9" s="589"/>
      <c r="DG9" s="589"/>
      <c r="DH9" s="589"/>
      <c r="DI9" s="589"/>
      <c r="DJ9" s="589"/>
      <c r="DK9" s="589"/>
      <c r="DL9" s="589"/>
      <c r="DM9" s="589"/>
      <c r="DN9" s="589"/>
      <c r="DO9" s="589"/>
      <c r="DP9" s="590"/>
      <c r="DQ9" s="594">
        <v>4112937</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1340305</v>
      </c>
      <c r="S10" s="589"/>
      <c r="T10" s="589"/>
      <c r="U10" s="589"/>
      <c r="V10" s="589"/>
      <c r="W10" s="589"/>
      <c r="X10" s="589"/>
      <c r="Y10" s="590"/>
      <c r="Z10" s="641">
        <v>2.7</v>
      </c>
      <c r="AA10" s="641"/>
      <c r="AB10" s="641"/>
      <c r="AC10" s="641"/>
      <c r="AD10" s="642">
        <v>1340305</v>
      </c>
      <c r="AE10" s="642"/>
      <c r="AF10" s="642"/>
      <c r="AG10" s="642"/>
      <c r="AH10" s="642"/>
      <c r="AI10" s="642"/>
      <c r="AJ10" s="642"/>
      <c r="AK10" s="642"/>
      <c r="AL10" s="611">
        <v>5.3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322194</v>
      </c>
      <c r="BH10" s="589"/>
      <c r="BI10" s="589"/>
      <c r="BJ10" s="589"/>
      <c r="BK10" s="589"/>
      <c r="BL10" s="589"/>
      <c r="BM10" s="589"/>
      <c r="BN10" s="590"/>
      <c r="BO10" s="641">
        <v>2.4</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273667</v>
      </c>
      <c r="CS10" s="589"/>
      <c r="CT10" s="589"/>
      <c r="CU10" s="589"/>
      <c r="CV10" s="589"/>
      <c r="CW10" s="589"/>
      <c r="CX10" s="589"/>
      <c r="CY10" s="590"/>
      <c r="CZ10" s="641">
        <v>0.6</v>
      </c>
      <c r="DA10" s="641"/>
      <c r="DB10" s="641"/>
      <c r="DC10" s="641"/>
      <c r="DD10" s="594">
        <v>990</v>
      </c>
      <c r="DE10" s="589"/>
      <c r="DF10" s="589"/>
      <c r="DG10" s="589"/>
      <c r="DH10" s="589"/>
      <c r="DI10" s="589"/>
      <c r="DJ10" s="589"/>
      <c r="DK10" s="589"/>
      <c r="DL10" s="589"/>
      <c r="DM10" s="589"/>
      <c r="DN10" s="589"/>
      <c r="DO10" s="589"/>
      <c r="DP10" s="590"/>
      <c r="DQ10" s="594">
        <v>82288</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688450</v>
      </c>
      <c r="BH11" s="589"/>
      <c r="BI11" s="589"/>
      <c r="BJ11" s="589"/>
      <c r="BK11" s="589"/>
      <c r="BL11" s="589"/>
      <c r="BM11" s="589"/>
      <c r="BN11" s="590"/>
      <c r="BO11" s="641">
        <v>5.2</v>
      </c>
      <c r="BP11" s="641"/>
      <c r="BQ11" s="641"/>
      <c r="BR11" s="641"/>
      <c r="BS11" s="594">
        <v>58502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2055902</v>
      </c>
      <c r="CS11" s="589"/>
      <c r="CT11" s="589"/>
      <c r="CU11" s="589"/>
      <c r="CV11" s="589"/>
      <c r="CW11" s="589"/>
      <c r="CX11" s="589"/>
      <c r="CY11" s="590"/>
      <c r="CZ11" s="641">
        <v>4.2</v>
      </c>
      <c r="DA11" s="641"/>
      <c r="DB11" s="641"/>
      <c r="DC11" s="641"/>
      <c r="DD11" s="594">
        <v>577039</v>
      </c>
      <c r="DE11" s="589"/>
      <c r="DF11" s="589"/>
      <c r="DG11" s="589"/>
      <c r="DH11" s="589"/>
      <c r="DI11" s="589"/>
      <c r="DJ11" s="589"/>
      <c r="DK11" s="589"/>
      <c r="DL11" s="589"/>
      <c r="DM11" s="589"/>
      <c r="DN11" s="589"/>
      <c r="DO11" s="589"/>
      <c r="DP11" s="590"/>
      <c r="DQ11" s="594">
        <v>1288070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5835300</v>
      </c>
      <c r="BH12" s="589"/>
      <c r="BI12" s="589"/>
      <c r="BJ12" s="589"/>
      <c r="BK12" s="589"/>
      <c r="BL12" s="589"/>
      <c r="BM12" s="589"/>
      <c r="BN12" s="590"/>
      <c r="BO12" s="641">
        <v>44.3</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2366949</v>
      </c>
      <c r="CS12" s="589"/>
      <c r="CT12" s="589"/>
      <c r="CU12" s="589"/>
      <c r="CV12" s="589"/>
      <c r="CW12" s="589"/>
      <c r="CX12" s="589"/>
      <c r="CY12" s="590"/>
      <c r="CZ12" s="641">
        <v>4.9000000000000004</v>
      </c>
      <c r="DA12" s="641"/>
      <c r="DB12" s="641"/>
      <c r="DC12" s="641"/>
      <c r="DD12" s="594">
        <v>397973</v>
      </c>
      <c r="DE12" s="589"/>
      <c r="DF12" s="589"/>
      <c r="DG12" s="589"/>
      <c r="DH12" s="589"/>
      <c r="DI12" s="589"/>
      <c r="DJ12" s="589"/>
      <c r="DK12" s="589"/>
      <c r="DL12" s="589"/>
      <c r="DM12" s="589"/>
      <c r="DN12" s="589"/>
      <c r="DO12" s="589"/>
      <c r="DP12" s="590"/>
      <c r="DQ12" s="594">
        <v>828484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45002</v>
      </c>
      <c r="S13" s="589"/>
      <c r="T13" s="589"/>
      <c r="U13" s="589"/>
      <c r="V13" s="589"/>
      <c r="W13" s="589"/>
      <c r="X13" s="589"/>
      <c r="Y13" s="590"/>
      <c r="Z13" s="641">
        <v>0.1</v>
      </c>
      <c r="AA13" s="641"/>
      <c r="AB13" s="641"/>
      <c r="AC13" s="641"/>
      <c r="AD13" s="642">
        <v>45002</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5798376</v>
      </c>
      <c r="BH13" s="589"/>
      <c r="BI13" s="589"/>
      <c r="BJ13" s="589"/>
      <c r="BK13" s="589"/>
      <c r="BL13" s="589"/>
      <c r="BM13" s="589"/>
      <c r="BN13" s="590"/>
      <c r="BO13" s="641">
        <v>44.1</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4644985</v>
      </c>
      <c r="CS13" s="589"/>
      <c r="CT13" s="589"/>
      <c r="CU13" s="589"/>
      <c r="CV13" s="589"/>
      <c r="CW13" s="589"/>
      <c r="CX13" s="589"/>
      <c r="CY13" s="590"/>
      <c r="CZ13" s="641">
        <v>9.6</v>
      </c>
      <c r="DA13" s="641"/>
      <c r="DB13" s="641"/>
      <c r="DC13" s="641"/>
      <c r="DD13" s="594">
        <v>2327118</v>
      </c>
      <c r="DE13" s="589"/>
      <c r="DF13" s="589"/>
      <c r="DG13" s="589"/>
      <c r="DH13" s="589"/>
      <c r="DI13" s="589"/>
      <c r="DJ13" s="589"/>
      <c r="DK13" s="589"/>
      <c r="DL13" s="589"/>
      <c r="DM13" s="589"/>
      <c r="DN13" s="589"/>
      <c r="DO13" s="589"/>
      <c r="DP13" s="590"/>
      <c r="DQ13" s="594">
        <v>3016636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269243</v>
      </c>
      <c r="BH14" s="589"/>
      <c r="BI14" s="589"/>
      <c r="BJ14" s="589"/>
      <c r="BK14" s="589"/>
      <c r="BL14" s="589"/>
      <c r="BM14" s="589"/>
      <c r="BN14" s="590"/>
      <c r="BO14" s="641">
        <v>2</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1245323</v>
      </c>
      <c r="CS14" s="589"/>
      <c r="CT14" s="589"/>
      <c r="CU14" s="589"/>
      <c r="CV14" s="589"/>
      <c r="CW14" s="589"/>
      <c r="CX14" s="589"/>
      <c r="CY14" s="590"/>
      <c r="CZ14" s="641">
        <v>2.6</v>
      </c>
      <c r="DA14" s="641"/>
      <c r="DB14" s="641"/>
      <c r="DC14" s="641"/>
      <c r="DD14" s="594">
        <v>93580</v>
      </c>
      <c r="DE14" s="589"/>
      <c r="DF14" s="589"/>
      <c r="DG14" s="589"/>
      <c r="DH14" s="589"/>
      <c r="DI14" s="589"/>
      <c r="DJ14" s="589"/>
      <c r="DK14" s="589"/>
      <c r="DL14" s="589"/>
      <c r="DM14" s="589"/>
      <c r="DN14" s="589"/>
      <c r="DO14" s="589"/>
      <c r="DP14" s="590"/>
      <c r="DQ14" s="594">
        <v>1136491</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42383</v>
      </c>
      <c r="S15" s="589"/>
      <c r="T15" s="589"/>
      <c r="U15" s="589"/>
      <c r="V15" s="589"/>
      <c r="W15" s="589"/>
      <c r="X15" s="589"/>
      <c r="Y15" s="590"/>
      <c r="Z15" s="641">
        <v>0.1</v>
      </c>
      <c r="AA15" s="641"/>
      <c r="AB15" s="641"/>
      <c r="AC15" s="641"/>
      <c r="AD15" s="642">
        <v>42383</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708109</v>
      </c>
      <c r="BH15" s="589"/>
      <c r="BI15" s="589"/>
      <c r="BJ15" s="589"/>
      <c r="BK15" s="589"/>
      <c r="BL15" s="589"/>
      <c r="BM15" s="589"/>
      <c r="BN15" s="590"/>
      <c r="BO15" s="641">
        <v>5.4</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5261018</v>
      </c>
      <c r="CS15" s="589"/>
      <c r="CT15" s="589"/>
      <c r="CU15" s="589"/>
      <c r="CV15" s="589"/>
      <c r="CW15" s="589"/>
      <c r="CX15" s="589"/>
      <c r="CY15" s="590"/>
      <c r="CZ15" s="641">
        <v>10.9</v>
      </c>
      <c r="DA15" s="641"/>
      <c r="DB15" s="641"/>
      <c r="DC15" s="641"/>
      <c r="DD15" s="594">
        <v>2134299</v>
      </c>
      <c r="DE15" s="589"/>
      <c r="DF15" s="589"/>
      <c r="DG15" s="589"/>
      <c r="DH15" s="589"/>
      <c r="DI15" s="589"/>
      <c r="DJ15" s="589"/>
      <c r="DK15" s="589"/>
      <c r="DL15" s="589"/>
      <c r="DM15" s="589"/>
      <c r="DN15" s="589"/>
      <c r="DO15" s="589"/>
      <c r="DP15" s="590"/>
      <c r="DQ15" s="594">
        <v>3462418</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12138355</v>
      </c>
      <c r="S16" s="589"/>
      <c r="T16" s="589"/>
      <c r="U16" s="589"/>
      <c r="V16" s="589"/>
      <c r="W16" s="589"/>
      <c r="X16" s="589"/>
      <c r="Y16" s="590"/>
      <c r="Z16" s="641">
        <v>24.5</v>
      </c>
      <c r="AA16" s="641"/>
      <c r="AB16" s="641"/>
      <c r="AC16" s="641"/>
      <c r="AD16" s="642">
        <v>10759265</v>
      </c>
      <c r="AE16" s="642"/>
      <c r="AF16" s="642"/>
      <c r="AG16" s="642"/>
      <c r="AH16" s="642"/>
      <c r="AI16" s="642"/>
      <c r="AJ16" s="642"/>
      <c r="AK16" s="642"/>
      <c r="AL16" s="611">
        <v>42.5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483961</v>
      </c>
      <c r="CS16" s="589"/>
      <c r="CT16" s="589"/>
      <c r="CU16" s="589"/>
      <c r="CV16" s="589"/>
      <c r="CW16" s="589"/>
      <c r="CX16" s="589"/>
      <c r="CY16" s="590"/>
      <c r="CZ16" s="641">
        <v>1</v>
      </c>
      <c r="DA16" s="641"/>
      <c r="DB16" s="641"/>
      <c r="DC16" s="641"/>
      <c r="DD16" s="594" t="s">
        <v>112</v>
      </c>
      <c r="DE16" s="589"/>
      <c r="DF16" s="589"/>
      <c r="DG16" s="589"/>
      <c r="DH16" s="589"/>
      <c r="DI16" s="589"/>
      <c r="DJ16" s="589"/>
      <c r="DK16" s="589"/>
      <c r="DL16" s="589"/>
      <c r="DM16" s="589"/>
      <c r="DN16" s="589"/>
      <c r="DO16" s="589"/>
      <c r="DP16" s="590"/>
      <c r="DQ16" s="594">
        <v>130482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10759265</v>
      </c>
      <c r="S17" s="589"/>
      <c r="T17" s="589"/>
      <c r="U17" s="589"/>
      <c r="V17" s="589"/>
      <c r="W17" s="589"/>
      <c r="X17" s="589"/>
      <c r="Y17" s="590"/>
      <c r="Z17" s="641">
        <v>21.7</v>
      </c>
      <c r="AA17" s="641"/>
      <c r="AB17" s="641"/>
      <c r="AC17" s="641"/>
      <c r="AD17" s="642">
        <v>10759265</v>
      </c>
      <c r="AE17" s="642"/>
      <c r="AF17" s="642"/>
      <c r="AG17" s="642"/>
      <c r="AH17" s="642"/>
      <c r="AI17" s="642"/>
      <c r="AJ17" s="642"/>
      <c r="AK17" s="642"/>
      <c r="AL17" s="611">
        <v>42.5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4927556</v>
      </c>
      <c r="CS17" s="589"/>
      <c r="CT17" s="589"/>
      <c r="CU17" s="589"/>
      <c r="CV17" s="589"/>
      <c r="CW17" s="589"/>
      <c r="CX17" s="589"/>
      <c r="CY17" s="590"/>
      <c r="CZ17" s="641">
        <v>10.199999999999999</v>
      </c>
      <c r="DA17" s="641"/>
      <c r="DB17" s="641"/>
      <c r="DC17" s="641"/>
      <c r="DD17" s="594" t="s">
        <v>112</v>
      </c>
      <c r="DE17" s="589"/>
      <c r="DF17" s="589"/>
      <c r="DG17" s="589"/>
      <c r="DH17" s="589"/>
      <c r="DI17" s="589"/>
      <c r="DJ17" s="589"/>
      <c r="DK17" s="589"/>
      <c r="DL17" s="589"/>
      <c r="DM17" s="589"/>
      <c r="DN17" s="589"/>
      <c r="DO17" s="589"/>
      <c r="DP17" s="590"/>
      <c r="DQ17" s="594">
        <v>4846373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1379088</v>
      </c>
      <c r="S18" s="589"/>
      <c r="T18" s="589"/>
      <c r="U18" s="589"/>
      <c r="V18" s="589"/>
      <c r="W18" s="589"/>
      <c r="X18" s="589"/>
      <c r="Y18" s="590"/>
      <c r="Z18" s="641">
        <v>2.8</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714602</v>
      </c>
      <c r="BH19" s="589"/>
      <c r="BI19" s="589"/>
      <c r="BJ19" s="589"/>
      <c r="BK19" s="589"/>
      <c r="BL19" s="589"/>
      <c r="BM19" s="589"/>
      <c r="BN19" s="590"/>
      <c r="BO19" s="641">
        <v>5.4</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27292618</v>
      </c>
      <c r="S20" s="589"/>
      <c r="T20" s="589"/>
      <c r="U20" s="589"/>
      <c r="V20" s="589"/>
      <c r="W20" s="589"/>
      <c r="X20" s="589"/>
      <c r="Y20" s="590"/>
      <c r="Z20" s="641">
        <v>55</v>
      </c>
      <c r="AA20" s="641"/>
      <c r="AB20" s="641"/>
      <c r="AC20" s="641"/>
      <c r="AD20" s="642">
        <v>25202088</v>
      </c>
      <c r="AE20" s="642"/>
      <c r="AF20" s="642"/>
      <c r="AG20" s="642"/>
      <c r="AH20" s="642"/>
      <c r="AI20" s="642"/>
      <c r="AJ20" s="642"/>
      <c r="AK20" s="642"/>
      <c r="AL20" s="611">
        <v>99.6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714602</v>
      </c>
      <c r="BH20" s="589"/>
      <c r="BI20" s="589"/>
      <c r="BJ20" s="589"/>
      <c r="BK20" s="589"/>
      <c r="BL20" s="589"/>
      <c r="BM20" s="589"/>
      <c r="BN20" s="590"/>
      <c r="BO20" s="641">
        <v>5.4</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48452109</v>
      </c>
      <c r="CS20" s="589"/>
      <c r="CT20" s="589"/>
      <c r="CU20" s="589"/>
      <c r="CV20" s="589"/>
      <c r="CW20" s="589"/>
      <c r="CX20" s="589"/>
      <c r="CY20" s="590"/>
      <c r="CZ20" s="641">
        <v>100</v>
      </c>
      <c r="DA20" s="641"/>
      <c r="DB20" s="641"/>
      <c r="DC20" s="641"/>
      <c r="DD20" s="594">
        <v>9394607</v>
      </c>
      <c r="DE20" s="589"/>
      <c r="DF20" s="589"/>
      <c r="DG20" s="589"/>
      <c r="DH20" s="589"/>
      <c r="DI20" s="589"/>
      <c r="DJ20" s="589"/>
      <c r="DK20" s="589"/>
      <c r="DL20" s="589"/>
      <c r="DM20" s="589"/>
      <c r="DN20" s="589"/>
      <c r="DO20" s="589"/>
      <c r="DP20" s="590"/>
      <c r="DQ20" s="594">
        <v>30496404</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15142</v>
      </c>
      <c r="S21" s="589"/>
      <c r="T21" s="589"/>
      <c r="U21" s="589"/>
      <c r="V21" s="589"/>
      <c r="W21" s="589"/>
      <c r="X21" s="589"/>
      <c r="Y21" s="590"/>
      <c r="Z21" s="641">
        <v>0</v>
      </c>
      <c r="AA21" s="641"/>
      <c r="AB21" s="641"/>
      <c r="AC21" s="641"/>
      <c r="AD21" s="642">
        <v>15142</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3162</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628836</v>
      </c>
      <c r="S22" s="589"/>
      <c r="T22" s="589"/>
      <c r="U22" s="589"/>
      <c r="V22" s="589"/>
      <c r="W22" s="589"/>
      <c r="X22" s="589"/>
      <c r="Y22" s="590"/>
      <c r="Z22" s="641">
        <v>1.3</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720435</v>
      </c>
      <c r="S23" s="589"/>
      <c r="T23" s="589"/>
      <c r="U23" s="589"/>
      <c r="V23" s="589"/>
      <c r="W23" s="589"/>
      <c r="X23" s="589"/>
      <c r="Y23" s="590"/>
      <c r="Z23" s="641">
        <v>1.5</v>
      </c>
      <c r="AA23" s="641"/>
      <c r="AB23" s="641"/>
      <c r="AC23" s="641"/>
      <c r="AD23" s="642">
        <v>52428</v>
      </c>
      <c r="AE23" s="642"/>
      <c r="AF23" s="642"/>
      <c r="AG23" s="642"/>
      <c r="AH23" s="642"/>
      <c r="AI23" s="642"/>
      <c r="AJ23" s="642"/>
      <c r="AK23" s="642"/>
      <c r="AL23" s="611">
        <v>0.2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711440</v>
      </c>
      <c r="BH23" s="589"/>
      <c r="BI23" s="589"/>
      <c r="BJ23" s="589"/>
      <c r="BK23" s="589"/>
      <c r="BL23" s="589"/>
      <c r="BM23" s="589"/>
      <c r="BN23" s="590"/>
      <c r="BO23" s="641">
        <v>5.4</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207165</v>
      </c>
      <c r="S24" s="589"/>
      <c r="T24" s="589"/>
      <c r="U24" s="589"/>
      <c r="V24" s="589"/>
      <c r="W24" s="589"/>
      <c r="X24" s="589"/>
      <c r="Y24" s="590"/>
      <c r="Z24" s="641">
        <v>0.4</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18997217</v>
      </c>
      <c r="CS24" s="639"/>
      <c r="CT24" s="639"/>
      <c r="CU24" s="639"/>
      <c r="CV24" s="639"/>
      <c r="CW24" s="639"/>
      <c r="CX24" s="639"/>
      <c r="CY24" s="686"/>
      <c r="CZ24" s="690">
        <v>39.200000000000003</v>
      </c>
      <c r="DA24" s="691"/>
      <c r="DB24" s="691"/>
      <c r="DC24" s="692"/>
      <c r="DD24" s="685">
        <v>13036168</v>
      </c>
      <c r="DE24" s="639"/>
      <c r="DF24" s="639"/>
      <c r="DG24" s="639"/>
      <c r="DH24" s="639"/>
      <c r="DI24" s="639"/>
      <c r="DJ24" s="639"/>
      <c r="DK24" s="686"/>
      <c r="DL24" s="685">
        <v>12713831</v>
      </c>
      <c r="DM24" s="639"/>
      <c r="DN24" s="639"/>
      <c r="DO24" s="639"/>
      <c r="DP24" s="639"/>
      <c r="DQ24" s="639"/>
      <c r="DR24" s="639"/>
      <c r="DS24" s="639"/>
      <c r="DT24" s="639"/>
      <c r="DU24" s="639"/>
      <c r="DV24" s="686"/>
      <c r="DW24" s="687">
        <v>46.4</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5279913</v>
      </c>
      <c r="S25" s="589"/>
      <c r="T25" s="589"/>
      <c r="U25" s="589"/>
      <c r="V25" s="589"/>
      <c r="W25" s="589"/>
      <c r="X25" s="589"/>
      <c r="Y25" s="590"/>
      <c r="Z25" s="641">
        <v>10.6</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6361511</v>
      </c>
      <c r="CS25" s="607"/>
      <c r="CT25" s="607"/>
      <c r="CU25" s="607"/>
      <c r="CV25" s="607"/>
      <c r="CW25" s="607"/>
      <c r="CX25" s="607"/>
      <c r="CY25" s="608"/>
      <c r="CZ25" s="591">
        <v>13.1</v>
      </c>
      <c r="DA25" s="609"/>
      <c r="DB25" s="609"/>
      <c r="DC25" s="610"/>
      <c r="DD25" s="594">
        <v>5806891</v>
      </c>
      <c r="DE25" s="607"/>
      <c r="DF25" s="607"/>
      <c r="DG25" s="607"/>
      <c r="DH25" s="607"/>
      <c r="DI25" s="607"/>
      <c r="DJ25" s="607"/>
      <c r="DK25" s="608"/>
      <c r="DL25" s="594">
        <v>5490791</v>
      </c>
      <c r="DM25" s="607"/>
      <c r="DN25" s="607"/>
      <c r="DO25" s="607"/>
      <c r="DP25" s="607"/>
      <c r="DQ25" s="607"/>
      <c r="DR25" s="607"/>
      <c r="DS25" s="607"/>
      <c r="DT25" s="607"/>
      <c r="DU25" s="607"/>
      <c r="DV25" s="608"/>
      <c r="DW25" s="611">
        <v>20</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4115773</v>
      </c>
      <c r="CS26" s="589"/>
      <c r="CT26" s="589"/>
      <c r="CU26" s="589"/>
      <c r="CV26" s="589"/>
      <c r="CW26" s="589"/>
      <c r="CX26" s="589"/>
      <c r="CY26" s="590"/>
      <c r="CZ26" s="591">
        <v>8.5</v>
      </c>
      <c r="DA26" s="609"/>
      <c r="DB26" s="609"/>
      <c r="DC26" s="610"/>
      <c r="DD26" s="594">
        <v>3619830</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2851611</v>
      </c>
      <c r="S27" s="589"/>
      <c r="T27" s="589"/>
      <c r="U27" s="589"/>
      <c r="V27" s="589"/>
      <c r="W27" s="589"/>
      <c r="X27" s="589"/>
      <c r="Y27" s="590"/>
      <c r="Z27" s="641">
        <v>5.8</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13158776</v>
      </c>
      <c r="BH27" s="589"/>
      <c r="BI27" s="589"/>
      <c r="BJ27" s="589"/>
      <c r="BK27" s="589"/>
      <c r="BL27" s="589"/>
      <c r="BM27" s="589"/>
      <c r="BN27" s="590"/>
      <c r="BO27" s="641">
        <v>100</v>
      </c>
      <c r="BP27" s="641"/>
      <c r="BQ27" s="641"/>
      <c r="BR27" s="641"/>
      <c r="BS27" s="594">
        <v>58502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7708150</v>
      </c>
      <c r="CS27" s="607"/>
      <c r="CT27" s="607"/>
      <c r="CU27" s="607"/>
      <c r="CV27" s="607"/>
      <c r="CW27" s="607"/>
      <c r="CX27" s="607"/>
      <c r="CY27" s="608"/>
      <c r="CZ27" s="591">
        <v>15.9</v>
      </c>
      <c r="DA27" s="609"/>
      <c r="DB27" s="609"/>
      <c r="DC27" s="610"/>
      <c r="DD27" s="594">
        <v>2382904</v>
      </c>
      <c r="DE27" s="607"/>
      <c r="DF27" s="607"/>
      <c r="DG27" s="607"/>
      <c r="DH27" s="607"/>
      <c r="DI27" s="607"/>
      <c r="DJ27" s="607"/>
      <c r="DK27" s="608"/>
      <c r="DL27" s="594">
        <v>2376667</v>
      </c>
      <c r="DM27" s="607"/>
      <c r="DN27" s="607"/>
      <c r="DO27" s="607"/>
      <c r="DP27" s="607"/>
      <c r="DQ27" s="607"/>
      <c r="DR27" s="607"/>
      <c r="DS27" s="607"/>
      <c r="DT27" s="607"/>
      <c r="DU27" s="607"/>
      <c r="DV27" s="608"/>
      <c r="DW27" s="611">
        <v>8.6999999999999993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295622</v>
      </c>
      <c r="S28" s="589"/>
      <c r="T28" s="589"/>
      <c r="U28" s="589"/>
      <c r="V28" s="589"/>
      <c r="W28" s="589"/>
      <c r="X28" s="589"/>
      <c r="Y28" s="590"/>
      <c r="Z28" s="641">
        <v>0.6</v>
      </c>
      <c r="AA28" s="641"/>
      <c r="AB28" s="641"/>
      <c r="AC28" s="641"/>
      <c r="AD28" s="642">
        <v>24387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4927556</v>
      </c>
      <c r="CS28" s="589"/>
      <c r="CT28" s="589"/>
      <c r="CU28" s="589"/>
      <c r="CV28" s="589"/>
      <c r="CW28" s="589"/>
      <c r="CX28" s="589"/>
      <c r="CY28" s="590"/>
      <c r="CZ28" s="591">
        <v>10.199999999999999</v>
      </c>
      <c r="DA28" s="609"/>
      <c r="DB28" s="609"/>
      <c r="DC28" s="610"/>
      <c r="DD28" s="594">
        <v>4846373</v>
      </c>
      <c r="DE28" s="589"/>
      <c r="DF28" s="589"/>
      <c r="DG28" s="589"/>
      <c r="DH28" s="589"/>
      <c r="DI28" s="589"/>
      <c r="DJ28" s="589"/>
      <c r="DK28" s="590"/>
      <c r="DL28" s="594">
        <v>4846373</v>
      </c>
      <c r="DM28" s="589"/>
      <c r="DN28" s="589"/>
      <c r="DO28" s="589"/>
      <c r="DP28" s="589"/>
      <c r="DQ28" s="589"/>
      <c r="DR28" s="589"/>
      <c r="DS28" s="589"/>
      <c r="DT28" s="589"/>
      <c r="DU28" s="589"/>
      <c r="DV28" s="590"/>
      <c r="DW28" s="611">
        <v>17.7</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46568</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58</v>
      </c>
      <c r="CG29" s="622"/>
      <c r="CH29" s="622"/>
      <c r="CI29" s="622"/>
      <c r="CJ29" s="622"/>
      <c r="CK29" s="622"/>
      <c r="CL29" s="622"/>
      <c r="CM29" s="622"/>
      <c r="CN29" s="622"/>
      <c r="CO29" s="622"/>
      <c r="CP29" s="622"/>
      <c r="CQ29" s="623"/>
      <c r="CR29" s="588">
        <v>4927352</v>
      </c>
      <c r="CS29" s="607"/>
      <c r="CT29" s="607"/>
      <c r="CU29" s="607"/>
      <c r="CV29" s="607"/>
      <c r="CW29" s="607"/>
      <c r="CX29" s="607"/>
      <c r="CY29" s="608"/>
      <c r="CZ29" s="591">
        <v>10.199999999999999</v>
      </c>
      <c r="DA29" s="609"/>
      <c r="DB29" s="609"/>
      <c r="DC29" s="610"/>
      <c r="DD29" s="594">
        <v>4846169</v>
      </c>
      <c r="DE29" s="607"/>
      <c r="DF29" s="607"/>
      <c r="DG29" s="607"/>
      <c r="DH29" s="607"/>
      <c r="DI29" s="607"/>
      <c r="DJ29" s="607"/>
      <c r="DK29" s="608"/>
      <c r="DL29" s="594">
        <v>4846169</v>
      </c>
      <c r="DM29" s="607"/>
      <c r="DN29" s="607"/>
      <c r="DO29" s="607"/>
      <c r="DP29" s="607"/>
      <c r="DQ29" s="607"/>
      <c r="DR29" s="607"/>
      <c r="DS29" s="607"/>
      <c r="DT29" s="607"/>
      <c r="DU29" s="607"/>
      <c r="DV29" s="608"/>
      <c r="DW29" s="611">
        <v>17.7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596614</v>
      </c>
      <c r="S30" s="589"/>
      <c r="T30" s="589"/>
      <c r="U30" s="589"/>
      <c r="V30" s="589"/>
      <c r="W30" s="589"/>
      <c r="X30" s="589"/>
      <c r="Y30" s="590"/>
      <c r="Z30" s="641">
        <v>1.2</v>
      </c>
      <c r="AA30" s="641"/>
      <c r="AB30" s="641"/>
      <c r="AC30" s="641"/>
      <c r="AD30" s="642" t="s">
        <v>112</v>
      </c>
      <c r="AE30" s="642"/>
      <c r="AF30" s="642"/>
      <c r="AG30" s="642"/>
      <c r="AH30" s="642"/>
      <c r="AI30" s="642"/>
      <c r="AJ30" s="642"/>
      <c r="AK30" s="642"/>
      <c r="AL30" s="611" t="s">
        <v>112</v>
      </c>
      <c r="AM30" s="643"/>
      <c r="AN30" s="643"/>
      <c r="AO30" s="644"/>
      <c r="AP30" s="664" t="s">
        <v>290</v>
      </c>
      <c r="AQ30" s="665"/>
      <c r="AR30" s="665"/>
      <c r="AS30" s="665"/>
      <c r="AT30" s="670" t="s">
        <v>291</v>
      </c>
      <c r="AU30" s="182"/>
      <c r="AV30" s="182"/>
      <c r="AW30" s="182"/>
      <c r="AX30" s="673" t="s">
        <v>171</v>
      </c>
      <c r="AY30" s="674"/>
      <c r="AZ30" s="674"/>
      <c r="BA30" s="674"/>
      <c r="BB30" s="674"/>
      <c r="BC30" s="674"/>
      <c r="BD30" s="674"/>
      <c r="BE30" s="674"/>
      <c r="BF30" s="675"/>
      <c r="BG30" s="654">
        <v>99.2</v>
      </c>
      <c r="BH30" s="655"/>
      <c r="BI30" s="655"/>
      <c r="BJ30" s="655"/>
      <c r="BK30" s="655"/>
      <c r="BL30" s="655"/>
      <c r="BM30" s="656">
        <v>98</v>
      </c>
      <c r="BN30" s="655"/>
      <c r="BO30" s="655"/>
      <c r="BP30" s="655"/>
      <c r="BQ30" s="657"/>
      <c r="BR30" s="654">
        <v>99.1</v>
      </c>
      <c r="BS30" s="655"/>
      <c r="BT30" s="655"/>
      <c r="BU30" s="655"/>
      <c r="BV30" s="655"/>
      <c r="BW30" s="655"/>
      <c r="BX30" s="656">
        <v>97.8</v>
      </c>
      <c r="BY30" s="655"/>
      <c r="BZ30" s="655"/>
      <c r="CA30" s="655"/>
      <c r="CB30" s="657"/>
      <c r="CD30" s="660"/>
      <c r="CE30" s="661"/>
      <c r="CF30" s="625" t="s">
        <v>292</v>
      </c>
      <c r="CG30" s="622"/>
      <c r="CH30" s="622"/>
      <c r="CI30" s="622"/>
      <c r="CJ30" s="622"/>
      <c r="CK30" s="622"/>
      <c r="CL30" s="622"/>
      <c r="CM30" s="622"/>
      <c r="CN30" s="622"/>
      <c r="CO30" s="622"/>
      <c r="CP30" s="622"/>
      <c r="CQ30" s="623"/>
      <c r="CR30" s="588">
        <v>4546695</v>
      </c>
      <c r="CS30" s="589"/>
      <c r="CT30" s="589"/>
      <c r="CU30" s="589"/>
      <c r="CV30" s="589"/>
      <c r="CW30" s="589"/>
      <c r="CX30" s="589"/>
      <c r="CY30" s="590"/>
      <c r="CZ30" s="591">
        <v>9.4</v>
      </c>
      <c r="DA30" s="609"/>
      <c r="DB30" s="609"/>
      <c r="DC30" s="610"/>
      <c r="DD30" s="594">
        <v>4467726</v>
      </c>
      <c r="DE30" s="589"/>
      <c r="DF30" s="589"/>
      <c r="DG30" s="589"/>
      <c r="DH30" s="589"/>
      <c r="DI30" s="589"/>
      <c r="DJ30" s="589"/>
      <c r="DK30" s="590"/>
      <c r="DL30" s="594">
        <v>4467726</v>
      </c>
      <c r="DM30" s="589"/>
      <c r="DN30" s="589"/>
      <c r="DO30" s="589"/>
      <c r="DP30" s="589"/>
      <c r="DQ30" s="589"/>
      <c r="DR30" s="589"/>
      <c r="DS30" s="589"/>
      <c r="DT30" s="589"/>
      <c r="DU30" s="589"/>
      <c r="DV30" s="590"/>
      <c r="DW30" s="611">
        <v>16.3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1466589</v>
      </c>
      <c r="S31" s="589"/>
      <c r="T31" s="589"/>
      <c r="U31" s="589"/>
      <c r="V31" s="589"/>
      <c r="W31" s="589"/>
      <c r="X31" s="589"/>
      <c r="Y31" s="590"/>
      <c r="Z31" s="641">
        <v>3</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98.3</v>
      </c>
      <c r="BN31" s="653"/>
      <c r="BO31" s="653"/>
      <c r="BP31" s="653"/>
      <c r="BQ31" s="617"/>
      <c r="BR31" s="652">
        <v>99.1</v>
      </c>
      <c r="BS31" s="607"/>
      <c r="BT31" s="607"/>
      <c r="BU31" s="607"/>
      <c r="BV31" s="607"/>
      <c r="BW31" s="607"/>
      <c r="BX31" s="643">
        <v>98</v>
      </c>
      <c r="BY31" s="653"/>
      <c r="BZ31" s="653"/>
      <c r="CA31" s="653"/>
      <c r="CB31" s="617"/>
      <c r="CD31" s="660"/>
      <c r="CE31" s="661"/>
      <c r="CF31" s="625" t="s">
        <v>296</v>
      </c>
      <c r="CG31" s="622"/>
      <c r="CH31" s="622"/>
      <c r="CI31" s="622"/>
      <c r="CJ31" s="622"/>
      <c r="CK31" s="622"/>
      <c r="CL31" s="622"/>
      <c r="CM31" s="622"/>
      <c r="CN31" s="622"/>
      <c r="CO31" s="622"/>
      <c r="CP31" s="622"/>
      <c r="CQ31" s="623"/>
      <c r="CR31" s="588">
        <v>380657</v>
      </c>
      <c r="CS31" s="607"/>
      <c r="CT31" s="607"/>
      <c r="CU31" s="607"/>
      <c r="CV31" s="607"/>
      <c r="CW31" s="607"/>
      <c r="CX31" s="607"/>
      <c r="CY31" s="608"/>
      <c r="CZ31" s="591">
        <v>0.8</v>
      </c>
      <c r="DA31" s="609"/>
      <c r="DB31" s="609"/>
      <c r="DC31" s="610"/>
      <c r="DD31" s="594">
        <v>378443</v>
      </c>
      <c r="DE31" s="607"/>
      <c r="DF31" s="607"/>
      <c r="DG31" s="607"/>
      <c r="DH31" s="607"/>
      <c r="DI31" s="607"/>
      <c r="DJ31" s="607"/>
      <c r="DK31" s="608"/>
      <c r="DL31" s="594">
        <v>378443</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2474578</v>
      </c>
      <c r="S32" s="589"/>
      <c r="T32" s="589"/>
      <c r="U32" s="589"/>
      <c r="V32" s="589"/>
      <c r="W32" s="589"/>
      <c r="X32" s="589"/>
      <c r="Y32" s="590"/>
      <c r="Z32" s="641">
        <v>5</v>
      </c>
      <c r="AA32" s="641"/>
      <c r="AB32" s="641"/>
      <c r="AC32" s="641"/>
      <c r="AD32" s="642">
        <v>13776</v>
      </c>
      <c r="AE32" s="642"/>
      <c r="AF32" s="642"/>
      <c r="AG32" s="642"/>
      <c r="AH32" s="642"/>
      <c r="AI32" s="642"/>
      <c r="AJ32" s="642"/>
      <c r="AK32" s="642"/>
      <c r="AL32" s="611">
        <v>0.1</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99</v>
      </c>
      <c r="BH32" s="573"/>
      <c r="BI32" s="573"/>
      <c r="BJ32" s="573"/>
      <c r="BK32" s="573"/>
      <c r="BL32" s="573"/>
      <c r="BM32" s="636">
        <v>97.6</v>
      </c>
      <c r="BN32" s="573"/>
      <c r="BO32" s="573"/>
      <c r="BP32" s="573"/>
      <c r="BQ32" s="630"/>
      <c r="BR32" s="651">
        <v>99</v>
      </c>
      <c r="BS32" s="573"/>
      <c r="BT32" s="573"/>
      <c r="BU32" s="573"/>
      <c r="BV32" s="573"/>
      <c r="BW32" s="573"/>
      <c r="BX32" s="636">
        <v>97.5</v>
      </c>
      <c r="BY32" s="573"/>
      <c r="BZ32" s="573"/>
      <c r="CA32" s="573"/>
      <c r="CB32" s="630"/>
      <c r="CD32" s="662"/>
      <c r="CE32" s="663"/>
      <c r="CF32" s="625" t="s">
        <v>299</v>
      </c>
      <c r="CG32" s="622"/>
      <c r="CH32" s="622"/>
      <c r="CI32" s="622"/>
      <c r="CJ32" s="622"/>
      <c r="CK32" s="622"/>
      <c r="CL32" s="622"/>
      <c r="CM32" s="622"/>
      <c r="CN32" s="622"/>
      <c r="CO32" s="622"/>
      <c r="CP32" s="622"/>
      <c r="CQ32" s="623"/>
      <c r="CR32" s="588">
        <v>204</v>
      </c>
      <c r="CS32" s="589"/>
      <c r="CT32" s="589"/>
      <c r="CU32" s="589"/>
      <c r="CV32" s="589"/>
      <c r="CW32" s="589"/>
      <c r="CX32" s="589"/>
      <c r="CY32" s="590"/>
      <c r="CZ32" s="591">
        <v>0</v>
      </c>
      <c r="DA32" s="609"/>
      <c r="DB32" s="609"/>
      <c r="DC32" s="610"/>
      <c r="DD32" s="594">
        <v>204</v>
      </c>
      <c r="DE32" s="589"/>
      <c r="DF32" s="589"/>
      <c r="DG32" s="589"/>
      <c r="DH32" s="589"/>
      <c r="DI32" s="589"/>
      <c r="DJ32" s="589"/>
      <c r="DK32" s="590"/>
      <c r="DL32" s="594">
        <v>204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7702200</v>
      </c>
      <c r="S33" s="589"/>
      <c r="T33" s="589"/>
      <c r="U33" s="589"/>
      <c r="V33" s="589"/>
      <c r="W33" s="589"/>
      <c r="X33" s="589"/>
      <c r="Y33" s="590"/>
      <c r="Z33" s="641">
        <v>15.5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19576324</v>
      </c>
      <c r="CS33" s="607"/>
      <c r="CT33" s="607"/>
      <c r="CU33" s="607"/>
      <c r="CV33" s="607"/>
      <c r="CW33" s="607"/>
      <c r="CX33" s="607"/>
      <c r="CY33" s="608"/>
      <c r="CZ33" s="591">
        <v>40.4</v>
      </c>
      <c r="DA33" s="609"/>
      <c r="DB33" s="609"/>
      <c r="DC33" s="610"/>
      <c r="DD33" s="594">
        <v>15263952</v>
      </c>
      <c r="DE33" s="607"/>
      <c r="DF33" s="607"/>
      <c r="DG33" s="607"/>
      <c r="DH33" s="607"/>
      <c r="DI33" s="607"/>
      <c r="DJ33" s="607"/>
      <c r="DK33" s="608"/>
      <c r="DL33" s="594">
        <v>12383691</v>
      </c>
      <c r="DM33" s="607"/>
      <c r="DN33" s="607"/>
      <c r="DO33" s="607"/>
      <c r="DP33" s="607"/>
      <c r="DQ33" s="607"/>
      <c r="DR33" s="607"/>
      <c r="DS33" s="607"/>
      <c r="DT33" s="607"/>
      <c r="DU33" s="607"/>
      <c r="DV33" s="608"/>
      <c r="DW33" s="611">
        <v>45.2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5448876</v>
      </c>
      <c r="CS34" s="589"/>
      <c r="CT34" s="589"/>
      <c r="CU34" s="589"/>
      <c r="CV34" s="589"/>
      <c r="CW34" s="589"/>
      <c r="CX34" s="589"/>
      <c r="CY34" s="590"/>
      <c r="CZ34" s="591">
        <v>11.2</v>
      </c>
      <c r="DA34" s="609"/>
      <c r="DB34" s="609"/>
      <c r="DC34" s="610"/>
      <c r="DD34" s="594">
        <v>4301459</v>
      </c>
      <c r="DE34" s="589"/>
      <c r="DF34" s="589"/>
      <c r="DG34" s="589"/>
      <c r="DH34" s="589"/>
      <c r="DI34" s="589"/>
      <c r="DJ34" s="589"/>
      <c r="DK34" s="590"/>
      <c r="DL34" s="594">
        <v>3136710</v>
      </c>
      <c r="DM34" s="589"/>
      <c r="DN34" s="589"/>
      <c r="DO34" s="589"/>
      <c r="DP34" s="589"/>
      <c r="DQ34" s="589"/>
      <c r="DR34" s="589"/>
      <c r="DS34" s="589"/>
      <c r="DT34" s="589"/>
      <c r="DU34" s="589"/>
      <c r="DV34" s="590"/>
      <c r="DW34" s="611">
        <v>11.4</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2107900</v>
      </c>
      <c r="S35" s="589"/>
      <c r="T35" s="589"/>
      <c r="U35" s="589"/>
      <c r="V35" s="589"/>
      <c r="W35" s="589"/>
      <c r="X35" s="589"/>
      <c r="Y35" s="590"/>
      <c r="Z35" s="641">
        <v>4.3</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7335499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357448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441811</v>
      </c>
      <c r="CS35" s="607"/>
      <c r="CT35" s="607"/>
      <c r="CU35" s="607"/>
      <c r="CV35" s="607"/>
      <c r="CW35" s="607"/>
      <c r="CX35" s="607"/>
      <c r="CY35" s="608"/>
      <c r="CZ35" s="591">
        <v>0.9</v>
      </c>
      <c r="DA35" s="609"/>
      <c r="DB35" s="609"/>
      <c r="DC35" s="610"/>
      <c r="DD35" s="594">
        <v>410820</v>
      </c>
      <c r="DE35" s="607"/>
      <c r="DF35" s="607"/>
      <c r="DG35" s="607"/>
      <c r="DH35" s="607"/>
      <c r="DI35" s="607"/>
      <c r="DJ35" s="607"/>
      <c r="DK35" s="608"/>
      <c r="DL35" s="594">
        <v>410789</v>
      </c>
      <c r="DM35" s="607"/>
      <c r="DN35" s="607"/>
      <c r="DO35" s="607"/>
      <c r="DP35" s="607"/>
      <c r="DQ35" s="607"/>
      <c r="DR35" s="607"/>
      <c r="DS35" s="607"/>
      <c r="DT35" s="607"/>
      <c r="DU35" s="607"/>
      <c r="DV35" s="608"/>
      <c r="DW35" s="611">
        <v>1.5</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49577891</v>
      </c>
      <c r="S36" s="629"/>
      <c r="T36" s="629"/>
      <c r="U36" s="629"/>
      <c r="V36" s="629"/>
      <c r="W36" s="629"/>
      <c r="X36" s="629"/>
      <c r="Y36" s="632"/>
      <c r="Z36" s="633">
        <v>100</v>
      </c>
      <c r="AA36" s="633"/>
      <c r="AB36" s="633"/>
      <c r="AC36" s="633"/>
      <c r="AD36" s="634">
        <v>25307821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1815000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218210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5445465</v>
      </c>
      <c r="CS36" s="589"/>
      <c r="CT36" s="589"/>
      <c r="CU36" s="589"/>
      <c r="CV36" s="589"/>
      <c r="CW36" s="589"/>
      <c r="CX36" s="589"/>
      <c r="CY36" s="590"/>
      <c r="CZ36" s="591">
        <v>11.2</v>
      </c>
      <c r="DA36" s="609"/>
      <c r="DB36" s="609"/>
      <c r="DC36" s="610"/>
      <c r="DD36" s="594">
        <v>4653246</v>
      </c>
      <c r="DE36" s="589"/>
      <c r="DF36" s="589"/>
      <c r="DG36" s="589"/>
      <c r="DH36" s="589"/>
      <c r="DI36" s="589"/>
      <c r="DJ36" s="589"/>
      <c r="DK36" s="590"/>
      <c r="DL36" s="594">
        <v>3511414</v>
      </c>
      <c r="DM36" s="589"/>
      <c r="DN36" s="589"/>
      <c r="DO36" s="589"/>
      <c r="DP36" s="589"/>
      <c r="DQ36" s="589"/>
      <c r="DR36" s="589"/>
      <c r="DS36" s="589"/>
      <c r="DT36" s="589"/>
      <c r="DU36" s="589"/>
      <c r="DV36" s="590"/>
      <c r="DW36" s="611">
        <v>12.8</v>
      </c>
      <c r="DX36" s="612"/>
      <c r="DY36" s="612"/>
      <c r="DZ36" s="612"/>
      <c r="EA36" s="612"/>
      <c r="EB36" s="612"/>
      <c r="EC36" s="613"/>
    </row>
    <row r="37" spans="2:133" ht="11.25" customHeight="1">
      <c r="AQ37" s="614" t="s">
        <v>314</v>
      </c>
      <c r="AR37" s="615"/>
      <c r="AS37" s="615"/>
      <c r="AT37" s="615"/>
      <c r="AU37" s="615"/>
      <c r="AV37" s="615"/>
      <c r="AW37" s="615"/>
      <c r="AX37" s="615"/>
      <c r="AY37" s="616"/>
      <c r="AZ37" s="588">
        <v>1409600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14522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1935737</v>
      </c>
      <c r="CS37" s="607"/>
      <c r="CT37" s="607"/>
      <c r="CU37" s="607"/>
      <c r="CV37" s="607"/>
      <c r="CW37" s="607"/>
      <c r="CX37" s="607"/>
      <c r="CY37" s="608"/>
      <c r="CZ37" s="591">
        <v>4</v>
      </c>
      <c r="DA37" s="609"/>
      <c r="DB37" s="609"/>
      <c r="DC37" s="610"/>
      <c r="DD37" s="594">
        <v>1868553</v>
      </c>
      <c r="DE37" s="607"/>
      <c r="DF37" s="607"/>
      <c r="DG37" s="607"/>
      <c r="DH37" s="607"/>
      <c r="DI37" s="607"/>
      <c r="DJ37" s="607"/>
      <c r="DK37" s="608"/>
      <c r="DL37" s="594">
        <v>1591229</v>
      </c>
      <c r="DM37" s="607"/>
      <c r="DN37" s="607"/>
      <c r="DO37" s="607"/>
      <c r="DP37" s="607"/>
      <c r="DQ37" s="607"/>
      <c r="DR37" s="607"/>
      <c r="DS37" s="607"/>
      <c r="DT37" s="607"/>
      <c r="DU37" s="607"/>
      <c r="DV37" s="608"/>
      <c r="DW37" s="611">
        <v>5.8</v>
      </c>
      <c r="DX37" s="612"/>
      <c r="DY37" s="612"/>
      <c r="DZ37" s="612"/>
      <c r="EA37" s="612"/>
      <c r="EB37" s="612"/>
      <c r="EC37" s="613"/>
    </row>
    <row r="38" spans="2:133" ht="11.25" customHeight="1">
      <c r="AQ38" s="614" t="s">
        <v>317</v>
      </c>
      <c r="AR38" s="615"/>
      <c r="AS38" s="615"/>
      <c r="AT38" s="615"/>
      <c r="AU38" s="615"/>
      <c r="AV38" s="615"/>
      <c r="AW38" s="615"/>
      <c r="AX38" s="615"/>
      <c r="AY38" s="616"/>
      <c r="AZ38" s="588">
        <v>373329</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25068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5552570</v>
      </c>
      <c r="CS38" s="589"/>
      <c r="CT38" s="589"/>
      <c r="CU38" s="589"/>
      <c r="CV38" s="589"/>
      <c r="CW38" s="589"/>
      <c r="CX38" s="589"/>
      <c r="CY38" s="590"/>
      <c r="CZ38" s="591">
        <v>11.5</v>
      </c>
      <c r="DA38" s="609"/>
      <c r="DB38" s="609"/>
      <c r="DC38" s="610"/>
      <c r="DD38" s="594">
        <v>5129178</v>
      </c>
      <c r="DE38" s="589"/>
      <c r="DF38" s="589"/>
      <c r="DG38" s="589"/>
      <c r="DH38" s="589"/>
      <c r="DI38" s="589"/>
      <c r="DJ38" s="589"/>
      <c r="DK38" s="590"/>
      <c r="DL38" s="594">
        <v>4696649</v>
      </c>
      <c r="DM38" s="589"/>
      <c r="DN38" s="589"/>
      <c r="DO38" s="589"/>
      <c r="DP38" s="589"/>
      <c r="DQ38" s="589"/>
      <c r="DR38" s="589"/>
      <c r="DS38" s="589"/>
      <c r="DT38" s="589"/>
      <c r="DU38" s="589"/>
      <c r="DV38" s="590"/>
      <c r="DW38" s="611">
        <v>17.100000000000001</v>
      </c>
      <c r="DX38" s="612"/>
      <c r="DY38" s="612"/>
      <c r="DZ38" s="612"/>
      <c r="EA38" s="612"/>
      <c r="EB38" s="612"/>
      <c r="EC38" s="613"/>
    </row>
    <row r="39" spans="2:133" ht="11.25" customHeight="1">
      <c r="AQ39" s="614" t="s">
        <v>320</v>
      </c>
      <c r="AR39" s="615"/>
      <c r="AS39" s="615"/>
      <c r="AT39" s="615"/>
      <c r="AU39" s="615"/>
      <c r="AV39" s="615"/>
      <c r="AW39" s="615"/>
      <c r="AX39" s="615"/>
      <c r="AY39" s="616"/>
      <c r="AZ39" s="588">
        <v>164808</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485445</v>
      </c>
      <c r="CS39" s="607"/>
      <c r="CT39" s="607"/>
      <c r="CU39" s="607"/>
      <c r="CV39" s="607"/>
      <c r="CW39" s="607"/>
      <c r="CX39" s="607"/>
      <c r="CY39" s="608"/>
      <c r="CZ39" s="591">
        <v>1</v>
      </c>
      <c r="DA39" s="609"/>
      <c r="DB39" s="609"/>
      <c r="DC39" s="610"/>
      <c r="DD39" s="594">
        <v>123978</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640958</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2202157</v>
      </c>
      <c r="CS40" s="589"/>
      <c r="CT40" s="589"/>
      <c r="CU40" s="589"/>
      <c r="CV40" s="589"/>
      <c r="CW40" s="589"/>
      <c r="CX40" s="589"/>
      <c r="CY40" s="590"/>
      <c r="CZ40" s="591">
        <v>4.5</v>
      </c>
      <c r="DA40" s="609"/>
      <c r="DB40" s="609"/>
      <c r="DC40" s="610"/>
      <c r="DD40" s="594">
        <v>645271</v>
      </c>
      <c r="DE40" s="589"/>
      <c r="DF40" s="589"/>
      <c r="DG40" s="589"/>
      <c r="DH40" s="589"/>
      <c r="DI40" s="589"/>
      <c r="DJ40" s="589"/>
      <c r="DK40" s="590"/>
      <c r="DL40" s="594">
        <v>628129</v>
      </c>
      <c r="DM40" s="589"/>
      <c r="DN40" s="589"/>
      <c r="DO40" s="589"/>
      <c r="DP40" s="589"/>
      <c r="DQ40" s="589"/>
      <c r="DR40" s="589"/>
      <c r="DS40" s="589"/>
      <c r="DT40" s="589"/>
      <c r="DU40" s="589"/>
      <c r="DV40" s="590"/>
      <c r="DW40" s="611">
        <v>2.2999999999999998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2931804</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216</v>
      </c>
      <c r="CS41" s="607"/>
      <c r="CT41" s="607"/>
      <c r="CU41" s="607"/>
      <c r="CV41" s="607"/>
      <c r="CW41" s="607"/>
      <c r="CX41" s="607"/>
      <c r="CY41" s="608"/>
      <c r="CZ41" s="591" t="s">
        <v>216</v>
      </c>
      <c r="DA41" s="609"/>
      <c r="DB41" s="609"/>
      <c r="DC41" s="610"/>
      <c r="DD41" s="594" t="s">
        <v>216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9878568</v>
      </c>
      <c r="CS42" s="589"/>
      <c r="CT42" s="589"/>
      <c r="CU42" s="589"/>
      <c r="CV42" s="589"/>
      <c r="CW42" s="589"/>
      <c r="CX42" s="589"/>
      <c r="CY42" s="590"/>
      <c r="CZ42" s="591">
        <v>20.399999999999999</v>
      </c>
      <c r="DA42" s="592"/>
      <c r="DB42" s="592"/>
      <c r="DC42" s="593"/>
      <c r="DD42" s="594">
        <v>2196284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95601</v>
      </c>
      <c r="CS43" s="607"/>
      <c r="CT43" s="607"/>
      <c r="CU43" s="607"/>
      <c r="CV43" s="607"/>
      <c r="CW43" s="607"/>
      <c r="CX43" s="607"/>
      <c r="CY43" s="608"/>
      <c r="CZ43" s="591">
        <v>0.2</v>
      </c>
      <c r="DA43" s="609"/>
      <c r="DB43" s="609"/>
      <c r="DC43" s="610"/>
      <c r="DD43" s="594">
        <v>95565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288</v>
      </c>
      <c r="CE44" s="602"/>
      <c r="CF44" s="585" t="s">
        <v>335</v>
      </c>
      <c r="CG44" s="586"/>
      <c r="CH44" s="586"/>
      <c r="CI44" s="586"/>
      <c r="CJ44" s="586"/>
      <c r="CK44" s="586"/>
      <c r="CL44" s="586"/>
      <c r="CM44" s="586"/>
      <c r="CN44" s="586"/>
      <c r="CO44" s="586"/>
      <c r="CP44" s="586"/>
      <c r="CQ44" s="587"/>
      <c r="CR44" s="588">
        <v>9394607</v>
      </c>
      <c r="CS44" s="589"/>
      <c r="CT44" s="589"/>
      <c r="CU44" s="589"/>
      <c r="CV44" s="589"/>
      <c r="CW44" s="589"/>
      <c r="CX44" s="589"/>
      <c r="CY44" s="590"/>
      <c r="CZ44" s="591">
        <v>19.399999999999999</v>
      </c>
      <c r="DA44" s="592"/>
      <c r="DB44" s="592"/>
      <c r="DC44" s="593"/>
      <c r="DD44" s="594">
        <v>2065802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2579617</v>
      </c>
      <c r="CS45" s="607"/>
      <c r="CT45" s="607"/>
      <c r="CU45" s="607"/>
      <c r="CV45" s="607"/>
      <c r="CW45" s="607"/>
      <c r="CX45" s="607"/>
      <c r="CY45" s="608"/>
      <c r="CZ45" s="591">
        <v>5.3</v>
      </c>
      <c r="DA45" s="609"/>
      <c r="DB45" s="609"/>
      <c r="DC45" s="610"/>
      <c r="DD45" s="594">
        <v>172563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6798092</v>
      </c>
      <c r="CS46" s="589"/>
      <c r="CT46" s="589"/>
      <c r="CU46" s="589"/>
      <c r="CV46" s="589"/>
      <c r="CW46" s="589"/>
      <c r="CX46" s="589"/>
      <c r="CY46" s="590"/>
      <c r="CZ46" s="591">
        <v>14</v>
      </c>
      <c r="DA46" s="592"/>
      <c r="DB46" s="592"/>
      <c r="DC46" s="593"/>
      <c r="DD46" s="594">
        <v>1882241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483961</v>
      </c>
      <c r="CS47" s="607"/>
      <c r="CT47" s="607"/>
      <c r="CU47" s="607"/>
      <c r="CV47" s="607"/>
      <c r="CW47" s="607"/>
      <c r="CX47" s="607"/>
      <c r="CY47" s="608"/>
      <c r="CZ47" s="591">
        <v>1</v>
      </c>
      <c r="DA47" s="609"/>
      <c r="DB47" s="609"/>
      <c r="DC47" s="610"/>
      <c r="DD47" s="594">
        <v>130482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48452109</v>
      </c>
      <c r="CS49" s="573"/>
      <c r="CT49" s="573"/>
      <c r="CU49" s="573"/>
      <c r="CV49" s="573"/>
      <c r="CW49" s="573"/>
      <c r="CX49" s="573"/>
      <c r="CY49" s="574"/>
      <c r="CZ49" s="575">
        <v>100</v>
      </c>
      <c r="DA49" s="576"/>
      <c r="DB49" s="576"/>
      <c r="DC49" s="577"/>
      <c r="DD49" s="578">
        <v>30496404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6" t="s">
        <v>343</v>
      </c>
      <c r="DK2" s="1117"/>
      <c r="DL2" s="1117"/>
      <c r="DM2" s="1117"/>
      <c r="DN2" s="1117"/>
      <c r="DO2" s="1118"/>
      <c r="DP2" s="200"/>
      <c r="DQ2" s="1116" t="s">
        <v>344</v>
      </c>
      <c r="DR2" s="1117"/>
      <c r="DS2" s="1117"/>
      <c r="DT2" s="1117"/>
      <c r="DU2" s="1117"/>
      <c r="DV2" s="1117"/>
      <c r="DW2" s="1117"/>
      <c r="DX2" s="1117"/>
      <c r="DY2" s="1117"/>
      <c r="DZ2" s="111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9" t="s">
        <v>345</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347</v>
      </c>
      <c r="B5" s="1002"/>
      <c r="C5" s="1002"/>
      <c r="D5" s="1002"/>
      <c r="E5" s="1002"/>
      <c r="F5" s="1002"/>
      <c r="G5" s="1002"/>
      <c r="H5" s="1002"/>
      <c r="I5" s="1002"/>
      <c r="J5" s="1002"/>
      <c r="K5" s="1002"/>
      <c r="L5" s="1002"/>
      <c r="M5" s="1002"/>
      <c r="N5" s="1002"/>
      <c r="O5" s="1002"/>
      <c r="P5" s="1003"/>
      <c r="Q5" s="1007" t="s">
        <v>348</v>
      </c>
      <c r="R5" s="1008"/>
      <c r="S5" s="1008"/>
      <c r="T5" s="1008"/>
      <c r="U5" s="1009"/>
      <c r="V5" s="1007" t="s">
        <v>349</v>
      </c>
      <c r="W5" s="1008"/>
      <c r="X5" s="1008"/>
      <c r="Y5" s="1008"/>
      <c r="Z5" s="1009"/>
      <c r="AA5" s="1007" t="s">
        <v>350</v>
      </c>
      <c r="AB5" s="1008"/>
      <c r="AC5" s="1008"/>
      <c r="AD5" s="1008"/>
      <c r="AE5" s="1008"/>
      <c r="AF5" s="1119" t="s">
        <v>351</v>
      </c>
      <c r="AG5" s="1008"/>
      <c r="AH5" s="1008"/>
      <c r="AI5" s="1008"/>
      <c r="AJ5" s="1023"/>
      <c r="AK5" s="1008" t="s">
        <v>352</v>
      </c>
      <c r="AL5" s="1008"/>
      <c r="AM5" s="1008"/>
      <c r="AN5" s="1008"/>
      <c r="AO5" s="1009"/>
      <c r="AP5" s="1007" t="s">
        <v>353</v>
      </c>
      <c r="AQ5" s="1008"/>
      <c r="AR5" s="1008"/>
      <c r="AS5" s="1008"/>
      <c r="AT5" s="1009"/>
      <c r="AU5" s="1007" t="s">
        <v>354</v>
      </c>
      <c r="AV5" s="1008"/>
      <c r="AW5" s="1008"/>
      <c r="AX5" s="1008"/>
      <c r="AY5" s="1023"/>
      <c r="AZ5" s="207"/>
      <c r="BA5" s="207"/>
      <c r="BB5" s="207"/>
      <c r="BC5" s="207"/>
      <c r="BD5" s="207"/>
      <c r="BE5" s="208"/>
      <c r="BF5" s="208"/>
      <c r="BG5" s="208"/>
      <c r="BH5" s="208"/>
      <c r="BI5" s="208"/>
      <c r="BJ5" s="208"/>
      <c r="BK5" s="208"/>
      <c r="BL5" s="208"/>
      <c r="BM5" s="208"/>
      <c r="BN5" s="208"/>
      <c r="BO5" s="208"/>
      <c r="BP5" s="208"/>
      <c r="BQ5" s="1001" t="s">
        <v>355</v>
      </c>
      <c r="BR5" s="1002"/>
      <c r="BS5" s="1002"/>
      <c r="BT5" s="1002"/>
      <c r="BU5" s="1002"/>
      <c r="BV5" s="1002"/>
      <c r="BW5" s="1002"/>
      <c r="BX5" s="1002"/>
      <c r="BY5" s="1002"/>
      <c r="BZ5" s="1002"/>
      <c r="CA5" s="1002"/>
      <c r="CB5" s="1002"/>
      <c r="CC5" s="1002"/>
      <c r="CD5" s="1002"/>
      <c r="CE5" s="1002"/>
      <c r="CF5" s="1002"/>
      <c r="CG5" s="1003"/>
      <c r="CH5" s="1007" t="s">
        <v>356</v>
      </c>
      <c r="CI5" s="1008"/>
      <c r="CJ5" s="1008"/>
      <c r="CK5" s="1008"/>
      <c r="CL5" s="1009"/>
      <c r="CM5" s="1007" t="s">
        <v>357</v>
      </c>
      <c r="CN5" s="1008"/>
      <c r="CO5" s="1008"/>
      <c r="CP5" s="1008"/>
      <c r="CQ5" s="1009"/>
      <c r="CR5" s="1007" t="s">
        <v>358</v>
      </c>
      <c r="CS5" s="1008"/>
      <c r="CT5" s="1008"/>
      <c r="CU5" s="1008"/>
      <c r="CV5" s="1009"/>
      <c r="CW5" s="1007" t="s">
        <v>359</v>
      </c>
      <c r="CX5" s="1008"/>
      <c r="CY5" s="1008"/>
      <c r="CZ5" s="1008"/>
      <c r="DA5" s="1009"/>
      <c r="DB5" s="1007" t="s">
        <v>360</v>
      </c>
      <c r="DC5" s="1008"/>
      <c r="DD5" s="1008"/>
      <c r="DE5" s="1008"/>
      <c r="DF5" s="1009"/>
      <c r="DG5" s="1104" t="s">
        <v>361</v>
      </c>
      <c r="DH5" s="1105"/>
      <c r="DI5" s="1105"/>
      <c r="DJ5" s="1105"/>
      <c r="DK5" s="1106"/>
      <c r="DL5" s="1104" t="s">
        <v>362</v>
      </c>
      <c r="DM5" s="1105"/>
      <c r="DN5" s="1105"/>
      <c r="DO5" s="1105"/>
      <c r="DP5" s="1106"/>
      <c r="DQ5" s="1007" t="s">
        <v>363</v>
      </c>
      <c r="DR5" s="1008"/>
      <c r="DS5" s="1008"/>
      <c r="DT5" s="1008"/>
      <c r="DU5" s="1009"/>
      <c r="DV5" s="1007" t="s">
        <v>354</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0"/>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7"/>
      <c r="DH6" s="1108"/>
      <c r="DI6" s="1108"/>
      <c r="DJ6" s="1108"/>
      <c r="DK6" s="1109"/>
      <c r="DL6" s="1107"/>
      <c r="DM6" s="1108"/>
      <c r="DN6" s="1108"/>
      <c r="DO6" s="1108"/>
      <c r="DP6" s="1109"/>
      <c r="DQ6" s="1010"/>
      <c r="DR6" s="1011"/>
      <c r="DS6" s="1011"/>
      <c r="DT6" s="1011"/>
      <c r="DU6" s="1012"/>
      <c r="DV6" s="1010"/>
      <c r="DW6" s="1011"/>
      <c r="DX6" s="1011"/>
      <c r="DY6" s="1011"/>
      <c r="DZ6" s="1024"/>
      <c r="EA6" s="205"/>
    </row>
    <row r="7" spans="1:131" s="206" customFormat="1" ht="26.25" customHeight="1" thickTop="1">
      <c r="A7" s="209">
        <v>1</v>
      </c>
      <c r="B7" s="1056" t="s">
        <v>364</v>
      </c>
      <c r="C7" s="1057"/>
      <c r="D7" s="1057"/>
      <c r="E7" s="1057"/>
      <c r="F7" s="1057"/>
      <c r="G7" s="1057"/>
      <c r="H7" s="1057"/>
      <c r="I7" s="1057"/>
      <c r="J7" s="1057"/>
      <c r="K7" s="1057"/>
      <c r="L7" s="1057"/>
      <c r="M7" s="1057"/>
      <c r="N7" s="1057"/>
      <c r="O7" s="1057"/>
      <c r="P7" s="1058"/>
      <c r="Q7" s="1110">
        <v>49450</v>
      </c>
      <c r="R7" s="1111"/>
      <c r="S7" s="1111"/>
      <c r="T7" s="1111"/>
      <c r="U7" s="1111"/>
      <c r="V7" s="1111">
        <v>48332</v>
      </c>
      <c r="W7" s="1111"/>
      <c r="X7" s="1111"/>
      <c r="Y7" s="1111"/>
      <c r="Z7" s="1111"/>
      <c r="AA7" s="1111">
        <v>1118</v>
      </c>
      <c r="AB7" s="1111"/>
      <c r="AC7" s="1111"/>
      <c r="AD7" s="1111"/>
      <c r="AE7" s="1112"/>
      <c r="AF7" s="1113">
        <v>942</v>
      </c>
      <c r="AG7" s="1114"/>
      <c r="AH7" s="1114"/>
      <c r="AI7" s="1114"/>
      <c r="AJ7" s="1115"/>
      <c r="AK7" s="1097">
        <v>593</v>
      </c>
      <c r="AL7" s="1098"/>
      <c r="AM7" s="1098"/>
      <c r="AN7" s="1098"/>
      <c r="AO7" s="1098"/>
      <c r="AP7" s="1098">
        <v>44183</v>
      </c>
      <c r="AQ7" s="1098"/>
      <c r="AR7" s="1098"/>
      <c r="AS7" s="1098"/>
      <c r="AT7" s="1098"/>
      <c r="AU7" s="1099"/>
      <c r="AV7" s="1099"/>
      <c r="AW7" s="1099"/>
      <c r="AX7" s="1099"/>
      <c r="AY7" s="1100"/>
      <c r="AZ7" s="203"/>
      <c r="BA7" s="203"/>
      <c r="BB7" s="203"/>
      <c r="BC7" s="203"/>
      <c r="BD7" s="203"/>
      <c r="BE7" s="204"/>
      <c r="BF7" s="204"/>
      <c r="BG7" s="204"/>
      <c r="BH7" s="204"/>
      <c r="BI7" s="204"/>
      <c r="BJ7" s="204"/>
      <c r="BK7" s="204"/>
      <c r="BL7" s="204"/>
      <c r="BM7" s="204"/>
      <c r="BN7" s="204"/>
      <c r="BO7" s="204"/>
      <c r="BP7" s="204"/>
      <c r="BQ7" s="210">
        <v>1</v>
      </c>
      <c r="BR7" s="211"/>
      <c r="BS7" s="1101" t="s">
        <v>539</v>
      </c>
      <c r="BT7" s="1102"/>
      <c r="BU7" s="1102"/>
      <c r="BV7" s="1102"/>
      <c r="BW7" s="1102"/>
      <c r="BX7" s="1102"/>
      <c r="BY7" s="1102"/>
      <c r="BZ7" s="1102"/>
      <c r="CA7" s="1102"/>
      <c r="CB7" s="1102"/>
      <c r="CC7" s="1102"/>
      <c r="CD7" s="1102"/>
      <c r="CE7" s="1102"/>
      <c r="CF7" s="1102"/>
      <c r="CG7" s="1103"/>
      <c r="CH7" s="1094">
        <v>-1</v>
      </c>
      <c r="CI7" s="1095"/>
      <c r="CJ7" s="1095"/>
      <c r="CK7" s="1095"/>
      <c r="CL7" s="1096"/>
      <c r="CM7" s="1094">
        <v>142</v>
      </c>
      <c r="CN7" s="1095"/>
      <c r="CO7" s="1095"/>
      <c r="CP7" s="1095"/>
      <c r="CQ7" s="1096"/>
      <c r="CR7" s="1094">
        <v>30</v>
      </c>
      <c r="CS7" s="1095"/>
      <c r="CT7" s="1095"/>
      <c r="CU7" s="1095"/>
      <c r="CV7" s="1096"/>
      <c r="CW7" s="1094">
        <v>11</v>
      </c>
      <c r="CX7" s="1095"/>
      <c r="CY7" s="1095"/>
      <c r="CZ7" s="1095"/>
      <c r="DA7" s="1096"/>
      <c r="DB7" s="1094" t="s">
        <v>537</v>
      </c>
      <c r="DC7" s="1095"/>
      <c r="DD7" s="1095"/>
      <c r="DE7" s="1095"/>
      <c r="DF7" s="1096"/>
      <c r="DG7" s="1094" t="s">
        <v>537</v>
      </c>
      <c r="DH7" s="1095"/>
      <c r="DI7" s="1095"/>
      <c r="DJ7" s="1095"/>
      <c r="DK7" s="1096"/>
      <c r="DL7" s="1094" t="s">
        <v>537</v>
      </c>
      <c r="DM7" s="1095"/>
      <c r="DN7" s="1095"/>
      <c r="DO7" s="1095"/>
      <c r="DP7" s="1096"/>
      <c r="DQ7" s="1094" t="s">
        <v>537</v>
      </c>
      <c r="DR7" s="1095"/>
      <c r="DS7" s="1095"/>
      <c r="DT7" s="1095"/>
      <c r="DU7" s="1096"/>
      <c r="DV7" s="1121"/>
      <c r="DW7" s="1122"/>
      <c r="DX7" s="1122"/>
      <c r="DY7" s="1122"/>
      <c r="DZ7" s="1123"/>
      <c r="EA7" s="205"/>
    </row>
    <row r="8" spans="1:131" s="206" customFormat="1" ht="26.25" customHeight="1">
      <c r="A8" s="212">
        <v>2</v>
      </c>
      <c r="B8" s="1037" t="s">
        <v>365</v>
      </c>
      <c r="C8" s="1038"/>
      <c r="D8" s="1038"/>
      <c r="E8" s="1038"/>
      <c r="F8" s="1038"/>
      <c r="G8" s="1038"/>
      <c r="H8" s="1038"/>
      <c r="I8" s="1038"/>
      <c r="J8" s="1038"/>
      <c r="K8" s="1038"/>
      <c r="L8" s="1038"/>
      <c r="M8" s="1038"/>
      <c r="N8" s="1038"/>
      <c r="O8" s="1038"/>
      <c r="P8" s="1039"/>
      <c r="Q8" s="1049">
        <v>29</v>
      </c>
      <c r="R8" s="1050"/>
      <c r="S8" s="1050"/>
      <c r="T8" s="1050"/>
      <c r="U8" s="1050"/>
      <c r="V8" s="1050">
        <v>26</v>
      </c>
      <c r="W8" s="1050"/>
      <c r="X8" s="1050"/>
      <c r="Y8" s="1050"/>
      <c r="Z8" s="1050"/>
      <c r="AA8" s="1050">
        <v>3</v>
      </c>
      <c r="AB8" s="1050"/>
      <c r="AC8" s="1050"/>
      <c r="AD8" s="1050"/>
      <c r="AE8" s="1051"/>
      <c r="AF8" s="1043">
        <v>3</v>
      </c>
      <c r="AG8" s="1044"/>
      <c r="AH8" s="1044"/>
      <c r="AI8" s="1044"/>
      <c r="AJ8" s="1045"/>
      <c r="AK8" s="1092" t="s">
        <v>537</v>
      </c>
      <c r="AL8" s="1093"/>
      <c r="AM8" s="1093"/>
      <c r="AN8" s="1093"/>
      <c r="AO8" s="1093"/>
      <c r="AP8" s="1093" t="s">
        <v>537</v>
      </c>
      <c r="AQ8" s="1093"/>
      <c r="AR8" s="1093"/>
      <c r="AS8" s="1093"/>
      <c r="AT8" s="1093"/>
      <c r="AU8" s="1090"/>
      <c r="AV8" s="1090"/>
      <c r="AW8" s="1090"/>
      <c r="AX8" s="1090"/>
      <c r="AY8" s="1091"/>
      <c r="AZ8" s="203"/>
      <c r="BA8" s="203"/>
      <c r="BB8" s="203"/>
      <c r="BC8" s="203"/>
      <c r="BD8" s="203"/>
      <c r="BE8" s="204"/>
      <c r="BF8" s="204"/>
      <c r="BG8" s="204"/>
      <c r="BH8" s="204"/>
      <c r="BI8" s="204"/>
      <c r="BJ8" s="204"/>
      <c r="BK8" s="204"/>
      <c r="BL8" s="204"/>
      <c r="BM8" s="204"/>
      <c r="BN8" s="204"/>
      <c r="BO8" s="204"/>
      <c r="BP8" s="204"/>
      <c r="BQ8" s="213">
        <v>2</v>
      </c>
      <c r="BR8" s="214"/>
      <c r="BS8" s="1020" t="s">
        <v>540</v>
      </c>
      <c r="BT8" s="1021"/>
      <c r="BU8" s="1021"/>
      <c r="BV8" s="1021"/>
      <c r="BW8" s="1021"/>
      <c r="BX8" s="1021"/>
      <c r="BY8" s="1021"/>
      <c r="BZ8" s="1021"/>
      <c r="CA8" s="1021"/>
      <c r="CB8" s="1021"/>
      <c r="CC8" s="1021"/>
      <c r="CD8" s="1021"/>
      <c r="CE8" s="1021"/>
      <c r="CF8" s="1021"/>
      <c r="CG8" s="1022"/>
      <c r="CH8" s="995">
        <v>-9</v>
      </c>
      <c r="CI8" s="996"/>
      <c r="CJ8" s="996"/>
      <c r="CK8" s="996"/>
      <c r="CL8" s="997"/>
      <c r="CM8" s="995">
        <v>810</v>
      </c>
      <c r="CN8" s="996"/>
      <c r="CO8" s="996"/>
      <c r="CP8" s="996"/>
      <c r="CQ8" s="997"/>
      <c r="CR8" s="995">
        <v>6</v>
      </c>
      <c r="CS8" s="996"/>
      <c r="CT8" s="996"/>
      <c r="CU8" s="996"/>
      <c r="CV8" s="997"/>
      <c r="CW8" s="995">
        <v>45</v>
      </c>
      <c r="CX8" s="996"/>
      <c r="CY8" s="996"/>
      <c r="CZ8" s="996"/>
      <c r="DA8" s="997"/>
      <c r="DB8" s="995" t="s">
        <v>537</v>
      </c>
      <c r="DC8" s="996"/>
      <c r="DD8" s="996"/>
      <c r="DE8" s="996"/>
      <c r="DF8" s="997"/>
      <c r="DG8" s="995" t="s">
        <v>537</v>
      </c>
      <c r="DH8" s="996"/>
      <c r="DI8" s="996"/>
      <c r="DJ8" s="996"/>
      <c r="DK8" s="997"/>
      <c r="DL8" s="995" t="s">
        <v>537</v>
      </c>
      <c r="DM8" s="996"/>
      <c r="DN8" s="996"/>
      <c r="DO8" s="996"/>
      <c r="DP8" s="997"/>
      <c r="DQ8" s="995" t="s">
        <v>537</v>
      </c>
      <c r="DR8" s="996"/>
      <c r="DS8" s="996"/>
      <c r="DT8" s="996"/>
      <c r="DU8" s="997"/>
      <c r="DV8" s="998"/>
      <c r="DW8" s="999"/>
      <c r="DX8" s="999"/>
      <c r="DY8" s="999"/>
      <c r="DZ8" s="1000"/>
      <c r="EA8" s="205"/>
    </row>
    <row r="9" spans="1:131" s="206" customFormat="1" ht="26.25" customHeight="1">
      <c r="A9" s="212">
        <v>3</v>
      </c>
      <c r="B9" s="1037" t="s">
        <v>366</v>
      </c>
      <c r="C9" s="1038"/>
      <c r="D9" s="1038"/>
      <c r="E9" s="1038"/>
      <c r="F9" s="1038"/>
      <c r="G9" s="1038"/>
      <c r="H9" s="1038"/>
      <c r="I9" s="1038"/>
      <c r="J9" s="1038"/>
      <c r="K9" s="1038"/>
      <c r="L9" s="1038"/>
      <c r="M9" s="1038"/>
      <c r="N9" s="1038"/>
      <c r="O9" s="1038"/>
      <c r="P9" s="1039"/>
      <c r="Q9" s="1049">
        <v>144</v>
      </c>
      <c r="R9" s="1050"/>
      <c r="S9" s="1050"/>
      <c r="T9" s="1050"/>
      <c r="U9" s="1050"/>
      <c r="V9" s="1050">
        <v>139</v>
      </c>
      <c r="W9" s="1050"/>
      <c r="X9" s="1050"/>
      <c r="Y9" s="1050"/>
      <c r="Z9" s="1050"/>
      <c r="AA9" s="1050">
        <v>5</v>
      </c>
      <c r="AB9" s="1050"/>
      <c r="AC9" s="1050"/>
      <c r="AD9" s="1050"/>
      <c r="AE9" s="1051"/>
      <c r="AF9" s="1043">
        <v>5</v>
      </c>
      <c r="AG9" s="1044"/>
      <c r="AH9" s="1044"/>
      <c r="AI9" s="1044"/>
      <c r="AJ9" s="1045"/>
      <c r="AK9" s="1092">
        <v>45</v>
      </c>
      <c r="AL9" s="1093"/>
      <c r="AM9" s="1093"/>
      <c r="AN9" s="1093"/>
      <c r="AO9" s="1093"/>
      <c r="AP9" s="1093">
        <v>122</v>
      </c>
      <c r="AQ9" s="1093"/>
      <c r="AR9" s="1093"/>
      <c r="AS9" s="1093"/>
      <c r="AT9" s="1093"/>
      <c r="AU9" s="1090"/>
      <c r="AV9" s="1090"/>
      <c r="AW9" s="1090"/>
      <c r="AX9" s="1090"/>
      <c r="AY9" s="1091"/>
      <c r="AZ9" s="203"/>
      <c r="BA9" s="203"/>
      <c r="BB9" s="203"/>
      <c r="BC9" s="203"/>
      <c r="BD9" s="203"/>
      <c r="BE9" s="204"/>
      <c r="BF9" s="204"/>
      <c r="BG9" s="204"/>
      <c r="BH9" s="204"/>
      <c r="BI9" s="204"/>
      <c r="BJ9" s="204"/>
      <c r="BK9" s="204"/>
      <c r="BL9" s="204"/>
      <c r="BM9" s="204"/>
      <c r="BN9" s="204"/>
      <c r="BO9" s="204"/>
      <c r="BP9" s="204"/>
      <c r="BQ9" s="213">
        <v>3</v>
      </c>
      <c r="BR9" s="214"/>
      <c r="BS9" s="1020" t="s">
        <v>541</v>
      </c>
      <c r="BT9" s="1021"/>
      <c r="BU9" s="1021"/>
      <c r="BV9" s="1021"/>
      <c r="BW9" s="1021"/>
      <c r="BX9" s="1021"/>
      <c r="BY9" s="1021"/>
      <c r="BZ9" s="1021"/>
      <c r="CA9" s="1021"/>
      <c r="CB9" s="1021"/>
      <c r="CC9" s="1021"/>
      <c r="CD9" s="1021"/>
      <c r="CE9" s="1021"/>
      <c r="CF9" s="1021"/>
      <c r="CG9" s="1022"/>
      <c r="CH9" s="995">
        <v>-4</v>
      </c>
      <c r="CI9" s="996"/>
      <c r="CJ9" s="996"/>
      <c r="CK9" s="996"/>
      <c r="CL9" s="997"/>
      <c r="CM9" s="995">
        <v>52</v>
      </c>
      <c r="CN9" s="996"/>
      <c r="CO9" s="996"/>
      <c r="CP9" s="996"/>
      <c r="CQ9" s="997"/>
      <c r="CR9" s="995">
        <v>10</v>
      </c>
      <c r="CS9" s="996"/>
      <c r="CT9" s="996"/>
      <c r="CU9" s="996"/>
      <c r="CV9" s="997"/>
      <c r="CW9" s="995">
        <v>8</v>
      </c>
      <c r="CX9" s="996"/>
      <c r="CY9" s="996"/>
      <c r="CZ9" s="996"/>
      <c r="DA9" s="997"/>
      <c r="DB9" s="995" t="s">
        <v>537</v>
      </c>
      <c r="DC9" s="996"/>
      <c r="DD9" s="996"/>
      <c r="DE9" s="996"/>
      <c r="DF9" s="997"/>
      <c r="DG9" s="995" t="s">
        <v>537</v>
      </c>
      <c r="DH9" s="996"/>
      <c r="DI9" s="996"/>
      <c r="DJ9" s="996"/>
      <c r="DK9" s="997"/>
      <c r="DL9" s="995" t="s">
        <v>537</v>
      </c>
      <c r="DM9" s="996"/>
      <c r="DN9" s="996"/>
      <c r="DO9" s="996"/>
      <c r="DP9" s="997"/>
      <c r="DQ9" s="995" t="s">
        <v>537</v>
      </c>
      <c r="DR9" s="996"/>
      <c r="DS9" s="996"/>
      <c r="DT9" s="996"/>
      <c r="DU9" s="997"/>
      <c r="DV9" s="998"/>
      <c r="DW9" s="999"/>
      <c r="DX9" s="999"/>
      <c r="DY9" s="999"/>
      <c r="DZ9" s="1000"/>
      <c r="EA9" s="205"/>
    </row>
    <row r="10" spans="1:131" s="206" customFormat="1" ht="26.25" customHeight="1">
      <c r="A10" s="212">
        <v>4</v>
      </c>
      <c r="B10" s="1037"/>
      <c r="C10" s="1038"/>
      <c r="D10" s="1038"/>
      <c r="E10" s="1038"/>
      <c r="F10" s="1038"/>
      <c r="G10" s="1038"/>
      <c r="H10" s="1038"/>
      <c r="I10" s="1038"/>
      <c r="J10" s="1038"/>
      <c r="K10" s="1038"/>
      <c r="L10" s="1038"/>
      <c r="M10" s="1038"/>
      <c r="N10" s="1038"/>
      <c r="O10" s="1038"/>
      <c r="P10" s="1039"/>
      <c r="Q10" s="1049"/>
      <c r="R10" s="1050"/>
      <c r="S10" s="1050"/>
      <c r="T10" s="1050"/>
      <c r="U10" s="1050"/>
      <c r="V10" s="1050"/>
      <c r="W10" s="1050"/>
      <c r="X10" s="1050"/>
      <c r="Y10" s="1050"/>
      <c r="Z10" s="1050"/>
      <c r="AA10" s="1050"/>
      <c r="AB10" s="1050"/>
      <c r="AC10" s="1050"/>
      <c r="AD10" s="1050"/>
      <c r="AE10" s="1051"/>
      <c r="AF10" s="1043"/>
      <c r="AG10" s="1044"/>
      <c r="AH10" s="1044"/>
      <c r="AI10" s="1044"/>
      <c r="AJ10" s="1045"/>
      <c r="AK10" s="1092"/>
      <c r="AL10" s="1093"/>
      <c r="AM10" s="1093"/>
      <c r="AN10" s="1093"/>
      <c r="AO10" s="1093"/>
      <c r="AP10" s="1093"/>
      <c r="AQ10" s="1093"/>
      <c r="AR10" s="1093"/>
      <c r="AS10" s="1093"/>
      <c r="AT10" s="1093"/>
      <c r="AU10" s="1090"/>
      <c r="AV10" s="1090"/>
      <c r="AW10" s="1090"/>
      <c r="AX10" s="1090"/>
      <c r="AY10" s="1091"/>
      <c r="AZ10" s="203"/>
      <c r="BA10" s="203"/>
      <c r="BB10" s="203"/>
      <c r="BC10" s="203"/>
      <c r="BD10" s="203"/>
      <c r="BE10" s="204"/>
      <c r="BF10" s="204"/>
      <c r="BG10" s="204"/>
      <c r="BH10" s="204"/>
      <c r="BI10" s="204"/>
      <c r="BJ10" s="204"/>
      <c r="BK10" s="204"/>
      <c r="BL10" s="204"/>
      <c r="BM10" s="204"/>
      <c r="BN10" s="204"/>
      <c r="BO10" s="204"/>
      <c r="BP10" s="204"/>
      <c r="BQ10" s="213">
        <v>4</v>
      </c>
      <c r="BR10" s="214"/>
      <c r="BS10" s="1020" t="s">
        <v>542</v>
      </c>
      <c r="BT10" s="1021"/>
      <c r="BU10" s="1021"/>
      <c r="BV10" s="1021"/>
      <c r="BW10" s="1021"/>
      <c r="BX10" s="1021"/>
      <c r="BY10" s="1021"/>
      <c r="BZ10" s="1021"/>
      <c r="CA10" s="1021"/>
      <c r="CB10" s="1021"/>
      <c r="CC10" s="1021"/>
      <c r="CD10" s="1021"/>
      <c r="CE10" s="1021"/>
      <c r="CF10" s="1021"/>
      <c r="CG10" s="1022"/>
      <c r="CH10" s="995">
        <v>25</v>
      </c>
      <c r="CI10" s="996"/>
      <c r="CJ10" s="996"/>
      <c r="CK10" s="996"/>
      <c r="CL10" s="997"/>
      <c r="CM10" s="995">
        <v>175</v>
      </c>
      <c r="CN10" s="996"/>
      <c r="CO10" s="996"/>
      <c r="CP10" s="996"/>
      <c r="CQ10" s="997"/>
      <c r="CR10" s="995">
        <v>23</v>
      </c>
      <c r="CS10" s="996"/>
      <c r="CT10" s="996"/>
      <c r="CU10" s="996"/>
      <c r="CV10" s="997"/>
      <c r="CW10" s="995" t="s">
        <v>537</v>
      </c>
      <c r="CX10" s="996"/>
      <c r="CY10" s="996"/>
      <c r="CZ10" s="996"/>
      <c r="DA10" s="997"/>
      <c r="DB10" s="995" t="s">
        <v>537</v>
      </c>
      <c r="DC10" s="996"/>
      <c r="DD10" s="996"/>
      <c r="DE10" s="996"/>
      <c r="DF10" s="997"/>
      <c r="DG10" s="995" t="s">
        <v>537</v>
      </c>
      <c r="DH10" s="996"/>
      <c r="DI10" s="996"/>
      <c r="DJ10" s="996"/>
      <c r="DK10" s="997"/>
      <c r="DL10" s="995" t="s">
        <v>537</v>
      </c>
      <c r="DM10" s="996"/>
      <c r="DN10" s="996"/>
      <c r="DO10" s="996"/>
      <c r="DP10" s="997"/>
      <c r="DQ10" s="995" t="s">
        <v>537</v>
      </c>
      <c r="DR10" s="996"/>
      <c r="DS10" s="996"/>
      <c r="DT10" s="996"/>
      <c r="DU10" s="997"/>
      <c r="DV10" s="998"/>
      <c r="DW10" s="999"/>
      <c r="DX10" s="999"/>
      <c r="DY10" s="999"/>
      <c r="DZ10" s="1000"/>
      <c r="EA10" s="205"/>
    </row>
    <row r="11" spans="1:131" s="206" customFormat="1" ht="26.25" customHeight="1">
      <c r="A11" s="212">
        <v>5</v>
      </c>
      <c r="B11" s="1037"/>
      <c r="C11" s="1038"/>
      <c r="D11" s="1038"/>
      <c r="E11" s="1038"/>
      <c r="F11" s="1038"/>
      <c r="G11" s="1038"/>
      <c r="H11" s="1038"/>
      <c r="I11" s="1038"/>
      <c r="J11" s="1038"/>
      <c r="K11" s="1038"/>
      <c r="L11" s="1038"/>
      <c r="M11" s="1038"/>
      <c r="N11" s="1038"/>
      <c r="O11" s="1038"/>
      <c r="P11" s="1039"/>
      <c r="Q11" s="1049"/>
      <c r="R11" s="1050"/>
      <c r="S11" s="1050"/>
      <c r="T11" s="1050"/>
      <c r="U11" s="1050"/>
      <c r="V11" s="1050"/>
      <c r="W11" s="1050"/>
      <c r="X11" s="1050"/>
      <c r="Y11" s="1050"/>
      <c r="Z11" s="1050"/>
      <c r="AA11" s="1050"/>
      <c r="AB11" s="1050"/>
      <c r="AC11" s="1050"/>
      <c r="AD11" s="1050"/>
      <c r="AE11" s="1051"/>
      <c r="AF11" s="1043"/>
      <c r="AG11" s="1044"/>
      <c r="AH11" s="1044"/>
      <c r="AI11" s="1044"/>
      <c r="AJ11" s="1045"/>
      <c r="AK11" s="1092"/>
      <c r="AL11" s="1093"/>
      <c r="AM11" s="1093"/>
      <c r="AN11" s="1093"/>
      <c r="AO11" s="1093"/>
      <c r="AP11" s="1093"/>
      <c r="AQ11" s="1093"/>
      <c r="AR11" s="1093"/>
      <c r="AS11" s="1093"/>
      <c r="AT11" s="1093"/>
      <c r="AU11" s="1090"/>
      <c r="AV11" s="1090"/>
      <c r="AW11" s="1090"/>
      <c r="AX11" s="1090"/>
      <c r="AY11" s="1091"/>
      <c r="AZ11" s="203"/>
      <c r="BA11" s="203"/>
      <c r="BB11" s="203"/>
      <c r="BC11" s="203"/>
      <c r="BD11" s="203"/>
      <c r="BE11" s="204"/>
      <c r="BF11" s="204"/>
      <c r="BG11" s="204"/>
      <c r="BH11" s="204"/>
      <c r="BI11" s="204"/>
      <c r="BJ11" s="204"/>
      <c r="BK11" s="204"/>
      <c r="BL11" s="204"/>
      <c r="BM11" s="204"/>
      <c r="BN11" s="204"/>
      <c r="BO11" s="204"/>
      <c r="BP11" s="204"/>
      <c r="BQ11" s="213">
        <v>5</v>
      </c>
      <c r="BR11" s="214"/>
      <c r="BS11" s="1020" t="s">
        <v>543</v>
      </c>
      <c r="BT11" s="1021"/>
      <c r="BU11" s="1021"/>
      <c r="BV11" s="1021"/>
      <c r="BW11" s="1021"/>
      <c r="BX11" s="1021"/>
      <c r="BY11" s="1021"/>
      <c r="BZ11" s="1021"/>
      <c r="CA11" s="1021"/>
      <c r="CB11" s="1021"/>
      <c r="CC11" s="1021"/>
      <c r="CD11" s="1021"/>
      <c r="CE11" s="1021"/>
      <c r="CF11" s="1021"/>
      <c r="CG11" s="1022"/>
      <c r="CH11" s="995">
        <v>0</v>
      </c>
      <c r="CI11" s="996"/>
      <c r="CJ11" s="996"/>
      <c r="CK11" s="996"/>
      <c r="CL11" s="997"/>
      <c r="CM11" s="995">
        <v>45</v>
      </c>
      <c r="CN11" s="996"/>
      <c r="CO11" s="996"/>
      <c r="CP11" s="996"/>
      <c r="CQ11" s="997"/>
      <c r="CR11" s="995">
        <v>5</v>
      </c>
      <c r="CS11" s="996"/>
      <c r="CT11" s="996"/>
      <c r="CU11" s="996"/>
      <c r="CV11" s="997"/>
      <c r="CW11" s="995" t="s">
        <v>537</v>
      </c>
      <c r="CX11" s="996"/>
      <c r="CY11" s="996"/>
      <c r="CZ11" s="996"/>
      <c r="DA11" s="997"/>
      <c r="DB11" s="995" t="s">
        <v>537</v>
      </c>
      <c r="DC11" s="996"/>
      <c r="DD11" s="996"/>
      <c r="DE11" s="996"/>
      <c r="DF11" s="997"/>
      <c r="DG11" s="995" t="s">
        <v>537</v>
      </c>
      <c r="DH11" s="996"/>
      <c r="DI11" s="996"/>
      <c r="DJ11" s="996"/>
      <c r="DK11" s="997"/>
      <c r="DL11" s="995" t="s">
        <v>537</v>
      </c>
      <c r="DM11" s="996"/>
      <c r="DN11" s="996"/>
      <c r="DO11" s="996"/>
      <c r="DP11" s="997"/>
      <c r="DQ11" s="995" t="s">
        <v>537</v>
      </c>
      <c r="DR11" s="996"/>
      <c r="DS11" s="996"/>
      <c r="DT11" s="996"/>
      <c r="DU11" s="997"/>
      <c r="DV11" s="998"/>
      <c r="DW11" s="999"/>
      <c r="DX11" s="999"/>
      <c r="DY11" s="999"/>
      <c r="DZ11" s="1000"/>
      <c r="EA11" s="205"/>
    </row>
    <row r="12" spans="1:131" s="206" customFormat="1" ht="26.25" customHeight="1">
      <c r="A12" s="212">
        <v>6</v>
      </c>
      <c r="B12" s="1037"/>
      <c r="C12" s="1038"/>
      <c r="D12" s="1038"/>
      <c r="E12" s="1038"/>
      <c r="F12" s="1038"/>
      <c r="G12" s="1038"/>
      <c r="H12" s="1038"/>
      <c r="I12" s="1038"/>
      <c r="J12" s="1038"/>
      <c r="K12" s="1038"/>
      <c r="L12" s="1038"/>
      <c r="M12" s="1038"/>
      <c r="N12" s="1038"/>
      <c r="O12" s="1038"/>
      <c r="P12" s="1039"/>
      <c r="Q12" s="1049"/>
      <c r="R12" s="1050"/>
      <c r="S12" s="1050"/>
      <c r="T12" s="1050"/>
      <c r="U12" s="1050"/>
      <c r="V12" s="1050"/>
      <c r="W12" s="1050"/>
      <c r="X12" s="1050"/>
      <c r="Y12" s="1050"/>
      <c r="Z12" s="1050"/>
      <c r="AA12" s="1050"/>
      <c r="AB12" s="1050"/>
      <c r="AC12" s="1050"/>
      <c r="AD12" s="1050"/>
      <c r="AE12" s="1051"/>
      <c r="AF12" s="1043"/>
      <c r="AG12" s="1044"/>
      <c r="AH12" s="1044"/>
      <c r="AI12" s="1044"/>
      <c r="AJ12" s="1045"/>
      <c r="AK12" s="1092"/>
      <c r="AL12" s="1093"/>
      <c r="AM12" s="1093"/>
      <c r="AN12" s="1093"/>
      <c r="AO12" s="1093"/>
      <c r="AP12" s="1093"/>
      <c r="AQ12" s="1093"/>
      <c r="AR12" s="1093"/>
      <c r="AS12" s="1093"/>
      <c r="AT12" s="1093"/>
      <c r="AU12" s="1090"/>
      <c r="AV12" s="1090"/>
      <c r="AW12" s="1090"/>
      <c r="AX12" s="1090"/>
      <c r="AY12" s="1091"/>
      <c r="AZ12" s="203"/>
      <c r="BA12" s="203"/>
      <c r="BB12" s="203"/>
      <c r="BC12" s="203"/>
      <c r="BD12" s="203"/>
      <c r="BE12" s="204"/>
      <c r="BF12" s="204"/>
      <c r="BG12" s="204"/>
      <c r="BH12" s="204"/>
      <c r="BI12" s="204"/>
      <c r="BJ12" s="204"/>
      <c r="BK12" s="204"/>
      <c r="BL12" s="204"/>
      <c r="BM12" s="204"/>
      <c r="BN12" s="204"/>
      <c r="BO12" s="204"/>
      <c r="BP12" s="204"/>
      <c r="BQ12" s="213">
        <v>6</v>
      </c>
      <c r="BR12" s="214"/>
      <c r="BS12" s="1020" t="s">
        <v>544</v>
      </c>
      <c r="BT12" s="1021"/>
      <c r="BU12" s="1021"/>
      <c r="BV12" s="1021"/>
      <c r="BW12" s="1021"/>
      <c r="BX12" s="1021"/>
      <c r="BY12" s="1021"/>
      <c r="BZ12" s="1021"/>
      <c r="CA12" s="1021"/>
      <c r="CB12" s="1021"/>
      <c r="CC12" s="1021"/>
      <c r="CD12" s="1021"/>
      <c r="CE12" s="1021"/>
      <c r="CF12" s="1021"/>
      <c r="CG12" s="1022"/>
      <c r="CH12" s="995">
        <v>-36</v>
      </c>
      <c r="CI12" s="996"/>
      <c r="CJ12" s="996"/>
      <c r="CK12" s="996"/>
      <c r="CL12" s="997"/>
      <c r="CM12" s="995">
        <v>241</v>
      </c>
      <c r="CN12" s="996"/>
      <c r="CO12" s="996"/>
      <c r="CP12" s="996"/>
      <c r="CQ12" s="997"/>
      <c r="CR12" s="995">
        <v>40</v>
      </c>
      <c r="CS12" s="996"/>
      <c r="CT12" s="996"/>
      <c r="CU12" s="996"/>
      <c r="CV12" s="997"/>
      <c r="CW12" s="995">
        <v>1</v>
      </c>
      <c r="CX12" s="996"/>
      <c r="CY12" s="996"/>
      <c r="CZ12" s="996"/>
      <c r="DA12" s="997"/>
      <c r="DB12" s="995" t="s">
        <v>537</v>
      </c>
      <c r="DC12" s="996"/>
      <c r="DD12" s="996"/>
      <c r="DE12" s="996"/>
      <c r="DF12" s="997"/>
      <c r="DG12" s="995" t="s">
        <v>537</v>
      </c>
      <c r="DH12" s="996"/>
      <c r="DI12" s="996"/>
      <c r="DJ12" s="996"/>
      <c r="DK12" s="997"/>
      <c r="DL12" s="995" t="s">
        <v>537</v>
      </c>
      <c r="DM12" s="996"/>
      <c r="DN12" s="996"/>
      <c r="DO12" s="996"/>
      <c r="DP12" s="997"/>
      <c r="DQ12" s="995" t="s">
        <v>537</v>
      </c>
      <c r="DR12" s="996"/>
      <c r="DS12" s="996"/>
      <c r="DT12" s="996"/>
      <c r="DU12" s="997"/>
      <c r="DV12" s="998"/>
      <c r="DW12" s="999"/>
      <c r="DX12" s="999"/>
      <c r="DY12" s="999"/>
      <c r="DZ12" s="1000"/>
      <c r="EA12" s="205"/>
    </row>
    <row r="13" spans="1:131" s="206" customFormat="1" ht="26.25" customHeight="1">
      <c r="A13" s="212">
        <v>7</v>
      </c>
      <c r="B13" s="1037"/>
      <c r="C13" s="1038"/>
      <c r="D13" s="1038"/>
      <c r="E13" s="1038"/>
      <c r="F13" s="1038"/>
      <c r="G13" s="1038"/>
      <c r="H13" s="1038"/>
      <c r="I13" s="1038"/>
      <c r="J13" s="1038"/>
      <c r="K13" s="1038"/>
      <c r="L13" s="1038"/>
      <c r="M13" s="1038"/>
      <c r="N13" s="1038"/>
      <c r="O13" s="1038"/>
      <c r="P13" s="1039"/>
      <c r="Q13" s="1049"/>
      <c r="R13" s="1050"/>
      <c r="S13" s="1050"/>
      <c r="T13" s="1050"/>
      <c r="U13" s="1050"/>
      <c r="V13" s="1050"/>
      <c r="W13" s="1050"/>
      <c r="X13" s="1050"/>
      <c r="Y13" s="1050"/>
      <c r="Z13" s="1050"/>
      <c r="AA13" s="1050"/>
      <c r="AB13" s="1050"/>
      <c r="AC13" s="1050"/>
      <c r="AD13" s="1050"/>
      <c r="AE13" s="1051"/>
      <c r="AF13" s="1043"/>
      <c r="AG13" s="1044"/>
      <c r="AH13" s="1044"/>
      <c r="AI13" s="1044"/>
      <c r="AJ13" s="1045"/>
      <c r="AK13" s="1092"/>
      <c r="AL13" s="1093"/>
      <c r="AM13" s="1093"/>
      <c r="AN13" s="1093"/>
      <c r="AO13" s="1093"/>
      <c r="AP13" s="1093"/>
      <c r="AQ13" s="1093"/>
      <c r="AR13" s="1093"/>
      <c r="AS13" s="1093"/>
      <c r="AT13" s="1093"/>
      <c r="AU13" s="1090"/>
      <c r="AV13" s="1090"/>
      <c r="AW13" s="1090"/>
      <c r="AX13" s="1090"/>
      <c r="AY13" s="1091"/>
      <c r="AZ13" s="203"/>
      <c r="BA13" s="203"/>
      <c r="BB13" s="203"/>
      <c r="BC13" s="203"/>
      <c r="BD13" s="203"/>
      <c r="BE13" s="204"/>
      <c r="BF13" s="204"/>
      <c r="BG13" s="204"/>
      <c r="BH13" s="204"/>
      <c r="BI13" s="204"/>
      <c r="BJ13" s="204"/>
      <c r="BK13" s="204"/>
      <c r="BL13" s="204"/>
      <c r="BM13" s="204"/>
      <c r="BN13" s="204"/>
      <c r="BO13" s="204"/>
      <c r="BP13" s="204"/>
      <c r="BQ13" s="213">
        <v>7</v>
      </c>
      <c r="BR13" s="214"/>
      <c r="BS13" s="1020" t="s">
        <v>545</v>
      </c>
      <c r="BT13" s="1021"/>
      <c r="BU13" s="1021"/>
      <c r="BV13" s="1021"/>
      <c r="BW13" s="1021"/>
      <c r="BX13" s="1021"/>
      <c r="BY13" s="1021"/>
      <c r="BZ13" s="1021"/>
      <c r="CA13" s="1021"/>
      <c r="CB13" s="1021"/>
      <c r="CC13" s="1021"/>
      <c r="CD13" s="1021"/>
      <c r="CE13" s="1021"/>
      <c r="CF13" s="1021"/>
      <c r="CG13" s="1022"/>
      <c r="CH13" s="995">
        <v>2</v>
      </c>
      <c r="CI13" s="996"/>
      <c r="CJ13" s="996"/>
      <c r="CK13" s="996"/>
      <c r="CL13" s="997"/>
      <c r="CM13" s="995">
        <v>431</v>
      </c>
      <c r="CN13" s="996"/>
      <c r="CO13" s="996"/>
      <c r="CP13" s="996"/>
      <c r="CQ13" s="997"/>
      <c r="CR13" s="995">
        <v>3</v>
      </c>
      <c r="CS13" s="996"/>
      <c r="CT13" s="996"/>
      <c r="CU13" s="996"/>
      <c r="CV13" s="997"/>
      <c r="CW13" s="995" t="s">
        <v>537</v>
      </c>
      <c r="CX13" s="996"/>
      <c r="CY13" s="996"/>
      <c r="CZ13" s="996"/>
      <c r="DA13" s="997"/>
      <c r="DB13" s="995" t="s">
        <v>537</v>
      </c>
      <c r="DC13" s="996"/>
      <c r="DD13" s="996"/>
      <c r="DE13" s="996"/>
      <c r="DF13" s="997"/>
      <c r="DG13" s="995" t="s">
        <v>537</v>
      </c>
      <c r="DH13" s="996"/>
      <c r="DI13" s="996"/>
      <c r="DJ13" s="996"/>
      <c r="DK13" s="997"/>
      <c r="DL13" s="995" t="s">
        <v>537</v>
      </c>
      <c r="DM13" s="996"/>
      <c r="DN13" s="996"/>
      <c r="DO13" s="996"/>
      <c r="DP13" s="997"/>
      <c r="DQ13" s="995" t="s">
        <v>537</v>
      </c>
      <c r="DR13" s="996"/>
      <c r="DS13" s="996"/>
      <c r="DT13" s="996"/>
      <c r="DU13" s="997"/>
      <c r="DV13" s="998"/>
      <c r="DW13" s="999"/>
      <c r="DX13" s="999"/>
      <c r="DY13" s="999"/>
      <c r="DZ13" s="1000"/>
      <c r="EA13" s="205"/>
    </row>
    <row r="14" spans="1:131" s="206" customFormat="1" ht="26.25" customHeight="1">
      <c r="A14" s="212">
        <v>8</v>
      </c>
      <c r="B14" s="1037"/>
      <c r="C14" s="1038"/>
      <c r="D14" s="1038"/>
      <c r="E14" s="1038"/>
      <c r="F14" s="1038"/>
      <c r="G14" s="1038"/>
      <c r="H14" s="1038"/>
      <c r="I14" s="1038"/>
      <c r="J14" s="1038"/>
      <c r="K14" s="1038"/>
      <c r="L14" s="1038"/>
      <c r="M14" s="1038"/>
      <c r="N14" s="1038"/>
      <c r="O14" s="1038"/>
      <c r="P14" s="1039"/>
      <c r="Q14" s="1049"/>
      <c r="R14" s="1050"/>
      <c r="S14" s="1050"/>
      <c r="T14" s="1050"/>
      <c r="U14" s="1050"/>
      <c r="V14" s="1050"/>
      <c r="W14" s="1050"/>
      <c r="X14" s="1050"/>
      <c r="Y14" s="1050"/>
      <c r="Z14" s="1050"/>
      <c r="AA14" s="1050"/>
      <c r="AB14" s="1050"/>
      <c r="AC14" s="1050"/>
      <c r="AD14" s="1050"/>
      <c r="AE14" s="1051"/>
      <c r="AF14" s="1043"/>
      <c r="AG14" s="1044"/>
      <c r="AH14" s="1044"/>
      <c r="AI14" s="1044"/>
      <c r="AJ14" s="1045"/>
      <c r="AK14" s="1092"/>
      <c r="AL14" s="1093"/>
      <c r="AM14" s="1093"/>
      <c r="AN14" s="1093"/>
      <c r="AO14" s="1093"/>
      <c r="AP14" s="1093"/>
      <c r="AQ14" s="1093"/>
      <c r="AR14" s="1093"/>
      <c r="AS14" s="1093"/>
      <c r="AT14" s="1093"/>
      <c r="AU14" s="1090"/>
      <c r="AV14" s="1090"/>
      <c r="AW14" s="1090"/>
      <c r="AX14" s="1090"/>
      <c r="AY14" s="1091"/>
      <c r="AZ14" s="203"/>
      <c r="BA14" s="203"/>
      <c r="BB14" s="203"/>
      <c r="BC14" s="203"/>
      <c r="BD14" s="203"/>
      <c r="BE14" s="204"/>
      <c r="BF14" s="204"/>
      <c r="BG14" s="204"/>
      <c r="BH14" s="204"/>
      <c r="BI14" s="204"/>
      <c r="BJ14" s="204"/>
      <c r="BK14" s="204"/>
      <c r="BL14" s="204"/>
      <c r="BM14" s="204"/>
      <c r="BN14" s="204"/>
      <c r="BO14" s="204"/>
      <c r="BP14" s="204"/>
      <c r="BQ14" s="213">
        <v>8</v>
      </c>
      <c r="BR14" s="214"/>
      <c r="BS14" s="1020" t="s">
        <v>546</v>
      </c>
      <c r="BT14" s="1021"/>
      <c r="BU14" s="1021"/>
      <c r="BV14" s="1021"/>
      <c r="BW14" s="1021"/>
      <c r="BX14" s="1021"/>
      <c r="BY14" s="1021"/>
      <c r="BZ14" s="1021"/>
      <c r="CA14" s="1021"/>
      <c r="CB14" s="1021"/>
      <c r="CC14" s="1021"/>
      <c r="CD14" s="1021"/>
      <c r="CE14" s="1021"/>
      <c r="CF14" s="1021"/>
      <c r="CG14" s="1022"/>
      <c r="CH14" s="995">
        <v>2</v>
      </c>
      <c r="CI14" s="996"/>
      <c r="CJ14" s="996"/>
      <c r="CK14" s="996"/>
      <c r="CL14" s="997"/>
      <c r="CM14" s="995">
        <v>19</v>
      </c>
      <c r="CN14" s="996"/>
      <c r="CO14" s="996"/>
      <c r="CP14" s="996"/>
      <c r="CQ14" s="997"/>
      <c r="CR14" s="995">
        <v>1</v>
      </c>
      <c r="CS14" s="996"/>
      <c r="CT14" s="996"/>
      <c r="CU14" s="996"/>
      <c r="CV14" s="997"/>
      <c r="CW14" s="995" t="s">
        <v>537</v>
      </c>
      <c r="CX14" s="996"/>
      <c r="CY14" s="996"/>
      <c r="CZ14" s="996"/>
      <c r="DA14" s="997"/>
      <c r="DB14" s="995" t="s">
        <v>537</v>
      </c>
      <c r="DC14" s="996"/>
      <c r="DD14" s="996"/>
      <c r="DE14" s="996"/>
      <c r="DF14" s="997"/>
      <c r="DG14" s="995" t="s">
        <v>537</v>
      </c>
      <c r="DH14" s="996"/>
      <c r="DI14" s="996"/>
      <c r="DJ14" s="996"/>
      <c r="DK14" s="997"/>
      <c r="DL14" s="995" t="s">
        <v>537</v>
      </c>
      <c r="DM14" s="996"/>
      <c r="DN14" s="996"/>
      <c r="DO14" s="996"/>
      <c r="DP14" s="997"/>
      <c r="DQ14" s="995" t="s">
        <v>537</v>
      </c>
      <c r="DR14" s="996"/>
      <c r="DS14" s="996"/>
      <c r="DT14" s="996"/>
      <c r="DU14" s="997"/>
      <c r="DV14" s="998"/>
      <c r="DW14" s="999"/>
      <c r="DX14" s="999"/>
      <c r="DY14" s="999"/>
      <c r="DZ14" s="1000"/>
      <c r="EA14" s="205"/>
    </row>
    <row r="15" spans="1:131" s="206" customFormat="1" ht="26.25" customHeight="1">
      <c r="A15" s="212">
        <v>9</v>
      </c>
      <c r="B15" s="1037"/>
      <c r="C15" s="1038"/>
      <c r="D15" s="1038"/>
      <c r="E15" s="1038"/>
      <c r="F15" s="1038"/>
      <c r="G15" s="1038"/>
      <c r="H15" s="1038"/>
      <c r="I15" s="1038"/>
      <c r="J15" s="1038"/>
      <c r="K15" s="1038"/>
      <c r="L15" s="1038"/>
      <c r="M15" s="1038"/>
      <c r="N15" s="1038"/>
      <c r="O15" s="1038"/>
      <c r="P15" s="1039"/>
      <c r="Q15" s="1049"/>
      <c r="R15" s="1050"/>
      <c r="S15" s="1050"/>
      <c r="T15" s="1050"/>
      <c r="U15" s="1050"/>
      <c r="V15" s="1050"/>
      <c r="W15" s="1050"/>
      <c r="X15" s="1050"/>
      <c r="Y15" s="1050"/>
      <c r="Z15" s="1050"/>
      <c r="AA15" s="1050"/>
      <c r="AB15" s="1050"/>
      <c r="AC15" s="1050"/>
      <c r="AD15" s="1050"/>
      <c r="AE15" s="1051"/>
      <c r="AF15" s="1043"/>
      <c r="AG15" s="1044"/>
      <c r="AH15" s="1044"/>
      <c r="AI15" s="1044"/>
      <c r="AJ15" s="1045"/>
      <c r="AK15" s="1092"/>
      <c r="AL15" s="1093"/>
      <c r="AM15" s="1093"/>
      <c r="AN15" s="1093"/>
      <c r="AO15" s="1093"/>
      <c r="AP15" s="1093"/>
      <c r="AQ15" s="1093"/>
      <c r="AR15" s="1093"/>
      <c r="AS15" s="1093"/>
      <c r="AT15" s="1093"/>
      <c r="AU15" s="1090"/>
      <c r="AV15" s="1090"/>
      <c r="AW15" s="1090"/>
      <c r="AX15" s="1090"/>
      <c r="AY15" s="1091"/>
      <c r="AZ15" s="203"/>
      <c r="BA15" s="203"/>
      <c r="BB15" s="203"/>
      <c r="BC15" s="203"/>
      <c r="BD15" s="203"/>
      <c r="BE15" s="204"/>
      <c r="BF15" s="204"/>
      <c r="BG15" s="204"/>
      <c r="BH15" s="204"/>
      <c r="BI15" s="204"/>
      <c r="BJ15" s="204"/>
      <c r="BK15" s="204"/>
      <c r="BL15" s="204"/>
      <c r="BM15" s="204"/>
      <c r="BN15" s="204"/>
      <c r="BO15" s="204"/>
      <c r="BP15" s="204"/>
      <c r="BQ15" s="213">
        <v>9</v>
      </c>
      <c r="BR15" s="214"/>
      <c r="BS15" s="1020" t="s">
        <v>547</v>
      </c>
      <c r="BT15" s="1021"/>
      <c r="BU15" s="1021"/>
      <c r="BV15" s="1021"/>
      <c r="BW15" s="1021"/>
      <c r="BX15" s="1021"/>
      <c r="BY15" s="1021"/>
      <c r="BZ15" s="1021"/>
      <c r="CA15" s="1021"/>
      <c r="CB15" s="1021"/>
      <c r="CC15" s="1021"/>
      <c r="CD15" s="1021"/>
      <c r="CE15" s="1021"/>
      <c r="CF15" s="1021"/>
      <c r="CG15" s="1022"/>
      <c r="CH15" s="995">
        <v>-8</v>
      </c>
      <c r="CI15" s="996"/>
      <c r="CJ15" s="996"/>
      <c r="CK15" s="996"/>
      <c r="CL15" s="997"/>
      <c r="CM15" s="995">
        <v>35</v>
      </c>
      <c r="CN15" s="996"/>
      <c r="CO15" s="996"/>
      <c r="CP15" s="996"/>
      <c r="CQ15" s="997"/>
      <c r="CR15" s="995">
        <v>50</v>
      </c>
      <c r="CS15" s="996"/>
      <c r="CT15" s="996"/>
      <c r="CU15" s="996"/>
      <c r="CV15" s="997"/>
      <c r="CW15" s="995">
        <v>0</v>
      </c>
      <c r="CX15" s="996"/>
      <c r="CY15" s="996"/>
      <c r="CZ15" s="996"/>
      <c r="DA15" s="997"/>
      <c r="DB15" s="995" t="s">
        <v>537</v>
      </c>
      <c r="DC15" s="996"/>
      <c r="DD15" s="996"/>
      <c r="DE15" s="996"/>
      <c r="DF15" s="997"/>
      <c r="DG15" s="995" t="s">
        <v>537</v>
      </c>
      <c r="DH15" s="996"/>
      <c r="DI15" s="996"/>
      <c r="DJ15" s="996"/>
      <c r="DK15" s="997"/>
      <c r="DL15" s="995" t="s">
        <v>537</v>
      </c>
      <c r="DM15" s="996"/>
      <c r="DN15" s="996"/>
      <c r="DO15" s="996"/>
      <c r="DP15" s="997"/>
      <c r="DQ15" s="995" t="s">
        <v>537</v>
      </c>
      <c r="DR15" s="996"/>
      <c r="DS15" s="996"/>
      <c r="DT15" s="996"/>
      <c r="DU15" s="997"/>
      <c r="DV15" s="998"/>
      <c r="DW15" s="999"/>
      <c r="DX15" s="999"/>
      <c r="DY15" s="999"/>
      <c r="DZ15" s="1000"/>
      <c r="EA15" s="205"/>
    </row>
    <row r="16" spans="1:131" s="206" customFormat="1" ht="26.25" customHeight="1">
      <c r="A16" s="212">
        <v>10</v>
      </c>
      <c r="B16" s="1037"/>
      <c r="C16" s="1038"/>
      <c r="D16" s="1038"/>
      <c r="E16" s="1038"/>
      <c r="F16" s="1038"/>
      <c r="G16" s="1038"/>
      <c r="H16" s="1038"/>
      <c r="I16" s="1038"/>
      <c r="J16" s="1038"/>
      <c r="K16" s="1038"/>
      <c r="L16" s="1038"/>
      <c r="M16" s="1038"/>
      <c r="N16" s="1038"/>
      <c r="O16" s="1038"/>
      <c r="P16" s="1039"/>
      <c r="Q16" s="1049"/>
      <c r="R16" s="1050"/>
      <c r="S16" s="1050"/>
      <c r="T16" s="1050"/>
      <c r="U16" s="1050"/>
      <c r="V16" s="1050"/>
      <c r="W16" s="1050"/>
      <c r="X16" s="1050"/>
      <c r="Y16" s="1050"/>
      <c r="Z16" s="1050"/>
      <c r="AA16" s="1050"/>
      <c r="AB16" s="1050"/>
      <c r="AC16" s="1050"/>
      <c r="AD16" s="1050"/>
      <c r="AE16" s="1051"/>
      <c r="AF16" s="1043"/>
      <c r="AG16" s="1044"/>
      <c r="AH16" s="1044"/>
      <c r="AI16" s="1044"/>
      <c r="AJ16" s="1045"/>
      <c r="AK16" s="1092"/>
      <c r="AL16" s="1093"/>
      <c r="AM16" s="1093"/>
      <c r="AN16" s="1093"/>
      <c r="AO16" s="1093"/>
      <c r="AP16" s="1093"/>
      <c r="AQ16" s="1093"/>
      <c r="AR16" s="1093"/>
      <c r="AS16" s="1093"/>
      <c r="AT16" s="1093"/>
      <c r="AU16" s="1090"/>
      <c r="AV16" s="1090"/>
      <c r="AW16" s="1090"/>
      <c r="AX16" s="1090"/>
      <c r="AY16" s="1091"/>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37"/>
      <c r="C17" s="1038"/>
      <c r="D17" s="1038"/>
      <c r="E17" s="1038"/>
      <c r="F17" s="1038"/>
      <c r="G17" s="1038"/>
      <c r="H17" s="1038"/>
      <c r="I17" s="1038"/>
      <c r="J17" s="1038"/>
      <c r="K17" s="1038"/>
      <c r="L17" s="1038"/>
      <c r="M17" s="1038"/>
      <c r="N17" s="1038"/>
      <c r="O17" s="1038"/>
      <c r="P17" s="1039"/>
      <c r="Q17" s="1049"/>
      <c r="R17" s="1050"/>
      <c r="S17" s="1050"/>
      <c r="T17" s="1050"/>
      <c r="U17" s="1050"/>
      <c r="V17" s="1050"/>
      <c r="W17" s="1050"/>
      <c r="X17" s="1050"/>
      <c r="Y17" s="1050"/>
      <c r="Z17" s="1050"/>
      <c r="AA17" s="1050"/>
      <c r="AB17" s="1050"/>
      <c r="AC17" s="1050"/>
      <c r="AD17" s="1050"/>
      <c r="AE17" s="1051"/>
      <c r="AF17" s="1043"/>
      <c r="AG17" s="1044"/>
      <c r="AH17" s="1044"/>
      <c r="AI17" s="1044"/>
      <c r="AJ17" s="1045"/>
      <c r="AK17" s="1092"/>
      <c r="AL17" s="1093"/>
      <c r="AM17" s="1093"/>
      <c r="AN17" s="1093"/>
      <c r="AO17" s="1093"/>
      <c r="AP17" s="1093"/>
      <c r="AQ17" s="1093"/>
      <c r="AR17" s="1093"/>
      <c r="AS17" s="1093"/>
      <c r="AT17" s="1093"/>
      <c r="AU17" s="1090"/>
      <c r="AV17" s="1090"/>
      <c r="AW17" s="1090"/>
      <c r="AX17" s="1090"/>
      <c r="AY17" s="1091"/>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37"/>
      <c r="C18" s="1038"/>
      <c r="D18" s="1038"/>
      <c r="E18" s="1038"/>
      <c r="F18" s="1038"/>
      <c r="G18" s="1038"/>
      <c r="H18" s="1038"/>
      <c r="I18" s="1038"/>
      <c r="J18" s="1038"/>
      <c r="K18" s="1038"/>
      <c r="L18" s="1038"/>
      <c r="M18" s="1038"/>
      <c r="N18" s="1038"/>
      <c r="O18" s="1038"/>
      <c r="P18" s="1039"/>
      <c r="Q18" s="1049"/>
      <c r="R18" s="1050"/>
      <c r="S18" s="1050"/>
      <c r="T18" s="1050"/>
      <c r="U18" s="1050"/>
      <c r="V18" s="1050"/>
      <c r="W18" s="1050"/>
      <c r="X18" s="1050"/>
      <c r="Y18" s="1050"/>
      <c r="Z18" s="1050"/>
      <c r="AA18" s="1050"/>
      <c r="AB18" s="1050"/>
      <c r="AC18" s="1050"/>
      <c r="AD18" s="1050"/>
      <c r="AE18" s="1051"/>
      <c r="AF18" s="1043"/>
      <c r="AG18" s="1044"/>
      <c r="AH18" s="1044"/>
      <c r="AI18" s="1044"/>
      <c r="AJ18" s="1045"/>
      <c r="AK18" s="1092"/>
      <c r="AL18" s="1093"/>
      <c r="AM18" s="1093"/>
      <c r="AN18" s="1093"/>
      <c r="AO18" s="1093"/>
      <c r="AP18" s="1093"/>
      <c r="AQ18" s="1093"/>
      <c r="AR18" s="1093"/>
      <c r="AS18" s="1093"/>
      <c r="AT18" s="1093"/>
      <c r="AU18" s="1090"/>
      <c r="AV18" s="1090"/>
      <c r="AW18" s="1090"/>
      <c r="AX18" s="1090"/>
      <c r="AY18" s="1091"/>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37"/>
      <c r="C19" s="1038"/>
      <c r="D19" s="1038"/>
      <c r="E19" s="1038"/>
      <c r="F19" s="1038"/>
      <c r="G19" s="1038"/>
      <c r="H19" s="1038"/>
      <c r="I19" s="1038"/>
      <c r="J19" s="1038"/>
      <c r="K19" s="1038"/>
      <c r="L19" s="1038"/>
      <c r="M19" s="1038"/>
      <c r="N19" s="1038"/>
      <c r="O19" s="1038"/>
      <c r="P19" s="1039"/>
      <c r="Q19" s="1049"/>
      <c r="R19" s="1050"/>
      <c r="S19" s="1050"/>
      <c r="T19" s="1050"/>
      <c r="U19" s="1050"/>
      <c r="V19" s="1050"/>
      <c r="W19" s="1050"/>
      <c r="X19" s="1050"/>
      <c r="Y19" s="1050"/>
      <c r="Z19" s="1050"/>
      <c r="AA19" s="1050"/>
      <c r="AB19" s="1050"/>
      <c r="AC19" s="1050"/>
      <c r="AD19" s="1050"/>
      <c r="AE19" s="1051"/>
      <c r="AF19" s="1043"/>
      <c r="AG19" s="1044"/>
      <c r="AH19" s="1044"/>
      <c r="AI19" s="1044"/>
      <c r="AJ19" s="1045"/>
      <c r="AK19" s="1092"/>
      <c r="AL19" s="1093"/>
      <c r="AM19" s="1093"/>
      <c r="AN19" s="1093"/>
      <c r="AO19" s="1093"/>
      <c r="AP19" s="1093"/>
      <c r="AQ19" s="1093"/>
      <c r="AR19" s="1093"/>
      <c r="AS19" s="1093"/>
      <c r="AT19" s="1093"/>
      <c r="AU19" s="1090"/>
      <c r="AV19" s="1090"/>
      <c r="AW19" s="1090"/>
      <c r="AX19" s="1090"/>
      <c r="AY19" s="1091"/>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37"/>
      <c r="C20" s="1038"/>
      <c r="D20" s="1038"/>
      <c r="E20" s="1038"/>
      <c r="F20" s="1038"/>
      <c r="G20" s="1038"/>
      <c r="H20" s="1038"/>
      <c r="I20" s="1038"/>
      <c r="J20" s="1038"/>
      <c r="K20" s="1038"/>
      <c r="L20" s="1038"/>
      <c r="M20" s="1038"/>
      <c r="N20" s="1038"/>
      <c r="O20" s="1038"/>
      <c r="P20" s="1039"/>
      <c r="Q20" s="1049"/>
      <c r="R20" s="1050"/>
      <c r="S20" s="1050"/>
      <c r="T20" s="1050"/>
      <c r="U20" s="1050"/>
      <c r="V20" s="1050"/>
      <c r="W20" s="1050"/>
      <c r="X20" s="1050"/>
      <c r="Y20" s="1050"/>
      <c r="Z20" s="1050"/>
      <c r="AA20" s="1050"/>
      <c r="AB20" s="1050"/>
      <c r="AC20" s="1050"/>
      <c r="AD20" s="1050"/>
      <c r="AE20" s="1051"/>
      <c r="AF20" s="1043"/>
      <c r="AG20" s="1044"/>
      <c r="AH20" s="1044"/>
      <c r="AI20" s="1044"/>
      <c r="AJ20" s="1045"/>
      <c r="AK20" s="1092"/>
      <c r="AL20" s="1093"/>
      <c r="AM20" s="1093"/>
      <c r="AN20" s="1093"/>
      <c r="AO20" s="1093"/>
      <c r="AP20" s="1093"/>
      <c r="AQ20" s="1093"/>
      <c r="AR20" s="1093"/>
      <c r="AS20" s="1093"/>
      <c r="AT20" s="1093"/>
      <c r="AU20" s="1090"/>
      <c r="AV20" s="1090"/>
      <c r="AW20" s="1090"/>
      <c r="AX20" s="1090"/>
      <c r="AY20" s="1091"/>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37"/>
      <c r="C21" s="1038"/>
      <c r="D21" s="1038"/>
      <c r="E21" s="1038"/>
      <c r="F21" s="1038"/>
      <c r="G21" s="1038"/>
      <c r="H21" s="1038"/>
      <c r="I21" s="1038"/>
      <c r="J21" s="1038"/>
      <c r="K21" s="1038"/>
      <c r="L21" s="1038"/>
      <c r="M21" s="1038"/>
      <c r="N21" s="1038"/>
      <c r="O21" s="1038"/>
      <c r="P21" s="1039"/>
      <c r="Q21" s="1049"/>
      <c r="R21" s="1050"/>
      <c r="S21" s="1050"/>
      <c r="T21" s="1050"/>
      <c r="U21" s="1050"/>
      <c r="V21" s="1050"/>
      <c r="W21" s="1050"/>
      <c r="X21" s="1050"/>
      <c r="Y21" s="1050"/>
      <c r="Z21" s="1050"/>
      <c r="AA21" s="1050"/>
      <c r="AB21" s="1050"/>
      <c r="AC21" s="1050"/>
      <c r="AD21" s="1050"/>
      <c r="AE21" s="1051"/>
      <c r="AF21" s="1043"/>
      <c r="AG21" s="1044"/>
      <c r="AH21" s="1044"/>
      <c r="AI21" s="1044"/>
      <c r="AJ21" s="1045"/>
      <c r="AK21" s="1092"/>
      <c r="AL21" s="1093"/>
      <c r="AM21" s="1093"/>
      <c r="AN21" s="1093"/>
      <c r="AO21" s="1093"/>
      <c r="AP21" s="1093"/>
      <c r="AQ21" s="1093"/>
      <c r="AR21" s="1093"/>
      <c r="AS21" s="1093"/>
      <c r="AT21" s="1093"/>
      <c r="AU21" s="1090"/>
      <c r="AV21" s="1090"/>
      <c r="AW21" s="1090"/>
      <c r="AX21" s="1090"/>
      <c r="AY21" s="1091"/>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37"/>
      <c r="C22" s="1038"/>
      <c r="D22" s="1038"/>
      <c r="E22" s="1038"/>
      <c r="F22" s="1038"/>
      <c r="G22" s="1038"/>
      <c r="H22" s="1038"/>
      <c r="I22" s="1038"/>
      <c r="J22" s="1038"/>
      <c r="K22" s="1038"/>
      <c r="L22" s="1038"/>
      <c r="M22" s="1038"/>
      <c r="N22" s="1038"/>
      <c r="O22" s="1038"/>
      <c r="P22" s="1039"/>
      <c r="Q22" s="1087"/>
      <c r="R22" s="1088"/>
      <c r="S22" s="1088"/>
      <c r="T22" s="1088"/>
      <c r="U22" s="1088"/>
      <c r="V22" s="1088"/>
      <c r="W22" s="1088"/>
      <c r="X22" s="1088"/>
      <c r="Y22" s="1088"/>
      <c r="Z22" s="1088"/>
      <c r="AA22" s="1088"/>
      <c r="AB22" s="1088"/>
      <c r="AC22" s="1088"/>
      <c r="AD22" s="1088"/>
      <c r="AE22" s="1089"/>
      <c r="AF22" s="1043"/>
      <c r="AG22" s="1044"/>
      <c r="AH22" s="1044"/>
      <c r="AI22" s="1044"/>
      <c r="AJ22" s="1045"/>
      <c r="AK22" s="1083"/>
      <c r="AL22" s="1084"/>
      <c r="AM22" s="1084"/>
      <c r="AN22" s="1084"/>
      <c r="AO22" s="1084"/>
      <c r="AP22" s="1084"/>
      <c r="AQ22" s="1084"/>
      <c r="AR22" s="1084"/>
      <c r="AS22" s="1084"/>
      <c r="AT22" s="1084"/>
      <c r="AU22" s="1085"/>
      <c r="AV22" s="1085"/>
      <c r="AW22" s="1085"/>
      <c r="AX22" s="1085"/>
      <c r="AY22" s="1086"/>
      <c r="AZ22" s="1035" t="s">
        <v>367</v>
      </c>
      <c r="BA22" s="1035"/>
      <c r="BB22" s="1035"/>
      <c r="BC22" s="1035"/>
      <c r="BD22" s="1036"/>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74">
        <v>49578</v>
      </c>
      <c r="R23" s="1075"/>
      <c r="S23" s="1075"/>
      <c r="T23" s="1075"/>
      <c r="U23" s="1075"/>
      <c r="V23" s="1075">
        <v>48452</v>
      </c>
      <c r="W23" s="1075"/>
      <c r="X23" s="1075"/>
      <c r="Y23" s="1075"/>
      <c r="Z23" s="1075"/>
      <c r="AA23" s="1075">
        <v>1126</v>
      </c>
      <c r="AB23" s="1075"/>
      <c r="AC23" s="1075"/>
      <c r="AD23" s="1075"/>
      <c r="AE23" s="1076"/>
      <c r="AF23" s="1077">
        <v>950</v>
      </c>
      <c r="AG23" s="1075"/>
      <c r="AH23" s="1075"/>
      <c r="AI23" s="1075"/>
      <c r="AJ23" s="1078"/>
      <c r="AK23" s="1079"/>
      <c r="AL23" s="1080"/>
      <c r="AM23" s="1080"/>
      <c r="AN23" s="1080"/>
      <c r="AO23" s="1080"/>
      <c r="AP23" s="1075">
        <f>SUM(AP7:AT9)</f>
        <v>44305</v>
      </c>
      <c r="AQ23" s="1075"/>
      <c r="AR23" s="1075"/>
      <c r="AS23" s="1075"/>
      <c r="AT23" s="1075"/>
      <c r="AU23" s="1081"/>
      <c r="AV23" s="1081"/>
      <c r="AW23" s="1081"/>
      <c r="AX23" s="1081"/>
      <c r="AY23" s="1082"/>
      <c r="AZ23" s="1071" t="s">
        <v>112</v>
      </c>
      <c r="BA23" s="1072"/>
      <c r="BB23" s="1072"/>
      <c r="BC23" s="1072"/>
      <c r="BD23" s="1073"/>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0" t="s">
        <v>370</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69" t="s">
        <v>371</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347</v>
      </c>
      <c r="B26" s="1002"/>
      <c r="C26" s="1002"/>
      <c r="D26" s="1002"/>
      <c r="E26" s="1002"/>
      <c r="F26" s="1002"/>
      <c r="G26" s="1002"/>
      <c r="H26" s="1002"/>
      <c r="I26" s="1002"/>
      <c r="J26" s="1002"/>
      <c r="K26" s="1002"/>
      <c r="L26" s="1002"/>
      <c r="M26" s="1002"/>
      <c r="N26" s="1002"/>
      <c r="O26" s="1002"/>
      <c r="P26" s="1003"/>
      <c r="Q26" s="1007" t="s">
        <v>372</v>
      </c>
      <c r="R26" s="1008"/>
      <c r="S26" s="1008"/>
      <c r="T26" s="1008"/>
      <c r="U26" s="1009"/>
      <c r="V26" s="1007" t="s">
        <v>373</v>
      </c>
      <c r="W26" s="1008"/>
      <c r="X26" s="1008"/>
      <c r="Y26" s="1008"/>
      <c r="Z26" s="1009"/>
      <c r="AA26" s="1007" t="s">
        <v>374</v>
      </c>
      <c r="AB26" s="1008"/>
      <c r="AC26" s="1008"/>
      <c r="AD26" s="1008"/>
      <c r="AE26" s="1008"/>
      <c r="AF26" s="1065" t="s">
        <v>375</v>
      </c>
      <c r="AG26" s="1014"/>
      <c r="AH26" s="1014"/>
      <c r="AI26" s="1014"/>
      <c r="AJ26" s="1066"/>
      <c r="AK26" s="1008" t="s">
        <v>376</v>
      </c>
      <c r="AL26" s="1008"/>
      <c r="AM26" s="1008"/>
      <c r="AN26" s="1008"/>
      <c r="AO26" s="1009"/>
      <c r="AP26" s="1007" t="s">
        <v>377</v>
      </c>
      <c r="AQ26" s="1008"/>
      <c r="AR26" s="1008"/>
      <c r="AS26" s="1008"/>
      <c r="AT26" s="1009"/>
      <c r="AU26" s="1007" t="s">
        <v>378</v>
      </c>
      <c r="AV26" s="1008"/>
      <c r="AW26" s="1008"/>
      <c r="AX26" s="1008"/>
      <c r="AY26" s="1009"/>
      <c r="AZ26" s="1007" t="s">
        <v>379</v>
      </c>
      <c r="BA26" s="1008"/>
      <c r="BB26" s="1008"/>
      <c r="BC26" s="1008"/>
      <c r="BD26" s="1009"/>
      <c r="BE26" s="1007" t="s">
        <v>354</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7"/>
      <c r="AG27" s="1017"/>
      <c r="AH27" s="1017"/>
      <c r="AI27" s="1017"/>
      <c r="AJ27" s="1068"/>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6" t="s">
        <v>380</v>
      </c>
      <c r="C28" s="1057"/>
      <c r="D28" s="1057"/>
      <c r="E28" s="1057"/>
      <c r="F28" s="1057"/>
      <c r="G28" s="1057"/>
      <c r="H28" s="1057"/>
      <c r="I28" s="1057"/>
      <c r="J28" s="1057"/>
      <c r="K28" s="1057"/>
      <c r="L28" s="1057"/>
      <c r="M28" s="1057"/>
      <c r="N28" s="1057"/>
      <c r="O28" s="1057"/>
      <c r="P28" s="1058"/>
      <c r="Q28" s="1059">
        <v>10257</v>
      </c>
      <c r="R28" s="1060"/>
      <c r="S28" s="1060"/>
      <c r="T28" s="1060"/>
      <c r="U28" s="1060"/>
      <c r="V28" s="1060">
        <v>9900</v>
      </c>
      <c r="W28" s="1060"/>
      <c r="X28" s="1060"/>
      <c r="Y28" s="1060"/>
      <c r="Z28" s="1060"/>
      <c r="AA28" s="1060">
        <v>357</v>
      </c>
      <c r="AB28" s="1060"/>
      <c r="AC28" s="1060"/>
      <c r="AD28" s="1060"/>
      <c r="AE28" s="1061"/>
      <c r="AF28" s="1062">
        <v>357</v>
      </c>
      <c r="AG28" s="1060"/>
      <c r="AH28" s="1060"/>
      <c r="AI28" s="1060"/>
      <c r="AJ28" s="1063"/>
      <c r="AK28" s="1064">
        <v>641</v>
      </c>
      <c r="AL28" s="1052"/>
      <c r="AM28" s="1052"/>
      <c r="AN28" s="1052"/>
      <c r="AO28" s="1052"/>
      <c r="AP28" s="1052" t="s">
        <v>537</v>
      </c>
      <c r="AQ28" s="1052"/>
      <c r="AR28" s="1052"/>
      <c r="AS28" s="1052"/>
      <c r="AT28" s="1052"/>
      <c r="AU28" s="1052" t="s">
        <v>537</v>
      </c>
      <c r="AV28" s="1052"/>
      <c r="AW28" s="1052"/>
      <c r="AX28" s="1052"/>
      <c r="AY28" s="1052"/>
      <c r="AZ28" s="1053" t="s">
        <v>537</v>
      </c>
      <c r="BA28" s="1053"/>
      <c r="BB28" s="1053"/>
      <c r="BC28" s="1053"/>
      <c r="BD28" s="1053"/>
      <c r="BE28" s="1054"/>
      <c r="BF28" s="1054"/>
      <c r="BG28" s="1054"/>
      <c r="BH28" s="1054"/>
      <c r="BI28" s="1055"/>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37" t="s">
        <v>381</v>
      </c>
      <c r="C29" s="1038"/>
      <c r="D29" s="1038"/>
      <c r="E29" s="1038"/>
      <c r="F29" s="1038"/>
      <c r="G29" s="1038"/>
      <c r="H29" s="1038"/>
      <c r="I29" s="1038"/>
      <c r="J29" s="1038"/>
      <c r="K29" s="1038"/>
      <c r="L29" s="1038"/>
      <c r="M29" s="1038"/>
      <c r="N29" s="1038"/>
      <c r="O29" s="1038"/>
      <c r="P29" s="1039"/>
      <c r="Q29" s="1049">
        <v>10563</v>
      </c>
      <c r="R29" s="1050"/>
      <c r="S29" s="1050"/>
      <c r="T29" s="1050"/>
      <c r="U29" s="1050"/>
      <c r="V29" s="1050">
        <v>10489</v>
      </c>
      <c r="W29" s="1050"/>
      <c r="X29" s="1050"/>
      <c r="Y29" s="1050"/>
      <c r="Z29" s="1050"/>
      <c r="AA29" s="1050">
        <v>74</v>
      </c>
      <c r="AB29" s="1050"/>
      <c r="AC29" s="1050"/>
      <c r="AD29" s="1050"/>
      <c r="AE29" s="1051"/>
      <c r="AF29" s="1043">
        <v>74</v>
      </c>
      <c r="AG29" s="1044"/>
      <c r="AH29" s="1044"/>
      <c r="AI29" s="1044"/>
      <c r="AJ29" s="1045"/>
      <c r="AK29" s="969">
        <v>1483</v>
      </c>
      <c r="AL29" s="976"/>
      <c r="AM29" s="976"/>
      <c r="AN29" s="976"/>
      <c r="AO29" s="976"/>
      <c r="AP29" s="976" t="s">
        <v>537</v>
      </c>
      <c r="AQ29" s="976"/>
      <c r="AR29" s="976"/>
      <c r="AS29" s="976"/>
      <c r="AT29" s="976"/>
      <c r="AU29" s="976" t="s">
        <v>537</v>
      </c>
      <c r="AV29" s="976"/>
      <c r="AW29" s="976"/>
      <c r="AX29" s="976"/>
      <c r="AY29" s="976"/>
      <c r="AZ29" s="1048" t="s">
        <v>537</v>
      </c>
      <c r="BA29" s="1048"/>
      <c r="BB29" s="1048"/>
      <c r="BC29" s="1048"/>
      <c r="BD29" s="1048"/>
      <c r="BE29" s="1032"/>
      <c r="BF29" s="1032"/>
      <c r="BG29" s="1032"/>
      <c r="BH29" s="1032"/>
      <c r="BI29" s="1033"/>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37" t="s">
        <v>382</v>
      </c>
      <c r="C30" s="1038"/>
      <c r="D30" s="1038"/>
      <c r="E30" s="1038"/>
      <c r="F30" s="1038"/>
      <c r="G30" s="1038"/>
      <c r="H30" s="1038"/>
      <c r="I30" s="1038"/>
      <c r="J30" s="1038"/>
      <c r="K30" s="1038"/>
      <c r="L30" s="1038"/>
      <c r="M30" s="1038"/>
      <c r="N30" s="1038"/>
      <c r="O30" s="1038"/>
      <c r="P30" s="1039"/>
      <c r="Q30" s="1049">
        <v>1258</v>
      </c>
      <c r="R30" s="1050"/>
      <c r="S30" s="1050"/>
      <c r="T30" s="1050"/>
      <c r="U30" s="1050"/>
      <c r="V30" s="1050">
        <v>1241</v>
      </c>
      <c r="W30" s="1050"/>
      <c r="X30" s="1050"/>
      <c r="Y30" s="1050"/>
      <c r="Z30" s="1050"/>
      <c r="AA30" s="1050">
        <v>18</v>
      </c>
      <c r="AB30" s="1050"/>
      <c r="AC30" s="1050"/>
      <c r="AD30" s="1050"/>
      <c r="AE30" s="1051"/>
      <c r="AF30" s="1043">
        <v>18</v>
      </c>
      <c r="AG30" s="1044"/>
      <c r="AH30" s="1044"/>
      <c r="AI30" s="1044"/>
      <c r="AJ30" s="1045"/>
      <c r="AK30" s="969">
        <v>285</v>
      </c>
      <c r="AL30" s="976"/>
      <c r="AM30" s="976"/>
      <c r="AN30" s="976"/>
      <c r="AO30" s="976"/>
      <c r="AP30" s="976" t="s">
        <v>481</v>
      </c>
      <c r="AQ30" s="976"/>
      <c r="AR30" s="976"/>
      <c r="AS30" s="976"/>
      <c r="AT30" s="976"/>
      <c r="AU30" s="976" t="s">
        <v>481</v>
      </c>
      <c r="AV30" s="976"/>
      <c r="AW30" s="976"/>
      <c r="AX30" s="976"/>
      <c r="AY30" s="976"/>
      <c r="AZ30" s="1048" t="s">
        <v>481</v>
      </c>
      <c r="BA30" s="1048"/>
      <c r="BB30" s="1048"/>
      <c r="BC30" s="1048"/>
      <c r="BD30" s="1048"/>
      <c r="BE30" s="1032"/>
      <c r="BF30" s="1032"/>
      <c r="BG30" s="1032"/>
      <c r="BH30" s="1032"/>
      <c r="BI30" s="1033"/>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37" t="s">
        <v>383</v>
      </c>
      <c r="C31" s="1038"/>
      <c r="D31" s="1038"/>
      <c r="E31" s="1038"/>
      <c r="F31" s="1038"/>
      <c r="G31" s="1038"/>
      <c r="H31" s="1038"/>
      <c r="I31" s="1038"/>
      <c r="J31" s="1038"/>
      <c r="K31" s="1038"/>
      <c r="L31" s="1038"/>
      <c r="M31" s="1038"/>
      <c r="N31" s="1038"/>
      <c r="O31" s="1038"/>
      <c r="P31" s="1039"/>
      <c r="Q31" s="1049">
        <v>693</v>
      </c>
      <c r="R31" s="1050"/>
      <c r="S31" s="1050"/>
      <c r="T31" s="1050"/>
      <c r="U31" s="1050"/>
      <c r="V31" s="1050">
        <v>648</v>
      </c>
      <c r="W31" s="1050"/>
      <c r="X31" s="1050"/>
      <c r="Y31" s="1050"/>
      <c r="Z31" s="1050"/>
      <c r="AA31" s="1050">
        <v>45</v>
      </c>
      <c r="AB31" s="1050"/>
      <c r="AC31" s="1050"/>
      <c r="AD31" s="1050"/>
      <c r="AE31" s="1051"/>
      <c r="AF31" s="1043">
        <v>45</v>
      </c>
      <c r="AG31" s="1044"/>
      <c r="AH31" s="1044"/>
      <c r="AI31" s="1044"/>
      <c r="AJ31" s="1045"/>
      <c r="AK31" s="969">
        <v>125</v>
      </c>
      <c r="AL31" s="976"/>
      <c r="AM31" s="976"/>
      <c r="AN31" s="976"/>
      <c r="AO31" s="976"/>
      <c r="AP31" s="976" t="s">
        <v>481</v>
      </c>
      <c r="AQ31" s="976"/>
      <c r="AR31" s="976"/>
      <c r="AS31" s="976"/>
      <c r="AT31" s="976"/>
      <c r="AU31" s="976" t="s">
        <v>481</v>
      </c>
      <c r="AV31" s="976"/>
      <c r="AW31" s="976"/>
      <c r="AX31" s="976"/>
      <c r="AY31" s="976"/>
      <c r="AZ31" s="1048" t="s">
        <v>481</v>
      </c>
      <c r="BA31" s="1048"/>
      <c r="BB31" s="1048"/>
      <c r="BC31" s="1048"/>
      <c r="BD31" s="1048"/>
      <c r="BE31" s="1032"/>
      <c r="BF31" s="1032"/>
      <c r="BG31" s="1032"/>
      <c r="BH31" s="1032"/>
      <c r="BI31" s="1033"/>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37" t="s">
        <v>384</v>
      </c>
      <c r="C32" s="1038"/>
      <c r="D32" s="1038"/>
      <c r="E32" s="1038"/>
      <c r="F32" s="1038"/>
      <c r="G32" s="1038"/>
      <c r="H32" s="1038"/>
      <c r="I32" s="1038"/>
      <c r="J32" s="1038"/>
      <c r="K32" s="1038"/>
      <c r="L32" s="1038"/>
      <c r="M32" s="1038"/>
      <c r="N32" s="1038"/>
      <c r="O32" s="1038"/>
      <c r="P32" s="1039"/>
      <c r="Q32" s="1049">
        <v>36</v>
      </c>
      <c r="R32" s="1050"/>
      <c r="S32" s="1050"/>
      <c r="T32" s="1050"/>
      <c r="U32" s="1050"/>
      <c r="V32" s="1050">
        <v>34</v>
      </c>
      <c r="W32" s="1050"/>
      <c r="X32" s="1050"/>
      <c r="Y32" s="1050"/>
      <c r="Z32" s="1050"/>
      <c r="AA32" s="1050">
        <v>2</v>
      </c>
      <c r="AB32" s="1050"/>
      <c r="AC32" s="1050"/>
      <c r="AD32" s="1050"/>
      <c r="AE32" s="1051"/>
      <c r="AF32" s="1043">
        <v>2</v>
      </c>
      <c r="AG32" s="1044"/>
      <c r="AH32" s="1044"/>
      <c r="AI32" s="1044"/>
      <c r="AJ32" s="1045"/>
      <c r="AK32" s="969">
        <v>14</v>
      </c>
      <c r="AL32" s="976"/>
      <c r="AM32" s="976"/>
      <c r="AN32" s="976"/>
      <c r="AO32" s="976"/>
      <c r="AP32" s="976" t="s">
        <v>481</v>
      </c>
      <c r="AQ32" s="976"/>
      <c r="AR32" s="976"/>
      <c r="AS32" s="976"/>
      <c r="AT32" s="976"/>
      <c r="AU32" s="976" t="s">
        <v>481</v>
      </c>
      <c r="AV32" s="976"/>
      <c r="AW32" s="976"/>
      <c r="AX32" s="976"/>
      <c r="AY32" s="976"/>
      <c r="AZ32" s="1048" t="s">
        <v>481</v>
      </c>
      <c r="BA32" s="1048"/>
      <c r="BB32" s="1048"/>
      <c r="BC32" s="1048"/>
      <c r="BD32" s="1048"/>
      <c r="BE32" s="1032"/>
      <c r="BF32" s="1032"/>
      <c r="BG32" s="1032"/>
      <c r="BH32" s="1032"/>
      <c r="BI32" s="1033"/>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37" t="s">
        <v>385</v>
      </c>
      <c r="C33" s="1038"/>
      <c r="D33" s="1038"/>
      <c r="E33" s="1038"/>
      <c r="F33" s="1038"/>
      <c r="G33" s="1038"/>
      <c r="H33" s="1038"/>
      <c r="I33" s="1038"/>
      <c r="J33" s="1038"/>
      <c r="K33" s="1038"/>
      <c r="L33" s="1038"/>
      <c r="M33" s="1038"/>
      <c r="N33" s="1038"/>
      <c r="O33" s="1038"/>
      <c r="P33" s="1039"/>
      <c r="Q33" s="1049">
        <v>81</v>
      </c>
      <c r="R33" s="1050"/>
      <c r="S33" s="1050"/>
      <c r="T33" s="1050"/>
      <c r="U33" s="1050"/>
      <c r="V33" s="1050">
        <v>68</v>
      </c>
      <c r="W33" s="1050"/>
      <c r="X33" s="1050"/>
      <c r="Y33" s="1050"/>
      <c r="Z33" s="1050"/>
      <c r="AA33" s="1050">
        <v>13</v>
      </c>
      <c r="AB33" s="1050"/>
      <c r="AC33" s="1050"/>
      <c r="AD33" s="1050"/>
      <c r="AE33" s="1051"/>
      <c r="AF33" s="1043">
        <v>13</v>
      </c>
      <c r="AG33" s="1044"/>
      <c r="AH33" s="1044"/>
      <c r="AI33" s="1044"/>
      <c r="AJ33" s="1045"/>
      <c r="AK33" s="969" t="s">
        <v>537</v>
      </c>
      <c r="AL33" s="976"/>
      <c r="AM33" s="976"/>
      <c r="AN33" s="976"/>
      <c r="AO33" s="976"/>
      <c r="AP33" s="976" t="s">
        <v>481</v>
      </c>
      <c r="AQ33" s="976"/>
      <c r="AR33" s="976"/>
      <c r="AS33" s="976"/>
      <c r="AT33" s="976"/>
      <c r="AU33" s="976" t="s">
        <v>481</v>
      </c>
      <c r="AV33" s="976"/>
      <c r="AW33" s="976"/>
      <c r="AX33" s="976"/>
      <c r="AY33" s="976"/>
      <c r="AZ33" s="1048" t="s">
        <v>481</v>
      </c>
      <c r="BA33" s="1048"/>
      <c r="BB33" s="1048"/>
      <c r="BC33" s="1048"/>
      <c r="BD33" s="1048"/>
      <c r="BE33" s="1032"/>
      <c r="BF33" s="1032"/>
      <c r="BG33" s="1032"/>
      <c r="BH33" s="1032"/>
      <c r="BI33" s="1033"/>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37" t="s">
        <v>386</v>
      </c>
      <c r="C34" s="1038"/>
      <c r="D34" s="1038"/>
      <c r="E34" s="1038"/>
      <c r="F34" s="1038"/>
      <c r="G34" s="1038"/>
      <c r="H34" s="1038"/>
      <c r="I34" s="1038"/>
      <c r="J34" s="1038"/>
      <c r="K34" s="1038"/>
      <c r="L34" s="1038"/>
      <c r="M34" s="1038"/>
      <c r="N34" s="1038"/>
      <c r="O34" s="1038"/>
      <c r="P34" s="1039"/>
      <c r="Q34" s="1049">
        <v>2152</v>
      </c>
      <c r="R34" s="1050"/>
      <c r="S34" s="1050"/>
      <c r="T34" s="1050"/>
      <c r="U34" s="1050"/>
      <c r="V34" s="1050">
        <v>2111</v>
      </c>
      <c r="W34" s="1050"/>
      <c r="X34" s="1050"/>
      <c r="Y34" s="1050"/>
      <c r="Z34" s="1050"/>
      <c r="AA34" s="1050">
        <v>41</v>
      </c>
      <c r="AB34" s="1050"/>
      <c r="AC34" s="1050"/>
      <c r="AD34" s="1050"/>
      <c r="AE34" s="1051"/>
      <c r="AF34" s="1043">
        <v>1814</v>
      </c>
      <c r="AG34" s="1044"/>
      <c r="AH34" s="1044"/>
      <c r="AI34" s="1044"/>
      <c r="AJ34" s="1045"/>
      <c r="AK34" s="969">
        <v>373</v>
      </c>
      <c r="AL34" s="976"/>
      <c r="AM34" s="976"/>
      <c r="AN34" s="976"/>
      <c r="AO34" s="976"/>
      <c r="AP34" s="976">
        <v>7793</v>
      </c>
      <c r="AQ34" s="976"/>
      <c r="AR34" s="976"/>
      <c r="AS34" s="976"/>
      <c r="AT34" s="976"/>
      <c r="AU34" s="976">
        <v>2759</v>
      </c>
      <c r="AV34" s="976"/>
      <c r="AW34" s="976"/>
      <c r="AX34" s="976"/>
      <c r="AY34" s="976"/>
      <c r="AZ34" s="1048" t="s">
        <v>537</v>
      </c>
      <c r="BA34" s="1048"/>
      <c r="BB34" s="1048"/>
      <c r="BC34" s="1048"/>
      <c r="BD34" s="1048"/>
      <c r="BE34" s="1032" t="s">
        <v>387</v>
      </c>
      <c r="BF34" s="1032"/>
      <c r="BG34" s="1032"/>
      <c r="BH34" s="1032"/>
      <c r="BI34" s="1033"/>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37" t="s">
        <v>388</v>
      </c>
      <c r="C35" s="1038"/>
      <c r="D35" s="1038"/>
      <c r="E35" s="1038"/>
      <c r="F35" s="1038"/>
      <c r="G35" s="1038"/>
      <c r="H35" s="1038"/>
      <c r="I35" s="1038"/>
      <c r="J35" s="1038"/>
      <c r="K35" s="1038"/>
      <c r="L35" s="1038"/>
      <c r="M35" s="1038"/>
      <c r="N35" s="1038"/>
      <c r="O35" s="1038"/>
      <c r="P35" s="1039"/>
      <c r="Q35" s="1049">
        <v>12083</v>
      </c>
      <c r="R35" s="1050"/>
      <c r="S35" s="1050"/>
      <c r="T35" s="1050"/>
      <c r="U35" s="1050"/>
      <c r="V35" s="1050">
        <v>14925</v>
      </c>
      <c r="W35" s="1050"/>
      <c r="X35" s="1050"/>
      <c r="Y35" s="1050"/>
      <c r="Z35" s="1050"/>
      <c r="AA35" s="1050">
        <v>-2842</v>
      </c>
      <c r="AB35" s="1050"/>
      <c r="AC35" s="1050"/>
      <c r="AD35" s="1050"/>
      <c r="AE35" s="1051"/>
      <c r="AF35" s="1043">
        <v>5575</v>
      </c>
      <c r="AG35" s="1044"/>
      <c r="AH35" s="1044"/>
      <c r="AI35" s="1044"/>
      <c r="AJ35" s="1045"/>
      <c r="AK35" s="969">
        <v>1410</v>
      </c>
      <c r="AL35" s="976"/>
      <c r="AM35" s="976"/>
      <c r="AN35" s="976"/>
      <c r="AO35" s="976"/>
      <c r="AP35" s="976">
        <v>8059</v>
      </c>
      <c r="AQ35" s="976"/>
      <c r="AR35" s="976"/>
      <c r="AS35" s="976"/>
      <c r="AT35" s="976"/>
      <c r="AU35" s="976">
        <v>3119</v>
      </c>
      <c r="AV35" s="976"/>
      <c r="AW35" s="976"/>
      <c r="AX35" s="976"/>
      <c r="AY35" s="976"/>
      <c r="AZ35" s="1048" t="s">
        <v>537</v>
      </c>
      <c r="BA35" s="1048"/>
      <c r="BB35" s="1048"/>
      <c r="BC35" s="1048"/>
      <c r="BD35" s="1048"/>
      <c r="BE35" s="1032" t="s">
        <v>387</v>
      </c>
      <c r="BF35" s="1032"/>
      <c r="BG35" s="1032"/>
      <c r="BH35" s="1032"/>
      <c r="BI35" s="1033"/>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37" t="s">
        <v>389</v>
      </c>
      <c r="C36" s="1038"/>
      <c r="D36" s="1038"/>
      <c r="E36" s="1038"/>
      <c r="F36" s="1038"/>
      <c r="G36" s="1038"/>
      <c r="H36" s="1038"/>
      <c r="I36" s="1038"/>
      <c r="J36" s="1038"/>
      <c r="K36" s="1038"/>
      <c r="L36" s="1038"/>
      <c r="M36" s="1038"/>
      <c r="N36" s="1038"/>
      <c r="O36" s="1038"/>
      <c r="P36" s="1039"/>
      <c r="Q36" s="1049">
        <v>149</v>
      </c>
      <c r="R36" s="1050"/>
      <c r="S36" s="1050"/>
      <c r="T36" s="1050"/>
      <c r="U36" s="1050"/>
      <c r="V36" s="1050">
        <v>140</v>
      </c>
      <c r="W36" s="1050"/>
      <c r="X36" s="1050"/>
      <c r="Y36" s="1050"/>
      <c r="Z36" s="1050"/>
      <c r="AA36" s="1050">
        <v>9</v>
      </c>
      <c r="AB36" s="1050"/>
      <c r="AC36" s="1050"/>
      <c r="AD36" s="1050"/>
      <c r="AE36" s="1051"/>
      <c r="AF36" s="1043">
        <v>9</v>
      </c>
      <c r="AG36" s="1044"/>
      <c r="AH36" s="1044"/>
      <c r="AI36" s="1044"/>
      <c r="AJ36" s="1045"/>
      <c r="AK36" s="969">
        <v>39</v>
      </c>
      <c r="AL36" s="976"/>
      <c r="AM36" s="976"/>
      <c r="AN36" s="976"/>
      <c r="AO36" s="976"/>
      <c r="AP36" s="976">
        <v>566</v>
      </c>
      <c r="AQ36" s="976"/>
      <c r="AR36" s="976"/>
      <c r="AS36" s="976"/>
      <c r="AT36" s="976"/>
      <c r="AU36" s="976">
        <v>452</v>
      </c>
      <c r="AV36" s="976"/>
      <c r="AW36" s="976"/>
      <c r="AX36" s="976"/>
      <c r="AY36" s="976"/>
      <c r="AZ36" s="1048" t="s">
        <v>537</v>
      </c>
      <c r="BA36" s="1048"/>
      <c r="BB36" s="1048"/>
      <c r="BC36" s="1048"/>
      <c r="BD36" s="1048"/>
      <c r="BE36" s="1032" t="s">
        <v>390</v>
      </c>
      <c r="BF36" s="1032"/>
      <c r="BG36" s="1032"/>
      <c r="BH36" s="1032"/>
      <c r="BI36" s="1033"/>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37" t="s">
        <v>391</v>
      </c>
      <c r="C37" s="1038"/>
      <c r="D37" s="1038"/>
      <c r="E37" s="1038"/>
      <c r="F37" s="1038"/>
      <c r="G37" s="1038"/>
      <c r="H37" s="1038"/>
      <c r="I37" s="1038"/>
      <c r="J37" s="1038"/>
      <c r="K37" s="1038"/>
      <c r="L37" s="1038"/>
      <c r="M37" s="1038"/>
      <c r="N37" s="1038"/>
      <c r="O37" s="1038"/>
      <c r="P37" s="1039"/>
      <c r="Q37" s="1049">
        <v>31</v>
      </c>
      <c r="R37" s="1050"/>
      <c r="S37" s="1050"/>
      <c r="T37" s="1050"/>
      <c r="U37" s="1050"/>
      <c r="V37" s="1050">
        <v>31</v>
      </c>
      <c r="W37" s="1050"/>
      <c r="X37" s="1050"/>
      <c r="Y37" s="1050"/>
      <c r="Z37" s="1050"/>
      <c r="AA37" s="1050">
        <v>0</v>
      </c>
      <c r="AB37" s="1050"/>
      <c r="AC37" s="1050"/>
      <c r="AD37" s="1050"/>
      <c r="AE37" s="1051"/>
      <c r="AF37" s="1043">
        <v>0</v>
      </c>
      <c r="AG37" s="1044"/>
      <c r="AH37" s="1044"/>
      <c r="AI37" s="1044"/>
      <c r="AJ37" s="1045"/>
      <c r="AK37" s="969">
        <v>8</v>
      </c>
      <c r="AL37" s="976"/>
      <c r="AM37" s="976"/>
      <c r="AN37" s="976"/>
      <c r="AO37" s="976"/>
      <c r="AP37" s="976" t="s">
        <v>537</v>
      </c>
      <c r="AQ37" s="976"/>
      <c r="AR37" s="976"/>
      <c r="AS37" s="976"/>
      <c r="AT37" s="976"/>
      <c r="AU37" s="976" t="s">
        <v>537</v>
      </c>
      <c r="AV37" s="976"/>
      <c r="AW37" s="976"/>
      <c r="AX37" s="976"/>
      <c r="AY37" s="976"/>
      <c r="AZ37" s="1048" t="s">
        <v>537</v>
      </c>
      <c r="BA37" s="1048"/>
      <c r="BB37" s="1048"/>
      <c r="BC37" s="1048"/>
      <c r="BD37" s="1048"/>
      <c r="BE37" s="1032" t="s">
        <v>390</v>
      </c>
      <c r="BF37" s="1032"/>
      <c r="BG37" s="1032"/>
      <c r="BH37" s="1032"/>
      <c r="BI37" s="1033"/>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37" t="s">
        <v>392</v>
      </c>
      <c r="C38" s="1038"/>
      <c r="D38" s="1038"/>
      <c r="E38" s="1038"/>
      <c r="F38" s="1038"/>
      <c r="G38" s="1038"/>
      <c r="H38" s="1038"/>
      <c r="I38" s="1038"/>
      <c r="J38" s="1038"/>
      <c r="K38" s="1038"/>
      <c r="L38" s="1038"/>
      <c r="M38" s="1038"/>
      <c r="N38" s="1038"/>
      <c r="O38" s="1038"/>
      <c r="P38" s="1039"/>
      <c r="Q38" s="1049">
        <v>4334</v>
      </c>
      <c r="R38" s="1050"/>
      <c r="S38" s="1050"/>
      <c r="T38" s="1050"/>
      <c r="U38" s="1050"/>
      <c r="V38" s="1050">
        <v>4135</v>
      </c>
      <c r="W38" s="1050"/>
      <c r="X38" s="1050"/>
      <c r="Y38" s="1050"/>
      <c r="Z38" s="1050"/>
      <c r="AA38" s="1050">
        <v>199</v>
      </c>
      <c r="AB38" s="1050"/>
      <c r="AC38" s="1050"/>
      <c r="AD38" s="1050"/>
      <c r="AE38" s="1051"/>
      <c r="AF38" s="1043">
        <v>204</v>
      </c>
      <c r="AG38" s="1044"/>
      <c r="AH38" s="1044"/>
      <c r="AI38" s="1044"/>
      <c r="AJ38" s="1045"/>
      <c r="AK38" s="969">
        <v>1124</v>
      </c>
      <c r="AL38" s="976"/>
      <c r="AM38" s="976"/>
      <c r="AN38" s="976"/>
      <c r="AO38" s="976"/>
      <c r="AP38" s="976">
        <v>30566</v>
      </c>
      <c r="AQ38" s="976"/>
      <c r="AR38" s="976"/>
      <c r="AS38" s="976"/>
      <c r="AT38" s="976"/>
      <c r="AU38" s="976">
        <v>17850</v>
      </c>
      <c r="AV38" s="976"/>
      <c r="AW38" s="976"/>
      <c r="AX38" s="976"/>
      <c r="AY38" s="976"/>
      <c r="AZ38" s="1048" t="s">
        <v>537</v>
      </c>
      <c r="BA38" s="1048"/>
      <c r="BB38" s="1048"/>
      <c r="BC38" s="1048"/>
      <c r="BD38" s="1048"/>
      <c r="BE38" s="1032" t="s">
        <v>390</v>
      </c>
      <c r="BF38" s="1032"/>
      <c r="BG38" s="1032"/>
      <c r="BH38" s="1032"/>
      <c r="BI38" s="1033"/>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37"/>
      <c r="C39" s="1038"/>
      <c r="D39" s="1038"/>
      <c r="E39" s="1038"/>
      <c r="F39" s="1038"/>
      <c r="G39" s="1038"/>
      <c r="H39" s="1038"/>
      <c r="I39" s="1038"/>
      <c r="J39" s="1038"/>
      <c r="K39" s="1038"/>
      <c r="L39" s="1038"/>
      <c r="M39" s="1038"/>
      <c r="N39" s="1038"/>
      <c r="O39" s="1038"/>
      <c r="P39" s="1039"/>
      <c r="Q39" s="1049"/>
      <c r="R39" s="1050"/>
      <c r="S39" s="1050"/>
      <c r="T39" s="1050"/>
      <c r="U39" s="1050"/>
      <c r="V39" s="1050"/>
      <c r="W39" s="1050"/>
      <c r="X39" s="1050"/>
      <c r="Y39" s="1050"/>
      <c r="Z39" s="1050"/>
      <c r="AA39" s="1050"/>
      <c r="AB39" s="1050"/>
      <c r="AC39" s="1050"/>
      <c r="AD39" s="1050"/>
      <c r="AE39" s="1051"/>
      <c r="AF39" s="1043"/>
      <c r="AG39" s="1044"/>
      <c r="AH39" s="1044"/>
      <c r="AI39" s="1044"/>
      <c r="AJ39" s="1045"/>
      <c r="AK39" s="969"/>
      <c r="AL39" s="976"/>
      <c r="AM39" s="976"/>
      <c r="AN39" s="976"/>
      <c r="AO39" s="976"/>
      <c r="AP39" s="976"/>
      <c r="AQ39" s="976"/>
      <c r="AR39" s="976"/>
      <c r="AS39" s="976"/>
      <c r="AT39" s="976"/>
      <c r="AU39" s="976"/>
      <c r="AV39" s="976"/>
      <c r="AW39" s="976"/>
      <c r="AX39" s="976"/>
      <c r="AY39" s="976"/>
      <c r="AZ39" s="1048"/>
      <c r="BA39" s="1048"/>
      <c r="BB39" s="1048"/>
      <c r="BC39" s="1048"/>
      <c r="BD39" s="1048"/>
      <c r="BE39" s="1032"/>
      <c r="BF39" s="1032"/>
      <c r="BG39" s="1032"/>
      <c r="BH39" s="1032"/>
      <c r="BI39" s="1033"/>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37"/>
      <c r="C40" s="1038"/>
      <c r="D40" s="1038"/>
      <c r="E40" s="1038"/>
      <c r="F40" s="1038"/>
      <c r="G40" s="1038"/>
      <c r="H40" s="1038"/>
      <c r="I40" s="1038"/>
      <c r="J40" s="1038"/>
      <c r="K40" s="1038"/>
      <c r="L40" s="1038"/>
      <c r="M40" s="1038"/>
      <c r="N40" s="1038"/>
      <c r="O40" s="1038"/>
      <c r="P40" s="1039"/>
      <c r="Q40" s="1049"/>
      <c r="R40" s="1050"/>
      <c r="S40" s="1050"/>
      <c r="T40" s="1050"/>
      <c r="U40" s="1050"/>
      <c r="V40" s="1050"/>
      <c r="W40" s="1050"/>
      <c r="X40" s="1050"/>
      <c r="Y40" s="1050"/>
      <c r="Z40" s="1050"/>
      <c r="AA40" s="1050"/>
      <c r="AB40" s="1050"/>
      <c r="AC40" s="1050"/>
      <c r="AD40" s="1050"/>
      <c r="AE40" s="1051"/>
      <c r="AF40" s="1043"/>
      <c r="AG40" s="1044"/>
      <c r="AH40" s="1044"/>
      <c r="AI40" s="1044"/>
      <c r="AJ40" s="1045"/>
      <c r="AK40" s="969"/>
      <c r="AL40" s="976"/>
      <c r="AM40" s="976"/>
      <c r="AN40" s="976"/>
      <c r="AO40" s="976"/>
      <c r="AP40" s="976"/>
      <c r="AQ40" s="976"/>
      <c r="AR40" s="976"/>
      <c r="AS40" s="976"/>
      <c r="AT40" s="976"/>
      <c r="AU40" s="976"/>
      <c r="AV40" s="976"/>
      <c r="AW40" s="976"/>
      <c r="AX40" s="976"/>
      <c r="AY40" s="976"/>
      <c r="AZ40" s="1048"/>
      <c r="BA40" s="1048"/>
      <c r="BB40" s="1048"/>
      <c r="BC40" s="1048"/>
      <c r="BD40" s="1048"/>
      <c r="BE40" s="1032"/>
      <c r="BF40" s="1032"/>
      <c r="BG40" s="1032"/>
      <c r="BH40" s="1032"/>
      <c r="BI40" s="1033"/>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37"/>
      <c r="C41" s="1038"/>
      <c r="D41" s="1038"/>
      <c r="E41" s="1038"/>
      <c r="F41" s="1038"/>
      <c r="G41" s="1038"/>
      <c r="H41" s="1038"/>
      <c r="I41" s="1038"/>
      <c r="J41" s="1038"/>
      <c r="K41" s="1038"/>
      <c r="L41" s="1038"/>
      <c r="M41" s="1038"/>
      <c r="N41" s="1038"/>
      <c r="O41" s="1038"/>
      <c r="P41" s="1039"/>
      <c r="Q41" s="1049"/>
      <c r="R41" s="1050"/>
      <c r="S41" s="1050"/>
      <c r="T41" s="1050"/>
      <c r="U41" s="1050"/>
      <c r="V41" s="1050"/>
      <c r="W41" s="1050"/>
      <c r="X41" s="1050"/>
      <c r="Y41" s="1050"/>
      <c r="Z41" s="1050"/>
      <c r="AA41" s="1050"/>
      <c r="AB41" s="1050"/>
      <c r="AC41" s="1050"/>
      <c r="AD41" s="1050"/>
      <c r="AE41" s="1051"/>
      <c r="AF41" s="1043"/>
      <c r="AG41" s="1044"/>
      <c r="AH41" s="1044"/>
      <c r="AI41" s="1044"/>
      <c r="AJ41" s="1045"/>
      <c r="AK41" s="969"/>
      <c r="AL41" s="976"/>
      <c r="AM41" s="976"/>
      <c r="AN41" s="976"/>
      <c r="AO41" s="976"/>
      <c r="AP41" s="976"/>
      <c r="AQ41" s="976"/>
      <c r="AR41" s="976"/>
      <c r="AS41" s="976"/>
      <c r="AT41" s="976"/>
      <c r="AU41" s="976"/>
      <c r="AV41" s="976"/>
      <c r="AW41" s="976"/>
      <c r="AX41" s="976"/>
      <c r="AY41" s="976"/>
      <c r="AZ41" s="1048"/>
      <c r="BA41" s="1048"/>
      <c r="BB41" s="1048"/>
      <c r="BC41" s="1048"/>
      <c r="BD41" s="1048"/>
      <c r="BE41" s="1032"/>
      <c r="BF41" s="1032"/>
      <c r="BG41" s="1032"/>
      <c r="BH41" s="1032"/>
      <c r="BI41" s="1033"/>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37"/>
      <c r="C42" s="1038"/>
      <c r="D42" s="1038"/>
      <c r="E42" s="1038"/>
      <c r="F42" s="1038"/>
      <c r="G42" s="1038"/>
      <c r="H42" s="1038"/>
      <c r="I42" s="1038"/>
      <c r="J42" s="1038"/>
      <c r="K42" s="1038"/>
      <c r="L42" s="1038"/>
      <c r="M42" s="1038"/>
      <c r="N42" s="1038"/>
      <c r="O42" s="1038"/>
      <c r="P42" s="1039"/>
      <c r="Q42" s="1049"/>
      <c r="R42" s="1050"/>
      <c r="S42" s="1050"/>
      <c r="T42" s="1050"/>
      <c r="U42" s="1050"/>
      <c r="V42" s="1050"/>
      <c r="W42" s="1050"/>
      <c r="X42" s="1050"/>
      <c r="Y42" s="1050"/>
      <c r="Z42" s="1050"/>
      <c r="AA42" s="1050"/>
      <c r="AB42" s="1050"/>
      <c r="AC42" s="1050"/>
      <c r="AD42" s="1050"/>
      <c r="AE42" s="1051"/>
      <c r="AF42" s="1043"/>
      <c r="AG42" s="1044"/>
      <c r="AH42" s="1044"/>
      <c r="AI42" s="1044"/>
      <c r="AJ42" s="1045"/>
      <c r="AK42" s="969"/>
      <c r="AL42" s="976"/>
      <c r="AM42" s="976"/>
      <c r="AN42" s="976"/>
      <c r="AO42" s="976"/>
      <c r="AP42" s="976"/>
      <c r="AQ42" s="976"/>
      <c r="AR42" s="976"/>
      <c r="AS42" s="976"/>
      <c r="AT42" s="976"/>
      <c r="AU42" s="976"/>
      <c r="AV42" s="976"/>
      <c r="AW42" s="976"/>
      <c r="AX42" s="976"/>
      <c r="AY42" s="976"/>
      <c r="AZ42" s="1048"/>
      <c r="BA42" s="1048"/>
      <c r="BB42" s="1048"/>
      <c r="BC42" s="1048"/>
      <c r="BD42" s="1048"/>
      <c r="BE42" s="1032"/>
      <c r="BF42" s="1032"/>
      <c r="BG42" s="1032"/>
      <c r="BH42" s="1032"/>
      <c r="BI42" s="1033"/>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37"/>
      <c r="C43" s="1038"/>
      <c r="D43" s="1038"/>
      <c r="E43" s="1038"/>
      <c r="F43" s="1038"/>
      <c r="G43" s="1038"/>
      <c r="H43" s="1038"/>
      <c r="I43" s="1038"/>
      <c r="J43" s="1038"/>
      <c r="K43" s="1038"/>
      <c r="L43" s="1038"/>
      <c r="M43" s="1038"/>
      <c r="N43" s="1038"/>
      <c r="O43" s="1038"/>
      <c r="P43" s="1039"/>
      <c r="Q43" s="1049"/>
      <c r="R43" s="1050"/>
      <c r="S43" s="1050"/>
      <c r="T43" s="1050"/>
      <c r="U43" s="1050"/>
      <c r="V43" s="1050"/>
      <c r="W43" s="1050"/>
      <c r="X43" s="1050"/>
      <c r="Y43" s="1050"/>
      <c r="Z43" s="1050"/>
      <c r="AA43" s="1050"/>
      <c r="AB43" s="1050"/>
      <c r="AC43" s="1050"/>
      <c r="AD43" s="1050"/>
      <c r="AE43" s="1051"/>
      <c r="AF43" s="1043"/>
      <c r="AG43" s="1044"/>
      <c r="AH43" s="1044"/>
      <c r="AI43" s="1044"/>
      <c r="AJ43" s="1045"/>
      <c r="AK43" s="969"/>
      <c r="AL43" s="976"/>
      <c r="AM43" s="976"/>
      <c r="AN43" s="976"/>
      <c r="AO43" s="976"/>
      <c r="AP43" s="976"/>
      <c r="AQ43" s="976"/>
      <c r="AR43" s="976"/>
      <c r="AS43" s="976"/>
      <c r="AT43" s="976"/>
      <c r="AU43" s="976"/>
      <c r="AV43" s="976"/>
      <c r="AW43" s="976"/>
      <c r="AX43" s="976"/>
      <c r="AY43" s="976"/>
      <c r="AZ43" s="1048"/>
      <c r="BA43" s="1048"/>
      <c r="BB43" s="1048"/>
      <c r="BC43" s="1048"/>
      <c r="BD43" s="1048"/>
      <c r="BE43" s="1032"/>
      <c r="BF43" s="1032"/>
      <c r="BG43" s="1032"/>
      <c r="BH43" s="1032"/>
      <c r="BI43" s="1033"/>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37"/>
      <c r="C44" s="1038"/>
      <c r="D44" s="1038"/>
      <c r="E44" s="1038"/>
      <c r="F44" s="1038"/>
      <c r="G44" s="1038"/>
      <c r="H44" s="1038"/>
      <c r="I44" s="1038"/>
      <c r="J44" s="1038"/>
      <c r="K44" s="1038"/>
      <c r="L44" s="1038"/>
      <c r="M44" s="1038"/>
      <c r="N44" s="1038"/>
      <c r="O44" s="1038"/>
      <c r="P44" s="1039"/>
      <c r="Q44" s="1049"/>
      <c r="R44" s="1050"/>
      <c r="S44" s="1050"/>
      <c r="T44" s="1050"/>
      <c r="U44" s="1050"/>
      <c r="V44" s="1050"/>
      <c r="W44" s="1050"/>
      <c r="X44" s="1050"/>
      <c r="Y44" s="1050"/>
      <c r="Z44" s="1050"/>
      <c r="AA44" s="1050"/>
      <c r="AB44" s="1050"/>
      <c r="AC44" s="1050"/>
      <c r="AD44" s="1050"/>
      <c r="AE44" s="1051"/>
      <c r="AF44" s="1043"/>
      <c r="AG44" s="1044"/>
      <c r="AH44" s="1044"/>
      <c r="AI44" s="1044"/>
      <c r="AJ44" s="1045"/>
      <c r="AK44" s="969"/>
      <c r="AL44" s="976"/>
      <c r="AM44" s="976"/>
      <c r="AN44" s="976"/>
      <c r="AO44" s="976"/>
      <c r="AP44" s="976"/>
      <c r="AQ44" s="976"/>
      <c r="AR44" s="976"/>
      <c r="AS44" s="976"/>
      <c r="AT44" s="976"/>
      <c r="AU44" s="976"/>
      <c r="AV44" s="976"/>
      <c r="AW44" s="976"/>
      <c r="AX44" s="976"/>
      <c r="AY44" s="976"/>
      <c r="AZ44" s="1048"/>
      <c r="BA44" s="1048"/>
      <c r="BB44" s="1048"/>
      <c r="BC44" s="1048"/>
      <c r="BD44" s="1048"/>
      <c r="BE44" s="1032"/>
      <c r="BF44" s="1032"/>
      <c r="BG44" s="1032"/>
      <c r="BH44" s="1032"/>
      <c r="BI44" s="1033"/>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37"/>
      <c r="C45" s="1038"/>
      <c r="D45" s="1038"/>
      <c r="E45" s="1038"/>
      <c r="F45" s="1038"/>
      <c r="G45" s="1038"/>
      <c r="H45" s="1038"/>
      <c r="I45" s="1038"/>
      <c r="J45" s="1038"/>
      <c r="K45" s="1038"/>
      <c r="L45" s="1038"/>
      <c r="M45" s="1038"/>
      <c r="N45" s="1038"/>
      <c r="O45" s="1038"/>
      <c r="P45" s="1039"/>
      <c r="Q45" s="1049"/>
      <c r="R45" s="1050"/>
      <c r="S45" s="1050"/>
      <c r="T45" s="1050"/>
      <c r="U45" s="1050"/>
      <c r="V45" s="1050"/>
      <c r="W45" s="1050"/>
      <c r="X45" s="1050"/>
      <c r="Y45" s="1050"/>
      <c r="Z45" s="1050"/>
      <c r="AA45" s="1050"/>
      <c r="AB45" s="1050"/>
      <c r="AC45" s="1050"/>
      <c r="AD45" s="1050"/>
      <c r="AE45" s="1051"/>
      <c r="AF45" s="1043"/>
      <c r="AG45" s="1044"/>
      <c r="AH45" s="1044"/>
      <c r="AI45" s="1044"/>
      <c r="AJ45" s="1045"/>
      <c r="AK45" s="969"/>
      <c r="AL45" s="976"/>
      <c r="AM45" s="976"/>
      <c r="AN45" s="976"/>
      <c r="AO45" s="976"/>
      <c r="AP45" s="976"/>
      <c r="AQ45" s="976"/>
      <c r="AR45" s="976"/>
      <c r="AS45" s="976"/>
      <c r="AT45" s="976"/>
      <c r="AU45" s="976"/>
      <c r="AV45" s="976"/>
      <c r="AW45" s="976"/>
      <c r="AX45" s="976"/>
      <c r="AY45" s="976"/>
      <c r="AZ45" s="1048"/>
      <c r="BA45" s="1048"/>
      <c r="BB45" s="1048"/>
      <c r="BC45" s="1048"/>
      <c r="BD45" s="1048"/>
      <c r="BE45" s="1032"/>
      <c r="BF45" s="1032"/>
      <c r="BG45" s="1032"/>
      <c r="BH45" s="1032"/>
      <c r="BI45" s="1033"/>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37"/>
      <c r="C46" s="1038"/>
      <c r="D46" s="1038"/>
      <c r="E46" s="1038"/>
      <c r="F46" s="1038"/>
      <c r="G46" s="1038"/>
      <c r="H46" s="1038"/>
      <c r="I46" s="1038"/>
      <c r="J46" s="1038"/>
      <c r="K46" s="1038"/>
      <c r="L46" s="1038"/>
      <c r="M46" s="1038"/>
      <c r="N46" s="1038"/>
      <c r="O46" s="1038"/>
      <c r="P46" s="1039"/>
      <c r="Q46" s="1049"/>
      <c r="R46" s="1050"/>
      <c r="S46" s="1050"/>
      <c r="T46" s="1050"/>
      <c r="U46" s="1050"/>
      <c r="V46" s="1050"/>
      <c r="W46" s="1050"/>
      <c r="X46" s="1050"/>
      <c r="Y46" s="1050"/>
      <c r="Z46" s="1050"/>
      <c r="AA46" s="1050"/>
      <c r="AB46" s="1050"/>
      <c r="AC46" s="1050"/>
      <c r="AD46" s="1050"/>
      <c r="AE46" s="1051"/>
      <c r="AF46" s="1043"/>
      <c r="AG46" s="1044"/>
      <c r="AH46" s="1044"/>
      <c r="AI46" s="1044"/>
      <c r="AJ46" s="1045"/>
      <c r="AK46" s="969"/>
      <c r="AL46" s="976"/>
      <c r="AM46" s="976"/>
      <c r="AN46" s="976"/>
      <c r="AO46" s="976"/>
      <c r="AP46" s="976"/>
      <c r="AQ46" s="976"/>
      <c r="AR46" s="976"/>
      <c r="AS46" s="976"/>
      <c r="AT46" s="976"/>
      <c r="AU46" s="976"/>
      <c r="AV46" s="976"/>
      <c r="AW46" s="976"/>
      <c r="AX46" s="976"/>
      <c r="AY46" s="976"/>
      <c r="AZ46" s="1048"/>
      <c r="BA46" s="1048"/>
      <c r="BB46" s="1048"/>
      <c r="BC46" s="1048"/>
      <c r="BD46" s="1048"/>
      <c r="BE46" s="1032"/>
      <c r="BF46" s="1032"/>
      <c r="BG46" s="1032"/>
      <c r="BH46" s="1032"/>
      <c r="BI46" s="1033"/>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37"/>
      <c r="C47" s="1038"/>
      <c r="D47" s="1038"/>
      <c r="E47" s="1038"/>
      <c r="F47" s="1038"/>
      <c r="G47" s="1038"/>
      <c r="H47" s="1038"/>
      <c r="I47" s="1038"/>
      <c r="J47" s="1038"/>
      <c r="K47" s="1038"/>
      <c r="L47" s="1038"/>
      <c r="M47" s="1038"/>
      <c r="N47" s="1038"/>
      <c r="O47" s="1038"/>
      <c r="P47" s="1039"/>
      <c r="Q47" s="1049"/>
      <c r="R47" s="1050"/>
      <c r="S47" s="1050"/>
      <c r="T47" s="1050"/>
      <c r="U47" s="1050"/>
      <c r="V47" s="1050"/>
      <c r="W47" s="1050"/>
      <c r="X47" s="1050"/>
      <c r="Y47" s="1050"/>
      <c r="Z47" s="1050"/>
      <c r="AA47" s="1050"/>
      <c r="AB47" s="1050"/>
      <c r="AC47" s="1050"/>
      <c r="AD47" s="1050"/>
      <c r="AE47" s="1051"/>
      <c r="AF47" s="1043"/>
      <c r="AG47" s="1044"/>
      <c r="AH47" s="1044"/>
      <c r="AI47" s="1044"/>
      <c r="AJ47" s="1045"/>
      <c r="AK47" s="969"/>
      <c r="AL47" s="976"/>
      <c r="AM47" s="976"/>
      <c r="AN47" s="976"/>
      <c r="AO47" s="976"/>
      <c r="AP47" s="976"/>
      <c r="AQ47" s="976"/>
      <c r="AR47" s="976"/>
      <c r="AS47" s="976"/>
      <c r="AT47" s="976"/>
      <c r="AU47" s="976"/>
      <c r="AV47" s="976"/>
      <c r="AW47" s="976"/>
      <c r="AX47" s="976"/>
      <c r="AY47" s="976"/>
      <c r="AZ47" s="1048"/>
      <c r="BA47" s="1048"/>
      <c r="BB47" s="1048"/>
      <c r="BC47" s="1048"/>
      <c r="BD47" s="1048"/>
      <c r="BE47" s="1032"/>
      <c r="BF47" s="1032"/>
      <c r="BG47" s="1032"/>
      <c r="BH47" s="1032"/>
      <c r="BI47" s="1033"/>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37"/>
      <c r="C48" s="1038"/>
      <c r="D48" s="1038"/>
      <c r="E48" s="1038"/>
      <c r="F48" s="1038"/>
      <c r="G48" s="1038"/>
      <c r="H48" s="1038"/>
      <c r="I48" s="1038"/>
      <c r="J48" s="1038"/>
      <c r="K48" s="1038"/>
      <c r="L48" s="1038"/>
      <c r="M48" s="1038"/>
      <c r="N48" s="1038"/>
      <c r="O48" s="1038"/>
      <c r="P48" s="1039"/>
      <c r="Q48" s="1049"/>
      <c r="R48" s="1050"/>
      <c r="S48" s="1050"/>
      <c r="T48" s="1050"/>
      <c r="U48" s="1050"/>
      <c r="V48" s="1050"/>
      <c r="W48" s="1050"/>
      <c r="X48" s="1050"/>
      <c r="Y48" s="1050"/>
      <c r="Z48" s="1050"/>
      <c r="AA48" s="1050"/>
      <c r="AB48" s="1050"/>
      <c r="AC48" s="1050"/>
      <c r="AD48" s="1050"/>
      <c r="AE48" s="1051"/>
      <c r="AF48" s="1043"/>
      <c r="AG48" s="1044"/>
      <c r="AH48" s="1044"/>
      <c r="AI48" s="1044"/>
      <c r="AJ48" s="1045"/>
      <c r="AK48" s="969"/>
      <c r="AL48" s="976"/>
      <c r="AM48" s="976"/>
      <c r="AN48" s="976"/>
      <c r="AO48" s="976"/>
      <c r="AP48" s="976"/>
      <c r="AQ48" s="976"/>
      <c r="AR48" s="976"/>
      <c r="AS48" s="976"/>
      <c r="AT48" s="976"/>
      <c r="AU48" s="976"/>
      <c r="AV48" s="976"/>
      <c r="AW48" s="976"/>
      <c r="AX48" s="976"/>
      <c r="AY48" s="976"/>
      <c r="AZ48" s="1048"/>
      <c r="BA48" s="1048"/>
      <c r="BB48" s="1048"/>
      <c r="BC48" s="1048"/>
      <c r="BD48" s="1048"/>
      <c r="BE48" s="1032"/>
      <c r="BF48" s="1032"/>
      <c r="BG48" s="1032"/>
      <c r="BH48" s="1032"/>
      <c r="BI48" s="1033"/>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37"/>
      <c r="C49" s="1038"/>
      <c r="D49" s="1038"/>
      <c r="E49" s="1038"/>
      <c r="F49" s="1038"/>
      <c r="G49" s="1038"/>
      <c r="H49" s="1038"/>
      <c r="I49" s="1038"/>
      <c r="J49" s="1038"/>
      <c r="K49" s="1038"/>
      <c r="L49" s="1038"/>
      <c r="M49" s="1038"/>
      <c r="N49" s="1038"/>
      <c r="O49" s="1038"/>
      <c r="P49" s="1039"/>
      <c r="Q49" s="1049"/>
      <c r="R49" s="1050"/>
      <c r="S49" s="1050"/>
      <c r="T49" s="1050"/>
      <c r="U49" s="1050"/>
      <c r="V49" s="1050"/>
      <c r="W49" s="1050"/>
      <c r="X49" s="1050"/>
      <c r="Y49" s="1050"/>
      <c r="Z49" s="1050"/>
      <c r="AA49" s="1050"/>
      <c r="AB49" s="1050"/>
      <c r="AC49" s="1050"/>
      <c r="AD49" s="1050"/>
      <c r="AE49" s="1051"/>
      <c r="AF49" s="1043"/>
      <c r="AG49" s="1044"/>
      <c r="AH49" s="1044"/>
      <c r="AI49" s="1044"/>
      <c r="AJ49" s="1045"/>
      <c r="AK49" s="969"/>
      <c r="AL49" s="976"/>
      <c r="AM49" s="976"/>
      <c r="AN49" s="976"/>
      <c r="AO49" s="976"/>
      <c r="AP49" s="976"/>
      <c r="AQ49" s="976"/>
      <c r="AR49" s="976"/>
      <c r="AS49" s="976"/>
      <c r="AT49" s="976"/>
      <c r="AU49" s="976"/>
      <c r="AV49" s="976"/>
      <c r="AW49" s="976"/>
      <c r="AX49" s="976"/>
      <c r="AY49" s="976"/>
      <c r="AZ49" s="1048"/>
      <c r="BA49" s="1048"/>
      <c r="BB49" s="1048"/>
      <c r="BC49" s="1048"/>
      <c r="BD49" s="1048"/>
      <c r="BE49" s="1032"/>
      <c r="BF49" s="1032"/>
      <c r="BG49" s="1032"/>
      <c r="BH49" s="1032"/>
      <c r="BI49" s="1033"/>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37"/>
      <c r="C50" s="1038"/>
      <c r="D50" s="1038"/>
      <c r="E50" s="1038"/>
      <c r="F50" s="1038"/>
      <c r="G50" s="1038"/>
      <c r="H50" s="1038"/>
      <c r="I50" s="1038"/>
      <c r="J50" s="1038"/>
      <c r="K50" s="1038"/>
      <c r="L50" s="1038"/>
      <c r="M50" s="1038"/>
      <c r="N50" s="1038"/>
      <c r="O50" s="1038"/>
      <c r="P50" s="1039"/>
      <c r="Q50" s="1040"/>
      <c r="R50" s="1041"/>
      <c r="S50" s="1041"/>
      <c r="T50" s="1041"/>
      <c r="U50" s="1041"/>
      <c r="V50" s="1041"/>
      <c r="W50" s="1041"/>
      <c r="X50" s="1041"/>
      <c r="Y50" s="1041"/>
      <c r="Z50" s="1041"/>
      <c r="AA50" s="1041"/>
      <c r="AB50" s="1041"/>
      <c r="AC50" s="1041"/>
      <c r="AD50" s="1041"/>
      <c r="AE50" s="1042"/>
      <c r="AF50" s="1043"/>
      <c r="AG50" s="1044"/>
      <c r="AH50" s="1044"/>
      <c r="AI50" s="1044"/>
      <c r="AJ50" s="1045"/>
      <c r="AK50" s="1046"/>
      <c r="AL50" s="1041"/>
      <c r="AM50" s="1041"/>
      <c r="AN50" s="1041"/>
      <c r="AO50" s="1041"/>
      <c r="AP50" s="1041"/>
      <c r="AQ50" s="1041"/>
      <c r="AR50" s="1041"/>
      <c r="AS50" s="1041"/>
      <c r="AT50" s="1041"/>
      <c r="AU50" s="1041"/>
      <c r="AV50" s="1041"/>
      <c r="AW50" s="1041"/>
      <c r="AX50" s="1041"/>
      <c r="AY50" s="1041"/>
      <c r="AZ50" s="1047"/>
      <c r="BA50" s="1047"/>
      <c r="BB50" s="1047"/>
      <c r="BC50" s="1047"/>
      <c r="BD50" s="1047"/>
      <c r="BE50" s="1032"/>
      <c r="BF50" s="1032"/>
      <c r="BG50" s="1032"/>
      <c r="BH50" s="1032"/>
      <c r="BI50" s="1033"/>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37"/>
      <c r="C51" s="1038"/>
      <c r="D51" s="1038"/>
      <c r="E51" s="1038"/>
      <c r="F51" s="1038"/>
      <c r="G51" s="1038"/>
      <c r="H51" s="1038"/>
      <c r="I51" s="1038"/>
      <c r="J51" s="1038"/>
      <c r="K51" s="1038"/>
      <c r="L51" s="1038"/>
      <c r="M51" s="1038"/>
      <c r="N51" s="1038"/>
      <c r="O51" s="1038"/>
      <c r="P51" s="1039"/>
      <c r="Q51" s="1040"/>
      <c r="R51" s="1041"/>
      <c r="S51" s="1041"/>
      <c r="T51" s="1041"/>
      <c r="U51" s="1041"/>
      <c r="V51" s="1041"/>
      <c r="W51" s="1041"/>
      <c r="X51" s="1041"/>
      <c r="Y51" s="1041"/>
      <c r="Z51" s="1041"/>
      <c r="AA51" s="1041"/>
      <c r="AB51" s="1041"/>
      <c r="AC51" s="1041"/>
      <c r="AD51" s="1041"/>
      <c r="AE51" s="1042"/>
      <c r="AF51" s="1043"/>
      <c r="AG51" s="1044"/>
      <c r="AH51" s="1044"/>
      <c r="AI51" s="1044"/>
      <c r="AJ51" s="1045"/>
      <c r="AK51" s="1046"/>
      <c r="AL51" s="1041"/>
      <c r="AM51" s="1041"/>
      <c r="AN51" s="1041"/>
      <c r="AO51" s="1041"/>
      <c r="AP51" s="1041"/>
      <c r="AQ51" s="1041"/>
      <c r="AR51" s="1041"/>
      <c r="AS51" s="1041"/>
      <c r="AT51" s="1041"/>
      <c r="AU51" s="1041"/>
      <c r="AV51" s="1041"/>
      <c r="AW51" s="1041"/>
      <c r="AX51" s="1041"/>
      <c r="AY51" s="1041"/>
      <c r="AZ51" s="1047"/>
      <c r="BA51" s="1047"/>
      <c r="BB51" s="1047"/>
      <c r="BC51" s="1047"/>
      <c r="BD51" s="1047"/>
      <c r="BE51" s="1032"/>
      <c r="BF51" s="1032"/>
      <c r="BG51" s="1032"/>
      <c r="BH51" s="1032"/>
      <c r="BI51" s="1033"/>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37"/>
      <c r="C52" s="1038"/>
      <c r="D52" s="1038"/>
      <c r="E52" s="1038"/>
      <c r="F52" s="1038"/>
      <c r="G52" s="1038"/>
      <c r="H52" s="1038"/>
      <c r="I52" s="1038"/>
      <c r="J52" s="1038"/>
      <c r="K52" s="1038"/>
      <c r="L52" s="1038"/>
      <c r="M52" s="1038"/>
      <c r="N52" s="1038"/>
      <c r="O52" s="1038"/>
      <c r="P52" s="1039"/>
      <c r="Q52" s="1040"/>
      <c r="R52" s="1041"/>
      <c r="S52" s="1041"/>
      <c r="T52" s="1041"/>
      <c r="U52" s="1041"/>
      <c r="V52" s="1041"/>
      <c r="W52" s="1041"/>
      <c r="X52" s="1041"/>
      <c r="Y52" s="1041"/>
      <c r="Z52" s="1041"/>
      <c r="AA52" s="1041"/>
      <c r="AB52" s="1041"/>
      <c r="AC52" s="1041"/>
      <c r="AD52" s="1041"/>
      <c r="AE52" s="1042"/>
      <c r="AF52" s="1043"/>
      <c r="AG52" s="1044"/>
      <c r="AH52" s="1044"/>
      <c r="AI52" s="1044"/>
      <c r="AJ52" s="1045"/>
      <c r="AK52" s="1046"/>
      <c r="AL52" s="1041"/>
      <c r="AM52" s="1041"/>
      <c r="AN52" s="1041"/>
      <c r="AO52" s="1041"/>
      <c r="AP52" s="1041"/>
      <c r="AQ52" s="1041"/>
      <c r="AR52" s="1041"/>
      <c r="AS52" s="1041"/>
      <c r="AT52" s="1041"/>
      <c r="AU52" s="1041"/>
      <c r="AV52" s="1041"/>
      <c r="AW52" s="1041"/>
      <c r="AX52" s="1041"/>
      <c r="AY52" s="1041"/>
      <c r="AZ52" s="1047"/>
      <c r="BA52" s="1047"/>
      <c r="BB52" s="1047"/>
      <c r="BC52" s="1047"/>
      <c r="BD52" s="1047"/>
      <c r="BE52" s="1032"/>
      <c r="BF52" s="1032"/>
      <c r="BG52" s="1032"/>
      <c r="BH52" s="1032"/>
      <c r="BI52" s="1033"/>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37"/>
      <c r="C53" s="1038"/>
      <c r="D53" s="1038"/>
      <c r="E53" s="1038"/>
      <c r="F53" s="1038"/>
      <c r="G53" s="1038"/>
      <c r="H53" s="1038"/>
      <c r="I53" s="1038"/>
      <c r="J53" s="1038"/>
      <c r="K53" s="1038"/>
      <c r="L53" s="1038"/>
      <c r="M53" s="1038"/>
      <c r="N53" s="1038"/>
      <c r="O53" s="1038"/>
      <c r="P53" s="1039"/>
      <c r="Q53" s="1040"/>
      <c r="R53" s="1041"/>
      <c r="S53" s="1041"/>
      <c r="T53" s="1041"/>
      <c r="U53" s="1041"/>
      <c r="V53" s="1041"/>
      <c r="W53" s="1041"/>
      <c r="X53" s="1041"/>
      <c r="Y53" s="1041"/>
      <c r="Z53" s="1041"/>
      <c r="AA53" s="1041"/>
      <c r="AB53" s="1041"/>
      <c r="AC53" s="1041"/>
      <c r="AD53" s="1041"/>
      <c r="AE53" s="1042"/>
      <c r="AF53" s="1043"/>
      <c r="AG53" s="1044"/>
      <c r="AH53" s="1044"/>
      <c r="AI53" s="1044"/>
      <c r="AJ53" s="1045"/>
      <c r="AK53" s="1046"/>
      <c r="AL53" s="1041"/>
      <c r="AM53" s="1041"/>
      <c r="AN53" s="1041"/>
      <c r="AO53" s="1041"/>
      <c r="AP53" s="1041"/>
      <c r="AQ53" s="1041"/>
      <c r="AR53" s="1041"/>
      <c r="AS53" s="1041"/>
      <c r="AT53" s="1041"/>
      <c r="AU53" s="1041"/>
      <c r="AV53" s="1041"/>
      <c r="AW53" s="1041"/>
      <c r="AX53" s="1041"/>
      <c r="AY53" s="1041"/>
      <c r="AZ53" s="1047"/>
      <c r="BA53" s="1047"/>
      <c r="BB53" s="1047"/>
      <c r="BC53" s="1047"/>
      <c r="BD53" s="1047"/>
      <c r="BE53" s="1032"/>
      <c r="BF53" s="1032"/>
      <c r="BG53" s="1032"/>
      <c r="BH53" s="1032"/>
      <c r="BI53" s="1033"/>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37"/>
      <c r="C54" s="1038"/>
      <c r="D54" s="1038"/>
      <c r="E54" s="1038"/>
      <c r="F54" s="1038"/>
      <c r="G54" s="1038"/>
      <c r="H54" s="1038"/>
      <c r="I54" s="1038"/>
      <c r="J54" s="1038"/>
      <c r="K54" s="1038"/>
      <c r="L54" s="1038"/>
      <c r="M54" s="1038"/>
      <c r="N54" s="1038"/>
      <c r="O54" s="1038"/>
      <c r="P54" s="1039"/>
      <c r="Q54" s="1040"/>
      <c r="R54" s="1041"/>
      <c r="S54" s="1041"/>
      <c r="T54" s="1041"/>
      <c r="U54" s="1041"/>
      <c r="V54" s="1041"/>
      <c r="W54" s="1041"/>
      <c r="X54" s="1041"/>
      <c r="Y54" s="1041"/>
      <c r="Z54" s="1041"/>
      <c r="AA54" s="1041"/>
      <c r="AB54" s="1041"/>
      <c r="AC54" s="1041"/>
      <c r="AD54" s="1041"/>
      <c r="AE54" s="1042"/>
      <c r="AF54" s="1043"/>
      <c r="AG54" s="1044"/>
      <c r="AH54" s="1044"/>
      <c r="AI54" s="1044"/>
      <c r="AJ54" s="1045"/>
      <c r="AK54" s="1046"/>
      <c r="AL54" s="1041"/>
      <c r="AM54" s="1041"/>
      <c r="AN54" s="1041"/>
      <c r="AO54" s="1041"/>
      <c r="AP54" s="1041"/>
      <c r="AQ54" s="1041"/>
      <c r="AR54" s="1041"/>
      <c r="AS54" s="1041"/>
      <c r="AT54" s="1041"/>
      <c r="AU54" s="1041"/>
      <c r="AV54" s="1041"/>
      <c r="AW54" s="1041"/>
      <c r="AX54" s="1041"/>
      <c r="AY54" s="1041"/>
      <c r="AZ54" s="1047"/>
      <c r="BA54" s="1047"/>
      <c r="BB54" s="1047"/>
      <c r="BC54" s="1047"/>
      <c r="BD54" s="1047"/>
      <c r="BE54" s="1032"/>
      <c r="BF54" s="1032"/>
      <c r="BG54" s="1032"/>
      <c r="BH54" s="1032"/>
      <c r="BI54" s="1033"/>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37"/>
      <c r="C55" s="1038"/>
      <c r="D55" s="1038"/>
      <c r="E55" s="1038"/>
      <c r="F55" s="1038"/>
      <c r="G55" s="1038"/>
      <c r="H55" s="1038"/>
      <c r="I55" s="1038"/>
      <c r="J55" s="1038"/>
      <c r="K55" s="1038"/>
      <c r="L55" s="1038"/>
      <c r="M55" s="1038"/>
      <c r="N55" s="1038"/>
      <c r="O55" s="1038"/>
      <c r="P55" s="1039"/>
      <c r="Q55" s="1040"/>
      <c r="R55" s="1041"/>
      <c r="S55" s="1041"/>
      <c r="T55" s="1041"/>
      <c r="U55" s="1041"/>
      <c r="V55" s="1041"/>
      <c r="W55" s="1041"/>
      <c r="X55" s="1041"/>
      <c r="Y55" s="1041"/>
      <c r="Z55" s="1041"/>
      <c r="AA55" s="1041"/>
      <c r="AB55" s="1041"/>
      <c r="AC55" s="1041"/>
      <c r="AD55" s="1041"/>
      <c r="AE55" s="1042"/>
      <c r="AF55" s="1043"/>
      <c r="AG55" s="1044"/>
      <c r="AH55" s="1044"/>
      <c r="AI55" s="1044"/>
      <c r="AJ55" s="1045"/>
      <c r="AK55" s="1046"/>
      <c r="AL55" s="1041"/>
      <c r="AM55" s="1041"/>
      <c r="AN55" s="1041"/>
      <c r="AO55" s="1041"/>
      <c r="AP55" s="1041"/>
      <c r="AQ55" s="1041"/>
      <c r="AR55" s="1041"/>
      <c r="AS55" s="1041"/>
      <c r="AT55" s="1041"/>
      <c r="AU55" s="1041"/>
      <c r="AV55" s="1041"/>
      <c r="AW55" s="1041"/>
      <c r="AX55" s="1041"/>
      <c r="AY55" s="1041"/>
      <c r="AZ55" s="1047"/>
      <c r="BA55" s="1047"/>
      <c r="BB55" s="1047"/>
      <c r="BC55" s="1047"/>
      <c r="BD55" s="1047"/>
      <c r="BE55" s="1032"/>
      <c r="BF55" s="1032"/>
      <c r="BG55" s="1032"/>
      <c r="BH55" s="1032"/>
      <c r="BI55" s="1033"/>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37"/>
      <c r="C56" s="1038"/>
      <c r="D56" s="1038"/>
      <c r="E56" s="1038"/>
      <c r="F56" s="1038"/>
      <c r="G56" s="1038"/>
      <c r="H56" s="1038"/>
      <c r="I56" s="1038"/>
      <c r="J56" s="1038"/>
      <c r="K56" s="1038"/>
      <c r="L56" s="1038"/>
      <c r="M56" s="1038"/>
      <c r="N56" s="1038"/>
      <c r="O56" s="1038"/>
      <c r="P56" s="1039"/>
      <c r="Q56" s="1040"/>
      <c r="R56" s="1041"/>
      <c r="S56" s="1041"/>
      <c r="T56" s="1041"/>
      <c r="U56" s="1041"/>
      <c r="V56" s="1041"/>
      <c r="W56" s="1041"/>
      <c r="X56" s="1041"/>
      <c r="Y56" s="1041"/>
      <c r="Z56" s="1041"/>
      <c r="AA56" s="1041"/>
      <c r="AB56" s="1041"/>
      <c r="AC56" s="1041"/>
      <c r="AD56" s="1041"/>
      <c r="AE56" s="1042"/>
      <c r="AF56" s="1043"/>
      <c r="AG56" s="1044"/>
      <c r="AH56" s="1044"/>
      <c r="AI56" s="1044"/>
      <c r="AJ56" s="1045"/>
      <c r="AK56" s="1046"/>
      <c r="AL56" s="1041"/>
      <c r="AM56" s="1041"/>
      <c r="AN56" s="1041"/>
      <c r="AO56" s="1041"/>
      <c r="AP56" s="1041"/>
      <c r="AQ56" s="1041"/>
      <c r="AR56" s="1041"/>
      <c r="AS56" s="1041"/>
      <c r="AT56" s="1041"/>
      <c r="AU56" s="1041"/>
      <c r="AV56" s="1041"/>
      <c r="AW56" s="1041"/>
      <c r="AX56" s="1041"/>
      <c r="AY56" s="1041"/>
      <c r="AZ56" s="1047"/>
      <c r="BA56" s="1047"/>
      <c r="BB56" s="1047"/>
      <c r="BC56" s="1047"/>
      <c r="BD56" s="1047"/>
      <c r="BE56" s="1032"/>
      <c r="BF56" s="1032"/>
      <c r="BG56" s="1032"/>
      <c r="BH56" s="1032"/>
      <c r="BI56" s="1033"/>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37"/>
      <c r="C57" s="1038"/>
      <c r="D57" s="1038"/>
      <c r="E57" s="1038"/>
      <c r="F57" s="1038"/>
      <c r="G57" s="1038"/>
      <c r="H57" s="1038"/>
      <c r="I57" s="1038"/>
      <c r="J57" s="1038"/>
      <c r="K57" s="1038"/>
      <c r="L57" s="1038"/>
      <c r="M57" s="1038"/>
      <c r="N57" s="1038"/>
      <c r="O57" s="1038"/>
      <c r="P57" s="1039"/>
      <c r="Q57" s="1040"/>
      <c r="R57" s="1041"/>
      <c r="S57" s="1041"/>
      <c r="T57" s="1041"/>
      <c r="U57" s="1041"/>
      <c r="V57" s="1041"/>
      <c r="W57" s="1041"/>
      <c r="X57" s="1041"/>
      <c r="Y57" s="1041"/>
      <c r="Z57" s="1041"/>
      <c r="AA57" s="1041"/>
      <c r="AB57" s="1041"/>
      <c r="AC57" s="1041"/>
      <c r="AD57" s="1041"/>
      <c r="AE57" s="1042"/>
      <c r="AF57" s="1043"/>
      <c r="AG57" s="1044"/>
      <c r="AH57" s="1044"/>
      <c r="AI57" s="1044"/>
      <c r="AJ57" s="1045"/>
      <c r="AK57" s="1046"/>
      <c r="AL57" s="1041"/>
      <c r="AM57" s="1041"/>
      <c r="AN57" s="1041"/>
      <c r="AO57" s="1041"/>
      <c r="AP57" s="1041"/>
      <c r="AQ57" s="1041"/>
      <c r="AR57" s="1041"/>
      <c r="AS57" s="1041"/>
      <c r="AT57" s="1041"/>
      <c r="AU57" s="1041"/>
      <c r="AV57" s="1041"/>
      <c r="AW57" s="1041"/>
      <c r="AX57" s="1041"/>
      <c r="AY57" s="1041"/>
      <c r="AZ57" s="1047"/>
      <c r="BA57" s="1047"/>
      <c r="BB57" s="1047"/>
      <c r="BC57" s="1047"/>
      <c r="BD57" s="1047"/>
      <c r="BE57" s="1032"/>
      <c r="BF57" s="1032"/>
      <c r="BG57" s="1032"/>
      <c r="BH57" s="1032"/>
      <c r="BI57" s="1033"/>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37"/>
      <c r="C58" s="1038"/>
      <c r="D58" s="1038"/>
      <c r="E58" s="1038"/>
      <c r="F58" s="1038"/>
      <c r="G58" s="1038"/>
      <c r="H58" s="1038"/>
      <c r="I58" s="1038"/>
      <c r="J58" s="1038"/>
      <c r="K58" s="1038"/>
      <c r="L58" s="1038"/>
      <c r="M58" s="1038"/>
      <c r="N58" s="1038"/>
      <c r="O58" s="1038"/>
      <c r="P58" s="1039"/>
      <c r="Q58" s="1040"/>
      <c r="R58" s="1041"/>
      <c r="S58" s="1041"/>
      <c r="T58" s="1041"/>
      <c r="U58" s="1041"/>
      <c r="V58" s="1041"/>
      <c r="W58" s="1041"/>
      <c r="X58" s="1041"/>
      <c r="Y58" s="1041"/>
      <c r="Z58" s="1041"/>
      <c r="AA58" s="1041"/>
      <c r="AB58" s="1041"/>
      <c r="AC58" s="1041"/>
      <c r="AD58" s="1041"/>
      <c r="AE58" s="1042"/>
      <c r="AF58" s="1043"/>
      <c r="AG58" s="1044"/>
      <c r="AH58" s="1044"/>
      <c r="AI58" s="1044"/>
      <c r="AJ58" s="1045"/>
      <c r="AK58" s="1046"/>
      <c r="AL58" s="1041"/>
      <c r="AM58" s="1041"/>
      <c r="AN58" s="1041"/>
      <c r="AO58" s="1041"/>
      <c r="AP58" s="1041"/>
      <c r="AQ58" s="1041"/>
      <c r="AR58" s="1041"/>
      <c r="AS58" s="1041"/>
      <c r="AT58" s="1041"/>
      <c r="AU58" s="1041"/>
      <c r="AV58" s="1041"/>
      <c r="AW58" s="1041"/>
      <c r="AX58" s="1041"/>
      <c r="AY58" s="1041"/>
      <c r="AZ58" s="1047"/>
      <c r="BA58" s="1047"/>
      <c r="BB58" s="1047"/>
      <c r="BC58" s="1047"/>
      <c r="BD58" s="1047"/>
      <c r="BE58" s="1032"/>
      <c r="BF58" s="1032"/>
      <c r="BG58" s="1032"/>
      <c r="BH58" s="1032"/>
      <c r="BI58" s="1033"/>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37"/>
      <c r="C59" s="1038"/>
      <c r="D59" s="1038"/>
      <c r="E59" s="1038"/>
      <c r="F59" s="1038"/>
      <c r="G59" s="1038"/>
      <c r="H59" s="1038"/>
      <c r="I59" s="1038"/>
      <c r="J59" s="1038"/>
      <c r="K59" s="1038"/>
      <c r="L59" s="1038"/>
      <c r="M59" s="1038"/>
      <c r="N59" s="1038"/>
      <c r="O59" s="1038"/>
      <c r="P59" s="1039"/>
      <c r="Q59" s="1040"/>
      <c r="R59" s="1041"/>
      <c r="S59" s="1041"/>
      <c r="T59" s="1041"/>
      <c r="U59" s="1041"/>
      <c r="V59" s="1041"/>
      <c r="W59" s="1041"/>
      <c r="X59" s="1041"/>
      <c r="Y59" s="1041"/>
      <c r="Z59" s="1041"/>
      <c r="AA59" s="1041"/>
      <c r="AB59" s="1041"/>
      <c r="AC59" s="1041"/>
      <c r="AD59" s="1041"/>
      <c r="AE59" s="1042"/>
      <c r="AF59" s="1043"/>
      <c r="AG59" s="1044"/>
      <c r="AH59" s="1044"/>
      <c r="AI59" s="1044"/>
      <c r="AJ59" s="1045"/>
      <c r="AK59" s="1046"/>
      <c r="AL59" s="1041"/>
      <c r="AM59" s="1041"/>
      <c r="AN59" s="1041"/>
      <c r="AO59" s="1041"/>
      <c r="AP59" s="1041"/>
      <c r="AQ59" s="1041"/>
      <c r="AR59" s="1041"/>
      <c r="AS59" s="1041"/>
      <c r="AT59" s="1041"/>
      <c r="AU59" s="1041"/>
      <c r="AV59" s="1041"/>
      <c r="AW59" s="1041"/>
      <c r="AX59" s="1041"/>
      <c r="AY59" s="1041"/>
      <c r="AZ59" s="1047"/>
      <c r="BA59" s="1047"/>
      <c r="BB59" s="1047"/>
      <c r="BC59" s="1047"/>
      <c r="BD59" s="1047"/>
      <c r="BE59" s="1032"/>
      <c r="BF59" s="1032"/>
      <c r="BG59" s="1032"/>
      <c r="BH59" s="1032"/>
      <c r="BI59" s="1033"/>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37"/>
      <c r="C60" s="1038"/>
      <c r="D60" s="1038"/>
      <c r="E60" s="1038"/>
      <c r="F60" s="1038"/>
      <c r="G60" s="1038"/>
      <c r="H60" s="1038"/>
      <c r="I60" s="1038"/>
      <c r="J60" s="1038"/>
      <c r="K60" s="1038"/>
      <c r="L60" s="1038"/>
      <c r="M60" s="1038"/>
      <c r="N60" s="1038"/>
      <c r="O60" s="1038"/>
      <c r="P60" s="1039"/>
      <c r="Q60" s="1040"/>
      <c r="R60" s="1041"/>
      <c r="S60" s="1041"/>
      <c r="T60" s="1041"/>
      <c r="U60" s="1041"/>
      <c r="V60" s="1041"/>
      <c r="W60" s="1041"/>
      <c r="X60" s="1041"/>
      <c r="Y60" s="1041"/>
      <c r="Z60" s="1041"/>
      <c r="AA60" s="1041"/>
      <c r="AB60" s="1041"/>
      <c r="AC60" s="1041"/>
      <c r="AD60" s="1041"/>
      <c r="AE60" s="1042"/>
      <c r="AF60" s="1043"/>
      <c r="AG60" s="1044"/>
      <c r="AH60" s="1044"/>
      <c r="AI60" s="1044"/>
      <c r="AJ60" s="1045"/>
      <c r="AK60" s="1046"/>
      <c r="AL60" s="1041"/>
      <c r="AM60" s="1041"/>
      <c r="AN60" s="1041"/>
      <c r="AO60" s="1041"/>
      <c r="AP60" s="1041"/>
      <c r="AQ60" s="1041"/>
      <c r="AR60" s="1041"/>
      <c r="AS60" s="1041"/>
      <c r="AT60" s="1041"/>
      <c r="AU60" s="1041"/>
      <c r="AV60" s="1041"/>
      <c r="AW60" s="1041"/>
      <c r="AX60" s="1041"/>
      <c r="AY60" s="1041"/>
      <c r="AZ60" s="1047"/>
      <c r="BA60" s="1047"/>
      <c r="BB60" s="1047"/>
      <c r="BC60" s="1047"/>
      <c r="BD60" s="1047"/>
      <c r="BE60" s="1032"/>
      <c r="BF60" s="1032"/>
      <c r="BG60" s="1032"/>
      <c r="BH60" s="1032"/>
      <c r="BI60" s="1033"/>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37"/>
      <c r="C61" s="1038"/>
      <c r="D61" s="1038"/>
      <c r="E61" s="1038"/>
      <c r="F61" s="1038"/>
      <c r="G61" s="1038"/>
      <c r="H61" s="1038"/>
      <c r="I61" s="1038"/>
      <c r="J61" s="1038"/>
      <c r="K61" s="1038"/>
      <c r="L61" s="1038"/>
      <c r="M61" s="1038"/>
      <c r="N61" s="1038"/>
      <c r="O61" s="1038"/>
      <c r="P61" s="1039"/>
      <c r="Q61" s="1040"/>
      <c r="R61" s="1041"/>
      <c r="S61" s="1041"/>
      <c r="T61" s="1041"/>
      <c r="U61" s="1041"/>
      <c r="V61" s="1041"/>
      <c r="W61" s="1041"/>
      <c r="X61" s="1041"/>
      <c r="Y61" s="1041"/>
      <c r="Z61" s="1041"/>
      <c r="AA61" s="1041"/>
      <c r="AB61" s="1041"/>
      <c r="AC61" s="1041"/>
      <c r="AD61" s="1041"/>
      <c r="AE61" s="1042"/>
      <c r="AF61" s="1043"/>
      <c r="AG61" s="1044"/>
      <c r="AH61" s="1044"/>
      <c r="AI61" s="1044"/>
      <c r="AJ61" s="1045"/>
      <c r="AK61" s="1046"/>
      <c r="AL61" s="1041"/>
      <c r="AM61" s="1041"/>
      <c r="AN61" s="1041"/>
      <c r="AO61" s="1041"/>
      <c r="AP61" s="1041"/>
      <c r="AQ61" s="1041"/>
      <c r="AR61" s="1041"/>
      <c r="AS61" s="1041"/>
      <c r="AT61" s="1041"/>
      <c r="AU61" s="1041"/>
      <c r="AV61" s="1041"/>
      <c r="AW61" s="1041"/>
      <c r="AX61" s="1041"/>
      <c r="AY61" s="1041"/>
      <c r="AZ61" s="1047"/>
      <c r="BA61" s="1047"/>
      <c r="BB61" s="1047"/>
      <c r="BC61" s="1047"/>
      <c r="BD61" s="1047"/>
      <c r="BE61" s="1032"/>
      <c r="BF61" s="1032"/>
      <c r="BG61" s="1032"/>
      <c r="BH61" s="1032"/>
      <c r="BI61" s="1033"/>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37"/>
      <c r="C62" s="1038"/>
      <c r="D62" s="1038"/>
      <c r="E62" s="1038"/>
      <c r="F62" s="1038"/>
      <c r="G62" s="1038"/>
      <c r="H62" s="1038"/>
      <c r="I62" s="1038"/>
      <c r="J62" s="1038"/>
      <c r="K62" s="1038"/>
      <c r="L62" s="1038"/>
      <c r="M62" s="1038"/>
      <c r="N62" s="1038"/>
      <c r="O62" s="1038"/>
      <c r="P62" s="1039"/>
      <c r="Q62" s="1040"/>
      <c r="R62" s="1041"/>
      <c r="S62" s="1041"/>
      <c r="T62" s="1041"/>
      <c r="U62" s="1041"/>
      <c r="V62" s="1041"/>
      <c r="W62" s="1041"/>
      <c r="X62" s="1041"/>
      <c r="Y62" s="1041"/>
      <c r="Z62" s="1041"/>
      <c r="AA62" s="1041"/>
      <c r="AB62" s="1041"/>
      <c r="AC62" s="1041"/>
      <c r="AD62" s="1041"/>
      <c r="AE62" s="1042"/>
      <c r="AF62" s="1043"/>
      <c r="AG62" s="1044"/>
      <c r="AH62" s="1044"/>
      <c r="AI62" s="1044"/>
      <c r="AJ62" s="1045"/>
      <c r="AK62" s="1046"/>
      <c r="AL62" s="1041"/>
      <c r="AM62" s="1041"/>
      <c r="AN62" s="1041"/>
      <c r="AO62" s="1041"/>
      <c r="AP62" s="1041"/>
      <c r="AQ62" s="1041"/>
      <c r="AR62" s="1041"/>
      <c r="AS62" s="1041"/>
      <c r="AT62" s="1041"/>
      <c r="AU62" s="1041"/>
      <c r="AV62" s="1041"/>
      <c r="AW62" s="1041"/>
      <c r="AX62" s="1041"/>
      <c r="AY62" s="1041"/>
      <c r="AZ62" s="1047"/>
      <c r="BA62" s="1047"/>
      <c r="BB62" s="1047"/>
      <c r="BC62" s="1047"/>
      <c r="BD62" s="1047"/>
      <c r="BE62" s="1032"/>
      <c r="BF62" s="1032"/>
      <c r="BG62" s="1032"/>
      <c r="BH62" s="1032"/>
      <c r="BI62" s="1033"/>
      <c r="BJ62" s="1034" t="s">
        <v>393</v>
      </c>
      <c r="BK62" s="1035"/>
      <c r="BL62" s="1035"/>
      <c r="BM62" s="1035"/>
      <c r="BN62" s="1036"/>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368</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8"/>
      <c r="AF63" s="1029">
        <v>8112</v>
      </c>
      <c r="AG63" s="955"/>
      <c r="AH63" s="955"/>
      <c r="AI63" s="955"/>
      <c r="AJ63" s="1030"/>
      <c r="AK63" s="1031"/>
      <c r="AL63" s="959"/>
      <c r="AM63" s="959"/>
      <c r="AN63" s="959"/>
      <c r="AO63" s="959"/>
      <c r="AP63" s="955">
        <f>SUM(AP28:AT38)</f>
        <v>46984</v>
      </c>
      <c r="AQ63" s="955"/>
      <c r="AR63" s="955"/>
      <c r="AS63" s="955"/>
      <c r="AT63" s="955"/>
      <c r="AU63" s="955">
        <f>SUM(AU28:AY38)</f>
        <v>24180</v>
      </c>
      <c r="AV63" s="955"/>
      <c r="AW63" s="955"/>
      <c r="AX63" s="955"/>
      <c r="AY63" s="955"/>
      <c r="AZ63" s="1025"/>
      <c r="BA63" s="1025"/>
      <c r="BB63" s="1025"/>
      <c r="BC63" s="1025"/>
      <c r="BD63" s="1025"/>
      <c r="BE63" s="956"/>
      <c r="BF63" s="956"/>
      <c r="BG63" s="956"/>
      <c r="BH63" s="956"/>
      <c r="BI63" s="957"/>
      <c r="BJ63" s="1026" t="s">
        <v>112</v>
      </c>
      <c r="BK63" s="947"/>
      <c r="BL63" s="947"/>
      <c r="BM63" s="947"/>
      <c r="BN63" s="1027"/>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396</v>
      </c>
      <c r="B66" s="1002"/>
      <c r="C66" s="1002"/>
      <c r="D66" s="1002"/>
      <c r="E66" s="1002"/>
      <c r="F66" s="1002"/>
      <c r="G66" s="1002"/>
      <c r="H66" s="1002"/>
      <c r="I66" s="1002"/>
      <c r="J66" s="1002"/>
      <c r="K66" s="1002"/>
      <c r="L66" s="1002"/>
      <c r="M66" s="1002"/>
      <c r="N66" s="1002"/>
      <c r="O66" s="1002"/>
      <c r="P66" s="1003"/>
      <c r="Q66" s="1007" t="s">
        <v>372</v>
      </c>
      <c r="R66" s="1008"/>
      <c r="S66" s="1008"/>
      <c r="T66" s="1008"/>
      <c r="U66" s="1009"/>
      <c r="V66" s="1007" t="s">
        <v>373</v>
      </c>
      <c r="W66" s="1008"/>
      <c r="X66" s="1008"/>
      <c r="Y66" s="1008"/>
      <c r="Z66" s="1009"/>
      <c r="AA66" s="1007" t="s">
        <v>374</v>
      </c>
      <c r="AB66" s="1008"/>
      <c r="AC66" s="1008"/>
      <c r="AD66" s="1008"/>
      <c r="AE66" s="1009"/>
      <c r="AF66" s="1013" t="s">
        <v>375</v>
      </c>
      <c r="AG66" s="1014"/>
      <c r="AH66" s="1014"/>
      <c r="AI66" s="1014"/>
      <c r="AJ66" s="1015"/>
      <c r="AK66" s="1007" t="s">
        <v>376</v>
      </c>
      <c r="AL66" s="1002"/>
      <c r="AM66" s="1002"/>
      <c r="AN66" s="1002"/>
      <c r="AO66" s="1003"/>
      <c r="AP66" s="1007" t="s">
        <v>377</v>
      </c>
      <c r="AQ66" s="1008"/>
      <c r="AR66" s="1008"/>
      <c r="AS66" s="1008"/>
      <c r="AT66" s="1009"/>
      <c r="AU66" s="1007" t="s">
        <v>397</v>
      </c>
      <c r="AV66" s="1008"/>
      <c r="AW66" s="1008"/>
      <c r="AX66" s="1008"/>
      <c r="AY66" s="1009"/>
      <c r="AZ66" s="1007" t="s">
        <v>354</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2" t="s">
        <v>548</v>
      </c>
      <c r="C68" s="993"/>
      <c r="D68" s="993"/>
      <c r="E68" s="993"/>
      <c r="F68" s="993"/>
      <c r="G68" s="993"/>
      <c r="H68" s="993"/>
      <c r="I68" s="993"/>
      <c r="J68" s="993"/>
      <c r="K68" s="993"/>
      <c r="L68" s="993"/>
      <c r="M68" s="993"/>
      <c r="N68" s="993"/>
      <c r="O68" s="993"/>
      <c r="P68" s="994"/>
      <c r="Q68" s="975">
        <v>2070</v>
      </c>
      <c r="R68" s="976"/>
      <c r="S68" s="976"/>
      <c r="T68" s="976"/>
      <c r="U68" s="976"/>
      <c r="V68" s="976">
        <v>1861</v>
      </c>
      <c r="W68" s="976"/>
      <c r="X68" s="976"/>
      <c r="Y68" s="976"/>
      <c r="Z68" s="976"/>
      <c r="AA68" s="976">
        <v>209</v>
      </c>
      <c r="AB68" s="976"/>
      <c r="AC68" s="976"/>
      <c r="AD68" s="976"/>
      <c r="AE68" s="976"/>
      <c r="AF68" s="976">
        <v>177</v>
      </c>
      <c r="AG68" s="976"/>
      <c r="AH68" s="976"/>
      <c r="AI68" s="976"/>
      <c r="AJ68" s="976"/>
      <c r="AK68" s="976" t="s">
        <v>549</v>
      </c>
      <c r="AL68" s="976"/>
      <c r="AM68" s="976"/>
      <c r="AN68" s="976"/>
      <c r="AO68" s="976"/>
      <c r="AP68" s="976">
        <v>596</v>
      </c>
      <c r="AQ68" s="976"/>
      <c r="AR68" s="976"/>
      <c r="AS68" s="976"/>
      <c r="AT68" s="976"/>
      <c r="AU68" s="976">
        <v>247</v>
      </c>
      <c r="AV68" s="976"/>
      <c r="AW68" s="976"/>
      <c r="AX68" s="976"/>
      <c r="AY68" s="976"/>
      <c r="AZ68" s="990"/>
      <c r="BA68" s="990"/>
      <c r="BB68" s="990"/>
      <c r="BC68" s="990"/>
      <c r="BD68" s="99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2" t="s">
        <v>550</v>
      </c>
      <c r="C69" s="973"/>
      <c r="D69" s="973"/>
      <c r="E69" s="973"/>
      <c r="F69" s="973"/>
      <c r="G69" s="973"/>
      <c r="H69" s="973"/>
      <c r="I69" s="973"/>
      <c r="J69" s="973"/>
      <c r="K69" s="973"/>
      <c r="L69" s="973"/>
      <c r="M69" s="973"/>
      <c r="N69" s="973"/>
      <c r="O69" s="973"/>
      <c r="P69" s="974"/>
      <c r="Q69" s="977">
        <v>23</v>
      </c>
      <c r="R69" s="968"/>
      <c r="S69" s="968"/>
      <c r="T69" s="968"/>
      <c r="U69" s="969"/>
      <c r="V69" s="967">
        <v>17</v>
      </c>
      <c r="W69" s="968"/>
      <c r="X69" s="968"/>
      <c r="Y69" s="968"/>
      <c r="Z69" s="969"/>
      <c r="AA69" s="967">
        <v>6</v>
      </c>
      <c r="AB69" s="968"/>
      <c r="AC69" s="968"/>
      <c r="AD69" s="968"/>
      <c r="AE69" s="969"/>
      <c r="AF69" s="967">
        <v>6</v>
      </c>
      <c r="AG69" s="968"/>
      <c r="AH69" s="968"/>
      <c r="AI69" s="968"/>
      <c r="AJ69" s="969"/>
      <c r="AK69" s="967" t="s">
        <v>549</v>
      </c>
      <c r="AL69" s="968"/>
      <c r="AM69" s="968"/>
      <c r="AN69" s="968"/>
      <c r="AO69" s="969"/>
      <c r="AP69" s="976" t="s">
        <v>549</v>
      </c>
      <c r="AQ69" s="976"/>
      <c r="AR69" s="976"/>
      <c r="AS69" s="976"/>
      <c r="AT69" s="976"/>
      <c r="AU69" s="976" t="s">
        <v>549</v>
      </c>
      <c r="AV69" s="976"/>
      <c r="AW69" s="976"/>
      <c r="AX69" s="976"/>
      <c r="AY69" s="976"/>
      <c r="AZ69" s="970"/>
      <c r="BA69" s="970"/>
      <c r="BB69" s="970"/>
      <c r="BC69" s="970"/>
      <c r="BD69" s="971"/>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2" t="s">
        <v>551</v>
      </c>
      <c r="C70" s="973"/>
      <c r="D70" s="973"/>
      <c r="E70" s="973"/>
      <c r="F70" s="973"/>
      <c r="G70" s="973"/>
      <c r="H70" s="973"/>
      <c r="I70" s="973"/>
      <c r="J70" s="973"/>
      <c r="K70" s="973"/>
      <c r="L70" s="973"/>
      <c r="M70" s="973"/>
      <c r="N70" s="973"/>
      <c r="O70" s="973"/>
      <c r="P70" s="974"/>
      <c r="Q70" s="975">
        <v>2140</v>
      </c>
      <c r="R70" s="976"/>
      <c r="S70" s="976"/>
      <c r="T70" s="976"/>
      <c r="U70" s="976"/>
      <c r="V70" s="976">
        <v>2077</v>
      </c>
      <c r="W70" s="976"/>
      <c r="X70" s="976"/>
      <c r="Y70" s="976"/>
      <c r="Z70" s="976"/>
      <c r="AA70" s="976">
        <v>63</v>
      </c>
      <c r="AB70" s="976"/>
      <c r="AC70" s="976"/>
      <c r="AD70" s="976"/>
      <c r="AE70" s="976"/>
      <c r="AF70" s="976">
        <v>32</v>
      </c>
      <c r="AG70" s="976"/>
      <c r="AH70" s="976"/>
      <c r="AI70" s="976"/>
      <c r="AJ70" s="976"/>
      <c r="AK70" s="976" t="s">
        <v>549</v>
      </c>
      <c r="AL70" s="976"/>
      <c r="AM70" s="976"/>
      <c r="AN70" s="976"/>
      <c r="AO70" s="976"/>
      <c r="AP70" s="976">
        <v>265</v>
      </c>
      <c r="AQ70" s="976"/>
      <c r="AR70" s="976"/>
      <c r="AS70" s="976"/>
      <c r="AT70" s="976"/>
      <c r="AU70" s="976">
        <v>127</v>
      </c>
      <c r="AV70" s="976"/>
      <c r="AW70" s="976"/>
      <c r="AX70" s="976"/>
      <c r="AY70" s="976"/>
      <c r="AZ70" s="970"/>
      <c r="BA70" s="970"/>
      <c r="BB70" s="970"/>
      <c r="BC70" s="970"/>
      <c r="BD70" s="971"/>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552</v>
      </c>
      <c r="C71" s="979"/>
      <c r="D71" s="979"/>
      <c r="E71" s="979"/>
      <c r="F71" s="979"/>
      <c r="G71" s="979"/>
      <c r="H71" s="979"/>
      <c r="I71" s="979"/>
      <c r="J71" s="979"/>
      <c r="K71" s="979"/>
      <c r="L71" s="979"/>
      <c r="M71" s="979"/>
      <c r="N71" s="979"/>
      <c r="O71" s="979"/>
      <c r="P71" s="980"/>
      <c r="Q71" s="981">
        <v>229</v>
      </c>
      <c r="R71" s="982"/>
      <c r="S71" s="982"/>
      <c r="T71" s="982"/>
      <c r="U71" s="983"/>
      <c r="V71" s="984">
        <v>223</v>
      </c>
      <c r="W71" s="982"/>
      <c r="X71" s="982"/>
      <c r="Y71" s="982"/>
      <c r="Z71" s="983"/>
      <c r="AA71" s="984">
        <v>6</v>
      </c>
      <c r="AB71" s="982"/>
      <c r="AC71" s="982"/>
      <c r="AD71" s="982"/>
      <c r="AE71" s="983"/>
      <c r="AF71" s="984">
        <v>6</v>
      </c>
      <c r="AG71" s="982"/>
      <c r="AH71" s="982"/>
      <c r="AI71" s="982"/>
      <c r="AJ71" s="983"/>
      <c r="AK71" s="984" t="s">
        <v>549</v>
      </c>
      <c r="AL71" s="982"/>
      <c r="AM71" s="982"/>
      <c r="AN71" s="982"/>
      <c r="AO71" s="983"/>
      <c r="AP71" s="967" t="s">
        <v>549</v>
      </c>
      <c r="AQ71" s="968"/>
      <c r="AR71" s="968"/>
      <c r="AS71" s="968"/>
      <c r="AT71" s="969"/>
      <c r="AU71" s="967" t="s">
        <v>549</v>
      </c>
      <c r="AV71" s="968"/>
      <c r="AW71" s="968"/>
      <c r="AX71" s="968"/>
      <c r="AY71" s="969"/>
      <c r="AZ71" s="985"/>
      <c r="BA71" s="986"/>
      <c r="BB71" s="986"/>
      <c r="BC71" s="986"/>
      <c r="BD71" s="987"/>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553</v>
      </c>
      <c r="C72" s="979"/>
      <c r="D72" s="979"/>
      <c r="E72" s="979"/>
      <c r="F72" s="979"/>
      <c r="G72" s="979"/>
      <c r="H72" s="979"/>
      <c r="I72" s="979"/>
      <c r="J72" s="979"/>
      <c r="K72" s="979"/>
      <c r="L72" s="979"/>
      <c r="M72" s="979"/>
      <c r="N72" s="979"/>
      <c r="O72" s="979"/>
      <c r="P72" s="980"/>
      <c r="Q72" s="988">
        <v>190</v>
      </c>
      <c r="R72" s="989"/>
      <c r="S72" s="989"/>
      <c r="T72" s="989"/>
      <c r="U72" s="989"/>
      <c r="V72" s="989">
        <v>187</v>
      </c>
      <c r="W72" s="989"/>
      <c r="X72" s="989"/>
      <c r="Y72" s="989"/>
      <c r="Z72" s="989"/>
      <c r="AA72" s="989">
        <v>4</v>
      </c>
      <c r="AB72" s="989"/>
      <c r="AC72" s="989"/>
      <c r="AD72" s="989"/>
      <c r="AE72" s="989"/>
      <c r="AF72" s="989">
        <v>4</v>
      </c>
      <c r="AG72" s="989"/>
      <c r="AH72" s="989"/>
      <c r="AI72" s="989"/>
      <c r="AJ72" s="989"/>
      <c r="AK72" s="989" t="s">
        <v>549</v>
      </c>
      <c r="AL72" s="989"/>
      <c r="AM72" s="989"/>
      <c r="AN72" s="989"/>
      <c r="AO72" s="989"/>
      <c r="AP72" s="967" t="s">
        <v>549</v>
      </c>
      <c r="AQ72" s="968"/>
      <c r="AR72" s="968"/>
      <c r="AS72" s="968"/>
      <c r="AT72" s="969"/>
      <c r="AU72" s="967" t="s">
        <v>549</v>
      </c>
      <c r="AV72" s="968"/>
      <c r="AW72" s="968"/>
      <c r="AX72" s="968"/>
      <c r="AY72" s="969"/>
      <c r="AZ72" s="970"/>
      <c r="BA72" s="970"/>
      <c r="BB72" s="970"/>
      <c r="BC72" s="970"/>
      <c r="BD72" s="971"/>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554</v>
      </c>
      <c r="C73" s="979"/>
      <c r="D73" s="979"/>
      <c r="E73" s="979"/>
      <c r="F73" s="979"/>
      <c r="G73" s="979"/>
      <c r="H73" s="979"/>
      <c r="I73" s="979"/>
      <c r="J73" s="979"/>
      <c r="K73" s="979"/>
      <c r="L73" s="979"/>
      <c r="M73" s="979"/>
      <c r="N73" s="979"/>
      <c r="O73" s="979"/>
      <c r="P73" s="980"/>
      <c r="Q73" s="981">
        <v>1945</v>
      </c>
      <c r="R73" s="982"/>
      <c r="S73" s="982"/>
      <c r="T73" s="982"/>
      <c r="U73" s="983"/>
      <c r="V73" s="984">
        <v>1877</v>
      </c>
      <c r="W73" s="982"/>
      <c r="X73" s="982"/>
      <c r="Y73" s="982"/>
      <c r="Z73" s="983"/>
      <c r="AA73" s="984">
        <v>67</v>
      </c>
      <c r="AB73" s="982"/>
      <c r="AC73" s="982"/>
      <c r="AD73" s="982"/>
      <c r="AE73" s="983"/>
      <c r="AF73" s="984">
        <v>67</v>
      </c>
      <c r="AG73" s="982"/>
      <c r="AH73" s="982"/>
      <c r="AI73" s="982"/>
      <c r="AJ73" s="983"/>
      <c r="AK73" s="984">
        <v>130</v>
      </c>
      <c r="AL73" s="982"/>
      <c r="AM73" s="982"/>
      <c r="AN73" s="982"/>
      <c r="AO73" s="983"/>
      <c r="AP73" s="967" t="s">
        <v>549</v>
      </c>
      <c r="AQ73" s="968"/>
      <c r="AR73" s="968"/>
      <c r="AS73" s="968"/>
      <c r="AT73" s="969"/>
      <c r="AU73" s="967" t="s">
        <v>549</v>
      </c>
      <c r="AV73" s="968"/>
      <c r="AW73" s="968"/>
      <c r="AX73" s="968"/>
      <c r="AY73" s="969"/>
      <c r="AZ73" s="970"/>
      <c r="BA73" s="970"/>
      <c r="BB73" s="970"/>
      <c r="BC73" s="970"/>
      <c r="BD73" s="971"/>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555</v>
      </c>
      <c r="C74" s="979"/>
      <c r="D74" s="979"/>
      <c r="E74" s="979"/>
      <c r="F74" s="979"/>
      <c r="G74" s="979"/>
      <c r="H74" s="979"/>
      <c r="I74" s="979"/>
      <c r="J74" s="979"/>
      <c r="K74" s="979"/>
      <c r="L74" s="979"/>
      <c r="M74" s="979"/>
      <c r="N74" s="979"/>
      <c r="O74" s="979"/>
      <c r="P74" s="980"/>
      <c r="Q74" s="981">
        <v>265354</v>
      </c>
      <c r="R74" s="982"/>
      <c r="S74" s="982"/>
      <c r="T74" s="982"/>
      <c r="U74" s="983"/>
      <c r="V74" s="984">
        <v>251109</v>
      </c>
      <c r="W74" s="982"/>
      <c r="X74" s="982"/>
      <c r="Y74" s="982"/>
      <c r="Z74" s="983"/>
      <c r="AA74" s="984">
        <v>14245</v>
      </c>
      <c r="AB74" s="982"/>
      <c r="AC74" s="982"/>
      <c r="AD74" s="982"/>
      <c r="AE74" s="983"/>
      <c r="AF74" s="984">
        <v>14245</v>
      </c>
      <c r="AG74" s="982"/>
      <c r="AH74" s="982"/>
      <c r="AI74" s="982"/>
      <c r="AJ74" s="983"/>
      <c r="AK74" s="984">
        <v>3299</v>
      </c>
      <c r="AL74" s="982"/>
      <c r="AM74" s="982"/>
      <c r="AN74" s="982"/>
      <c r="AO74" s="983"/>
      <c r="AP74" s="967" t="s">
        <v>549</v>
      </c>
      <c r="AQ74" s="968"/>
      <c r="AR74" s="968"/>
      <c r="AS74" s="968"/>
      <c r="AT74" s="969"/>
      <c r="AU74" s="967" t="s">
        <v>549</v>
      </c>
      <c r="AV74" s="968"/>
      <c r="AW74" s="968"/>
      <c r="AX74" s="968"/>
      <c r="AY74" s="969"/>
      <c r="AZ74" s="970"/>
      <c r="BA74" s="970"/>
      <c r="BB74" s="970"/>
      <c r="BC74" s="970"/>
      <c r="BD74" s="971"/>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538</v>
      </c>
      <c r="C75" s="979"/>
      <c r="D75" s="979"/>
      <c r="E75" s="979"/>
      <c r="F75" s="979"/>
      <c r="G75" s="979"/>
      <c r="H75" s="979"/>
      <c r="I75" s="979"/>
      <c r="J75" s="979"/>
      <c r="K75" s="979"/>
      <c r="L75" s="979"/>
      <c r="M75" s="979"/>
      <c r="N75" s="979"/>
      <c r="O75" s="979"/>
      <c r="P75" s="980"/>
      <c r="Q75" s="981">
        <v>2</v>
      </c>
      <c r="R75" s="982"/>
      <c r="S75" s="982"/>
      <c r="T75" s="982"/>
      <c r="U75" s="983"/>
      <c r="V75" s="984">
        <v>2</v>
      </c>
      <c r="W75" s="982"/>
      <c r="X75" s="982"/>
      <c r="Y75" s="982"/>
      <c r="Z75" s="983"/>
      <c r="AA75" s="984">
        <v>0</v>
      </c>
      <c r="AB75" s="982"/>
      <c r="AC75" s="982"/>
      <c r="AD75" s="982"/>
      <c r="AE75" s="983"/>
      <c r="AF75" s="976">
        <v>0</v>
      </c>
      <c r="AG75" s="976"/>
      <c r="AH75" s="976"/>
      <c r="AI75" s="976"/>
      <c r="AJ75" s="976"/>
      <c r="AK75" s="984" t="s">
        <v>549</v>
      </c>
      <c r="AL75" s="982"/>
      <c r="AM75" s="982"/>
      <c r="AN75" s="982"/>
      <c r="AO75" s="983"/>
      <c r="AP75" s="967" t="s">
        <v>549</v>
      </c>
      <c r="AQ75" s="968"/>
      <c r="AR75" s="968"/>
      <c r="AS75" s="968"/>
      <c r="AT75" s="969"/>
      <c r="AU75" s="967" t="s">
        <v>549</v>
      </c>
      <c r="AV75" s="968"/>
      <c r="AW75" s="968"/>
      <c r="AX75" s="968"/>
      <c r="AY75" s="969"/>
      <c r="AZ75" s="970"/>
      <c r="BA75" s="970"/>
      <c r="BB75" s="970"/>
      <c r="BC75" s="970"/>
      <c r="BD75" s="971"/>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8" t="s">
        <v>556</v>
      </c>
      <c r="C76" s="979"/>
      <c r="D76" s="979"/>
      <c r="E76" s="979"/>
      <c r="F76" s="979"/>
      <c r="G76" s="979"/>
      <c r="H76" s="979"/>
      <c r="I76" s="979"/>
      <c r="J76" s="979"/>
      <c r="K76" s="979"/>
      <c r="L76" s="979"/>
      <c r="M76" s="979"/>
      <c r="N76" s="979"/>
      <c r="O76" s="979"/>
      <c r="P76" s="980"/>
      <c r="Q76" s="981">
        <v>351</v>
      </c>
      <c r="R76" s="982"/>
      <c r="S76" s="982"/>
      <c r="T76" s="982"/>
      <c r="U76" s="983"/>
      <c r="V76" s="984">
        <v>229</v>
      </c>
      <c r="W76" s="982"/>
      <c r="X76" s="982"/>
      <c r="Y76" s="982"/>
      <c r="Z76" s="983"/>
      <c r="AA76" s="984">
        <v>122</v>
      </c>
      <c r="AB76" s="982"/>
      <c r="AC76" s="982"/>
      <c r="AD76" s="982"/>
      <c r="AE76" s="983"/>
      <c r="AF76" s="967">
        <v>123</v>
      </c>
      <c r="AG76" s="968"/>
      <c r="AH76" s="968"/>
      <c r="AI76" s="968"/>
      <c r="AJ76" s="969"/>
      <c r="AK76" s="984">
        <v>6</v>
      </c>
      <c r="AL76" s="982"/>
      <c r="AM76" s="982"/>
      <c r="AN76" s="982"/>
      <c r="AO76" s="983"/>
      <c r="AP76" s="967" t="s">
        <v>481</v>
      </c>
      <c r="AQ76" s="968"/>
      <c r="AR76" s="968"/>
      <c r="AS76" s="968"/>
      <c r="AT76" s="969"/>
      <c r="AU76" s="967" t="s">
        <v>481</v>
      </c>
      <c r="AV76" s="968"/>
      <c r="AW76" s="968"/>
      <c r="AX76" s="968"/>
      <c r="AY76" s="969"/>
      <c r="AZ76" s="985"/>
      <c r="BA76" s="986"/>
      <c r="BB76" s="986"/>
      <c r="BC76" s="986"/>
      <c r="BD76" s="987"/>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8"/>
      <c r="C77" s="979"/>
      <c r="D77" s="979"/>
      <c r="E77" s="979"/>
      <c r="F77" s="979"/>
      <c r="G77" s="979"/>
      <c r="H77" s="979"/>
      <c r="I77" s="979"/>
      <c r="J77" s="979"/>
      <c r="K77" s="979"/>
      <c r="L77" s="979"/>
      <c r="M77" s="979"/>
      <c r="N77" s="979"/>
      <c r="O77" s="979"/>
      <c r="P77" s="980"/>
      <c r="Q77" s="981"/>
      <c r="R77" s="982"/>
      <c r="S77" s="982"/>
      <c r="T77" s="982"/>
      <c r="U77" s="983"/>
      <c r="V77" s="984"/>
      <c r="W77" s="982"/>
      <c r="X77" s="982"/>
      <c r="Y77" s="982"/>
      <c r="Z77" s="983"/>
      <c r="AA77" s="984"/>
      <c r="AB77" s="982"/>
      <c r="AC77" s="982"/>
      <c r="AD77" s="982"/>
      <c r="AE77" s="983"/>
      <c r="AF77" s="984"/>
      <c r="AG77" s="982"/>
      <c r="AH77" s="982"/>
      <c r="AI77" s="982"/>
      <c r="AJ77" s="983"/>
      <c r="AK77" s="984"/>
      <c r="AL77" s="982"/>
      <c r="AM77" s="982"/>
      <c r="AN77" s="982"/>
      <c r="AO77" s="983"/>
      <c r="AP77" s="967"/>
      <c r="AQ77" s="968"/>
      <c r="AR77" s="968"/>
      <c r="AS77" s="968"/>
      <c r="AT77" s="969"/>
      <c r="AU77" s="967"/>
      <c r="AV77" s="968"/>
      <c r="AW77" s="968"/>
      <c r="AX77" s="968"/>
      <c r="AY77" s="969"/>
      <c r="AZ77" s="970"/>
      <c r="BA77" s="970"/>
      <c r="BB77" s="970"/>
      <c r="BC77" s="970"/>
      <c r="BD77" s="971"/>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8"/>
      <c r="C78" s="979"/>
      <c r="D78" s="979"/>
      <c r="E78" s="979"/>
      <c r="F78" s="979"/>
      <c r="G78" s="979"/>
      <c r="H78" s="979"/>
      <c r="I78" s="979"/>
      <c r="J78" s="979"/>
      <c r="K78" s="979"/>
      <c r="L78" s="979"/>
      <c r="M78" s="979"/>
      <c r="N78" s="979"/>
      <c r="O78" s="979"/>
      <c r="P78" s="980"/>
      <c r="Q78" s="981"/>
      <c r="R78" s="982"/>
      <c r="S78" s="982"/>
      <c r="T78" s="982"/>
      <c r="U78" s="983"/>
      <c r="V78" s="984"/>
      <c r="W78" s="982"/>
      <c r="X78" s="982"/>
      <c r="Y78" s="982"/>
      <c r="Z78" s="983"/>
      <c r="AA78" s="984"/>
      <c r="AB78" s="982"/>
      <c r="AC78" s="982"/>
      <c r="AD78" s="982"/>
      <c r="AE78" s="983"/>
      <c r="AF78" s="976"/>
      <c r="AG78" s="976"/>
      <c r="AH78" s="976"/>
      <c r="AI78" s="976"/>
      <c r="AJ78" s="976"/>
      <c r="AK78" s="984"/>
      <c r="AL78" s="982"/>
      <c r="AM78" s="982"/>
      <c r="AN78" s="982"/>
      <c r="AO78" s="983"/>
      <c r="AP78" s="967"/>
      <c r="AQ78" s="968"/>
      <c r="AR78" s="968"/>
      <c r="AS78" s="968"/>
      <c r="AT78" s="969"/>
      <c r="AU78" s="967"/>
      <c r="AV78" s="968"/>
      <c r="AW78" s="968"/>
      <c r="AX78" s="968"/>
      <c r="AY78" s="969"/>
      <c r="AZ78" s="970"/>
      <c r="BA78" s="970"/>
      <c r="BB78" s="970"/>
      <c r="BC78" s="970"/>
      <c r="BD78" s="971"/>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8"/>
      <c r="C79" s="979"/>
      <c r="D79" s="979"/>
      <c r="E79" s="979"/>
      <c r="F79" s="979"/>
      <c r="G79" s="979"/>
      <c r="H79" s="979"/>
      <c r="I79" s="979"/>
      <c r="J79" s="979"/>
      <c r="K79" s="979"/>
      <c r="L79" s="979"/>
      <c r="M79" s="979"/>
      <c r="N79" s="979"/>
      <c r="O79" s="979"/>
      <c r="P79" s="980"/>
      <c r="Q79" s="981"/>
      <c r="R79" s="982"/>
      <c r="S79" s="982"/>
      <c r="T79" s="982"/>
      <c r="U79" s="983"/>
      <c r="V79" s="984"/>
      <c r="W79" s="982"/>
      <c r="X79" s="982"/>
      <c r="Y79" s="982"/>
      <c r="Z79" s="983"/>
      <c r="AA79" s="984"/>
      <c r="AB79" s="982"/>
      <c r="AC79" s="982"/>
      <c r="AD79" s="982"/>
      <c r="AE79" s="983"/>
      <c r="AF79" s="967"/>
      <c r="AG79" s="968"/>
      <c r="AH79" s="968"/>
      <c r="AI79" s="968"/>
      <c r="AJ79" s="969"/>
      <c r="AK79" s="984"/>
      <c r="AL79" s="982"/>
      <c r="AM79" s="982"/>
      <c r="AN79" s="982"/>
      <c r="AO79" s="983"/>
      <c r="AP79" s="967"/>
      <c r="AQ79" s="968"/>
      <c r="AR79" s="968"/>
      <c r="AS79" s="968"/>
      <c r="AT79" s="969"/>
      <c r="AU79" s="967"/>
      <c r="AV79" s="968"/>
      <c r="AW79" s="968"/>
      <c r="AX79" s="968"/>
      <c r="AY79" s="969"/>
      <c r="AZ79" s="985"/>
      <c r="BA79" s="986"/>
      <c r="BB79" s="986"/>
      <c r="BC79" s="986"/>
      <c r="BD79" s="987"/>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8"/>
      <c r="C80" s="979"/>
      <c r="D80" s="979"/>
      <c r="E80" s="979"/>
      <c r="F80" s="979"/>
      <c r="G80" s="979"/>
      <c r="H80" s="979"/>
      <c r="I80" s="979"/>
      <c r="J80" s="979"/>
      <c r="K80" s="979"/>
      <c r="L80" s="979"/>
      <c r="M80" s="979"/>
      <c r="N80" s="979"/>
      <c r="O80" s="979"/>
      <c r="P80" s="980"/>
      <c r="Q80" s="981"/>
      <c r="R80" s="982"/>
      <c r="S80" s="982"/>
      <c r="T80" s="982"/>
      <c r="U80" s="983"/>
      <c r="V80" s="984"/>
      <c r="W80" s="982"/>
      <c r="X80" s="982"/>
      <c r="Y80" s="982"/>
      <c r="Z80" s="983"/>
      <c r="AA80" s="984"/>
      <c r="AB80" s="982"/>
      <c r="AC80" s="982"/>
      <c r="AD80" s="982"/>
      <c r="AE80" s="983"/>
      <c r="AF80" s="976"/>
      <c r="AG80" s="976"/>
      <c r="AH80" s="976"/>
      <c r="AI80" s="976"/>
      <c r="AJ80" s="976"/>
      <c r="AK80" s="984"/>
      <c r="AL80" s="982"/>
      <c r="AM80" s="982"/>
      <c r="AN80" s="982"/>
      <c r="AO80" s="983"/>
      <c r="AP80" s="967"/>
      <c r="AQ80" s="968"/>
      <c r="AR80" s="968"/>
      <c r="AS80" s="968"/>
      <c r="AT80" s="969"/>
      <c r="AU80" s="967"/>
      <c r="AV80" s="968"/>
      <c r="AW80" s="968"/>
      <c r="AX80" s="968"/>
      <c r="AY80" s="969"/>
      <c r="AZ80" s="970"/>
      <c r="BA80" s="970"/>
      <c r="BB80" s="970"/>
      <c r="BC80" s="970"/>
      <c r="BD80" s="971"/>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2"/>
      <c r="C81" s="973"/>
      <c r="D81" s="973"/>
      <c r="E81" s="973"/>
      <c r="F81" s="973"/>
      <c r="G81" s="973"/>
      <c r="H81" s="973"/>
      <c r="I81" s="973"/>
      <c r="J81" s="973"/>
      <c r="K81" s="973"/>
      <c r="L81" s="973"/>
      <c r="M81" s="973"/>
      <c r="N81" s="973"/>
      <c r="O81" s="973"/>
      <c r="P81" s="974"/>
      <c r="Q81" s="977"/>
      <c r="R81" s="968"/>
      <c r="S81" s="968"/>
      <c r="T81" s="968"/>
      <c r="U81" s="969"/>
      <c r="V81" s="967"/>
      <c r="W81" s="968"/>
      <c r="X81" s="968"/>
      <c r="Y81" s="968"/>
      <c r="Z81" s="969"/>
      <c r="AA81" s="967"/>
      <c r="AB81" s="968"/>
      <c r="AC81" s="968"/>
      <c r="AD81" s="968"/>
      <c r="AE81" s="969"/>
      <c r="AF81" s="967"/>
      <c r="AG81" s="968"/>
      <c r="AH81" s="968"/>
      <c r="AI81" s="968"/>
      <c r="AJ81" s="969"/>
      <c r="AK81" s="967"/>
      <c r="AL81" s="968"/>
      <c r="AM81" s="968"/>
      <c r="AN81" s="968"/>
      <c r="AO81" s="969"/>
      <c r="AP81" s="967"/>
      <c r="AQ81" s="968"/>
      <c r="AR81" s="968"/>
      <c r="AS81" s="968"/>
      <c r="AT81" s="969"/>
      <c r="AU81" s="967"/>
      <c r="AV81" s="968"/>
      <c r="AW81" s="968"/>
      <c r="AX81" s="968"/>
      <c r="AY81" s="969"/>
      <c r="AZ81" s="970"/>
      <c r="BA81" s="970"/>
      <c r="BB81" s="970"/>
      <c r="BC81" s="970"/>
      <c r="BD81" s="971"/>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2"/>
      <c r="C82" s="973"/>
      <c r="D82" s="973"/>
      <c r="E82" s="973"/>
      <c r="F82" s="973"/>
      <c r="G82" s="973"/>
      <c r="H82" s="973"/>
      <c r="I82" s="973"/>
      <c r="J82" s="973"/>
      <c r="K82" s="973"/>
      <c r="L82" s="973"/>
      <c r="M82" s="973"/>
      <c r="N82" s="973"/>
      <c r="O82" s="973"/>
      <c r="P82" s="974"/>
      <c r="Q82" s="975"/>
      <c r="R82" s="976"/>
      <c r="S82" s="976"/>
      <c r="T82" s="976"/>
      <c r="U82" s="976"/>
      <c r="V82" s="976"/>
      <c r="W82" s="976"/>
      <c r="X82" s="976"/>
      <c r="Y82" s="976"/>
      <c r="Z82" s="976"/>
      <c r="AA82" s="976"/>
      <c r="AB82" s="976"/>
      <c r="AC82" s="976"/>
      <c r="AD82" s="976"/>
      <c r="AE82" s="976"/>
      <c r="AF82" s="976"/>
      <c r="AG82" s="976"/>
      <c r="AH82" s="976"/>
      <c r="AI82" s="976"/>
      <c r="AJ82" s="976"/>
      <c r="AK82" s="976"/>
      <c r="AL82" s="976"/>
      <c r="AM82" s="976"/>
      <c r="AN82" s="976"/>
      <c r="AO82" s="976"/>
      <c r="AP82" s="967"/>
      <c r="AQ82" s="968"/>
      <c r="AR82" s="968"/>
      <c r="AS82" s="968"/>
      <c r="AT82" s="969"/>
      <c r="AU82" s="967"/>
      <c r="AV82" s="968"/>
      <c r="AW82" s="968"/>
      <c r="AX82" s="968"/>
      <c r="AY82" s="969"/>
      <c r="AZ82" s="970"/>
      <c r="BA82" s="970"/>
      <c r="BB82" s="970"/>
      <c r="BC82" s="970"/>
      <c r="BD82" s="971"/>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2"/>
      <c r="C83" s="973"/>
      <c r="D83" s="973"/>
      <c r="E83" s="973"/>
      <c r="F83" s="973"/>
      <c r="G83" s="973"/>
      <c r="H83" s="973"/>
      <c r="I83" s="973"/>
      <c r="J83" s="973"/>
      <c r="K83" s="973"/>
      <c r="L83" s="973"/>
      <c r="M83" s="973"/>
      <c r="N83" s="973"/>
      <c r="O83" s="973"/>
      <c r="P83" s="974"/>
      <c r="Q83" s="975"/>
      <c r="R83" s="976"/>
      <c r="S83" s="976"/>
      <c r="T83" s="976"/>
      <c r="U83" s="976"/>
      <c r="V83" s="976"/>
      <c r="W83" s="976"/>
      <c r="X83" s="976"/>
      <c r="Y83" s="976"/>
      <c r="Z83" s="976"/>
      <c r="AA83" s="976"/>
      <c r="AB83" s="976"/>
      <c r="AC83" s="976"/>
      <c r="AD83" s="976"/>
      <c r="AE83" s="976"/>
      <c r="AF83" s="976"/>
      <c r="AG83" s="976"/>
      <c r="AH83" s="976"/>
      <c r="AI83" s="976"/>
      <c r="AJ83" s="976"/>
      <c r="AK83" s="976"/>
      <c r="AL83" s="976"/>
      <c r="AM83" s="976"/>
      <c r="AN83" s="976"/>
      <c r="AO83" s="976"/>
      <c r="AP83" s="976"/>
      <c r="AQ83" s="976"/>
      <c r="AR83" s="976"/>
      <c r="AS83" s="976"/>
      <c r="AT83" s="976"/>
      <c r="AU83" s="976"/>
      <c r="AV83" s="976"/>
      <c r="AW83" s="976"/>
      <c r="AX83" s="976"/>
      <c r="AY83" s="976"/>
      <c r="AZ83" s="970"/>
      <c r="BA83" s="970"/>
      <c r="BB83" s="970"/>
      <c r="BC83" s="970"/>
      <c r="BD83" s="971"/>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2"/>
      <c r="C84" s="973"/>
      <c r="D84" s="973"/>
      <c r="E84" s="973"/>
      <c r="F84" s="973"/>
      <c r="G84" s="973"/>
      <c r="H84" s="973"/>
      <c r="I84" s="973"/>
      <c r="J84" s="973"/>
      <c r="K84" s="973"/>
      <c r="L84" s="973"/>
      <c r="M84" s="973"/>
      <c r="N84" s="973"/>
      <c r="O84" s="973"/>
      <c r="P84" s="974"/>
      <c r="Q84" s="975"/>
      <c r="R84" s="976"/>
      <c r="S84" s="976"/>
      <c r="T84" s="976"/>
      <c r="U84" s="976"/>
      <c r="V84" s="976"/>
      <c r="W84" s="976"/>
      <c r="X84" s="976"/>
      <c r="Y84" s="976"/>
      <c r="Z84" s="976"/>
      <c r="AA84" s="976"/>
      <c r="AB84" s="976"/>
      <c r="AC84" s="976"/>
      <c r="AD84" s="976"/>
      <c r="AE84" s="976"/>
      <c r="AF84" s="976"/>
      <c r="AG84" s="976"/>
      <c r="AH84" s="976"/>
      <c r="AI84" s="976"/>
      <c r="AJ84" s="976"/>
      <c r="AK84" s="967"/>
      <c r="AL84" s="968"/>
      <c r="AM84" s="968"/>
      <c r="AN84" s="968"/>
      <c r="AO84" s="969"/>
      <c r="AP84" s="967"/>
      <c r="AQ84" s="968"/>
      <c r="AR84" s="968"/>
      <c r="AS84" s="968"/>
      <c r="AT84" s="969"/>
      <c r="AU84" s="967"/>
      <c r="AV84" s="968"/>
      <c r="AW84" s="968"/>
      <c r="AX84" s="968"/>
      <c r="AY84" s="969"/>
      <c r="AZ84" s="970"/>
      <c r="BA84" s="970"/>
      <c r="BB84" s="970"/>
      <c r="BC84" s="970"/>
      <c r="BD84" s="971"/>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2"/>
      <c r="C85" s="973"/>
      <c r="D85" s="973"/>
      <c r="E85" s="973"/>
      <c r="F85" s="973"/>
      <c r="G85" s="973"/>
      <c r="H85" s="973"/>
      <c r="I85" s="973"/>
      <c r="J85" s="973"/>
      <c r="K85" s="973"/>
      <c r="L85" s="973"/>
      <c r="M85" s="973"/>
      <c r="N85" s="973"/>
      <c r="O85" s="973"/>
      <c r="P85" s="974"/>
      <c r="Q85" s="975"/>
      <c r="R85" s="976"/>
      <c r="S85" s="976"/>
      <c r="T85" s="976"/>
      <c r="U85" s="976"/>
      <c r="V85" s="976"/>
      <c r="W85" s="976"/>
      <c r="X85" s="976"/>
      <c r="Y85" s="976"/>
      <c r="Z85" s="976"/>
      <c r="AA85" s="976"/>
      <c r="AB85" s="976"/>
      <c r="AC85" s="976"/>
      <c r="AD85" s="976"/>
      <c r="AE85" s="976"/>
      <c r="AF85" s="976"/>
      <c r="AG85" s="976"/>
      <c r="AH85" s="976"/>
      <c r="AI85" s="976"/>
      <c r="AJ85" s="976"/>
      <c r="AK85" s="967"/>
      <c r="AL85" s="968"/>
      <c r="AM85" s="968"/>
      <c r="AN85" s="968"/>
      <c r="AO85" s="969"/>
      <c r="AP85" s="967"/>
      <c r="AQ85" s="968"/>
      <c r="AR85" s="968"/>
      <c r="AS85" s="968"/>
      <c r="AT85" s="969"/>
      <c r="AU85" s="967"/>
      <c r="AV85" s="968"/>
      <c r="AW85" s="968"/>
      <c r="AX85" s="968"/>
      <c r="AY85" s="969"/>
      <c r="AZ85" s="970"/>
      <c r="BA85" s="970"/>
      <c r="BB85" s="970"/>
      <c r="BC85" s="970"/>
      <c r="BD85" s="971"/>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2"/>
      <c r="C86" s="973"/>
      <c r="D86" s="973"/>
      <c r="E86" s="973"/>
      <c r="F86" s="973"/>
      <c r="G86" s="973"/>
      <c r="H86" s="973"/>
      <c r="I86" s="973"/>
      <c r="J86" s="973"/>
      <c r="K86" s="973"/>
      <c r="L86" s="973"/>
      <c r="M86" s="973"/>
      <c r="N86" s="973"/>
      <c r="O86" s="973"/>
      <c r="P86" s="974"/>
      <c r="Q86" s="975"/>
      <c r="R86" s="976"/>
      <c r="S86" s="976"/>
      <c r="T86" s="976"/>
      <c r="U86" s="976"/>
      <c r="V86" s="976"/>
      <c r="W86" s="976"/>
      <c r="X86" s="976"/>
      <c r="Y86" s="976"/>
      <c r="Z86" s="976"/>
      <c r="AA86" s="976"/>
      <c r="AB86" s="976"/>
      <c r="AC86" s="976"/>
      <c r="AD86" s="976"/>
      <c r="AE86" s="976"/>
      <c r="AF86" s="976"/>
      <c r="AG86" s="976"/>
      <c r="AH86" s="976"/>
      <c r="AI86" s="976"/>
      <c r="AJ86" s="976"/>
      <c r="AK86" s="967"/>
      <c r="AL86" s="968"/>
      <c r="AM86" s="968"/>
      <c r="AN86" s="968"/>
      <c r="AO86" s="969"/>
      <c r="AP86" s="967"/>
      <c r="AQ86" s="968"/>
      <c r="AR86" s="968"/>
      <c r="AS86" s="968"/>
      <c r="AT86" s="969"/>
      <c r="AU86" s="967"/>
      <c r="AV86" s="968"/>
      <c r="AW86" s="968"/>
      <c r="AX86" s="968"/>
      <c r="AY86" s="969"/>
      <c r="AZ86" s="970"/>
      <c r="BA86" s="970"/>
      <c r="BB86" s="970"/>
      <c r="BC86" s="970"/>
      <c r="BD86" s="971"/>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14660</v>
      </c>
      <c r="AG88" s="955"/>
      <c r="AH88" s="955"/>
      <c r="AI88" s="955"/>
      <c r="AJ88" s="955"/>
      <c r="AK88" s="959"/>
      <c r="AL88" s="959"/>
      <c r="AM88" s="959"/>
      <c r="AN88" s="959"/>
      <c r="AO88" s="959"/>
      <c r="AP88" s="955">
        <f t="shared" ref="AP88" si="0">SUM(AP68:AT87)</f>
        <v>861</v>
      </c>
      <c r="AQ88" s="955"/>
      <c r="AR88" s="955"/>
      <c r="AS88" s="955"/>
      <c r="AT88" s="955"/>
      <c r="AU88" s="955">
        <f t="shared" ref="AU88" si="1">SUM(AU68:AY87)</f>
        <v>374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SUM(CR8:CV88)</f>
        <v>138</v>
      </c>
      <c r="CS102" s="947"/>
      <c r="CT102" s="947"/>
      <c r="CU102" s="947"/>
      <c r="CV102" s="948"/>
      <c r="CW102" s="946">
        <f t="shared" ref="CW102" si="2">SUM(CW8:DA88)</f>
        <v>54</v>
      </c>
      <c r="CX102" s="947"/>
      <c r="CY102" s="947"/>
      <c r="CZ102" s="947"/>
      <c r="DA102" s="948"/>
      <c r="DB102" s="946" t="s">
        <v>481</v>
      </c>
      <c r="DC102" s="947"/>
      <c r="DD102" s="947"/>
      <c r="DE102" s="947"/>
      <c r="DF102" s="948"/>
      <c r="DG102" s="946" t="s">
        <v>481</v>
      </c>
      <c r="DH102" s="947"/>
      <c r="DI102" s="947"/>
      <c r="DJ102" s="947"/>
      <c r="DK102" s="948"/>
      <c r="DL102" s="946" t="s">
        <v>481</v>
      </c>
      <c r="DM102" s="947"/>
      <c r="DN102" s="947"/>
      <c r="DO102" s="947"/>
      <c r="DP102" s="948"/>
      <c r="DQ102" s="946" t="s">
        <v>481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287</v>
      </c>
      <c r="AG109" s="888"/>
      <c r="AH109" s="888"/>
      <c r="AI109" s="888"/>
      <c r="AJ109" s="889"/>
      <c r="AK109" s="890" t="s">
        <v>286</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287</v>
      </c>
      <c r="BW109" s="888"/>
      <c r="BX109" s="888"/>
      <c r="BY109" s="888"/>
      <c r="BZ109" s="889"/>
      <c r="CA109" s="890" t="s">
        <v>286</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287</v>
      </c>
      <c r="DM109" s="888"/>
      <c r="DN109" s="888"/>
      <c r="DO109" s="888"/>
      <c r="DP109" s="889"/>
      <c r="DQ109" s="890" t="s">
        <v>286</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4904074</v>
      </c>
      <c r="AB110" s="873"/>
      <c r="AC110" s="873"/>
      <c r="AD110" s="873"/>
      <c r="AE110" s="874"/>
      <c r="AF110" s="875">
        <v>4965560</v>
      </c>
      <c r="AG110" s="873"/>
      <c r="AH110" s="873"/>
      <c r="AI110" s="873"/>
      <c r="AJ110" s="874"/>
      <c r="AK110" s="875">
        <v>4945801</v>
      </c>
      <c r="AL110" s="873"/>
      <c r="AM110" s="873"/>
      <c r="AN110" s="873"/>
      <c r="AO110" s="874"/>
      <c r="AP110" s="876">
        <v>23</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40535937</v>
      </c>
      <c r="BR110" s="800"/>
      <c r="BS110" s="800"/>
      <c r="BT110" s="800"/>
      <c r="BU110" s="800"/>
      <c r="BV110" s="800">
        <v>41167456</v>
      </c>
      <c r="BW110" s="800"/>
      <c r="BX110" s="800"/>
      <c r="BY110" s="800"/>
      <c r="BZ110" s="800"/>
      <c r="CA110" s="800">
        <v>44305027</v>
      </c>
      <c r="CB110" s="800"/>
      <c r="CC110" s="800"/>
      <c r="CD110" s="800"/>
      <c r="CE110" s="800"/>
      <c r="CF110" s="861">
        <v>205.6</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837034</v>
      </c>
      <c r="BR111" s="771"/>
      <c r="BS111" s="771"/>
      <c r="BT111" s="771"/>
      <c r="BU111" s="771"/>
      <c r="BV111" s="771">
        <v>759314</v>
      </c>
      <c r="BW111" s="771"/>
      <c r="BX111" s="771"/>
      <c r="BY111" s="771"/>
      <c r="BZ111" s="771"/>
      <c r="CA111" s="771">
        <v>658824</v>
      </c>
      <c r="CB111" s="771"/>
      <c r="CC111" s="771"/>
      <c r="CD111" s="771"/>
      <c r="CE111" s="771"/>
      <c r="CF111" s="848">
        <v>3.1</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26347894</v>
      </c>
      <c r="BR112" s="771"/>
      <c r="BS112" s="771"/>
      <c r="BT112" s="771"/>
      <c r="BU112" s="771"/>
      <c r="BV112" s="771">
        <v>26029698</v>
      </c>
      <c r="BW112" s="771"/>
      <c r="BX112" s="771"/>
      <c r="BY112" s="771"/>
      <c r="BZ112" s="771"/>
      <c r="CA112" s="771">
        <v>24179585</v>
      </c>
      <c r="CB112" s="771"/>
      <c r="CC112" s="771"/>
      <c r="CD112" s="771"/>
      <c r="CE112" s="771"/>
      <c r="CF112" s="848">
        <v>112.2</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2222025</v>
      </c>
      <c r="AB113" s="909"/>
      <c r="AC113" s="909"/>
      <c r="AD113" s="909"/>
      <c r="AE113" s="910"/>
      <c r="AF113" s="911">
        <v>2367902</v>
      </c>
      <c r="AG113" s="909"/>
      <c r="AH113" s="909"/>
      <c r="AI113" s="909"/>
      <c r="AJ113" s="910"/>
      <c r="AK113" s="911">
        <v>2335189</v>
      </c>
      <c r="AL113" s="909"/>
      <c r="AM113" s="909"/>
      <c r="AN113" s="909"/>
      <c r="AO113" s="910"/>
      <c r="AP113" s="912">
        <v>10.8</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1248343</v>
      </c>
      <c r="BR113" s="771"/>
      <c r="BS113" s="771"/>
      <c r="BT113" s="771"/>
      <c r="BU113" s="771"/>
      <c r="BV113" s="771">
        <v>457473</v>
      </c>
      <c r="BW113" s="771"/>
      <c r="BX113" s="771"/>
      <c r="BY113" s="771"/>
      <c r="BZ113" s="771"/>
      <c r="CA113" s="771">
        <v>373696</v>
      </c>
      <c r="CB113" s="771"/>
      <c r="CC113" s="771"/>
      <c r="CD113" s="771"/>
      <c r="CE113" s="771"/>
      <c r="CF113" s="848">
        <v>1.7</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265282</v>
      </c>
      <c r="AB114" s="784"/>
      <c r="AC114" s="784"/>
      <c r="AD114" s="784"/>
      <c r="AE114" s="785"/>
      <c r="AF114" s="786">
        <v>279244</v>
      </c>
      <c r="AG114" s="784"/>
      <c r="AH114" s="784"/>
      <c r="AI114" s="784"/>
      <c r="AJ114" s="785"/>
      <c r="AK114" s="786">
        <v>285128</v>
      </c>
      <c r="AL114" s="784"/>
      <c r="AM114" s="784"/>
      <c r="AN114" s="784"/>
      <c r="AO114" s="785"/>
      <c r="AP114" s="754">
        <v>1.3</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8091006</v>
      </c>
      <c r="BR114" s="771"/>
      <c r="BS114" s="771"/>
      <c r="BT114" s="771"/>
      <c r="BU114" s="771"/>
      <c r="BV114" s="771">
        <v>7895133</v>
      </c>
      <c r="BW114" s="771"/>
      <c r="BX114" s="771"/>
      <c r="BY114" s="771"/>
      <c r="BZ114" s="771"/>
      <c r="CA114" s="771">
        <v>7493371</v>
      </c>
      <c r="CB114" s="771"/>
      <c r="CC114" s="771"/>
      <c r="CD114" s="771"/>
      <c r="CE114" s="771"/>
      <c r="CF114" s="848">
        <v>34.799999999999997</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191621</v>
      </c>
      <c r="AB115" s="909"/>
      <c r="AC115" s="909"/>
      <c r="AD115" s="909"/>
      <c r="AE115" s="910"/>
      <c r="AF115" s="911">
        <v>193991</v>
      </c>
      <c r="AG115" s="909"/>
      <c r="AH115" s="909"/>
      <c r="AI115" s="909"/>
      <c r="AJ115" s="910"/>
      <c r="AK115" s="911">
        <v>175817</v>
      </c>
      <c r="AL115" s="909"/>
      <c r="AM115" s="909"/>
      <c r="AN115" s="909"/>
      <c r="AO115" s="910"/>
      <c r="AP115" s="912">
        <v>0.8</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7583002</v>
      </c>
      <c r="AB117" s="895"/>
      <c r="AC117" s="895"/>
      <c r="AD117" s="895"/>
      <c r="AE117" s="896"/>
      <c r="AF117" s="898">
        <v>7806697</v>
      </c>
      <c r="AG117" s="895"/>
      <c r="AH117" s="895"/>
      <c r="AI117" s="895"/>
      <c r="AJ117" s="896"/>
      <c r="AK117" s="898">
        <v>7741935</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287</v>
      </c>
      <c r="AG118" s="888"/>
      <c r="AH118" s="888"/>
      <c r="AI118" s="888"/>
      <c r="AJ118" s="889"/>
      <c r="AK118" s="890" t="s">
        <v>286</v>
      </c>
      <c r="AL118" s="888"/>
      <c r="AM118" s="888"/>
      <c r="AN118" s="888"/>
      <c r="AO118" s="889"/>
      <c r="AP118" s="891" t="s">
        <v>408</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436</v>
      </c>
      <c r="BP118" s="838"/>
      <c r="BQ118" s="857">
        <v>77060214</v>
      </c>
      <c r="BR118" s="858"/>
      <c r="BS118" s="858"/>
      <c r="BT118" s="858"/>
      <c r="BU118" s="858"/>
      <c r="BV118" s="858">
        <v>76309074</v>
      </c>
      <c r="BW118" s="858"/>
      <c r="BX118" s="858"/>
      <c r="BY118" s="858"/>
      <c r="BZ118" s="858"/>
      <c r="CA118" s="858">
        <v>77010503</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11513898</v>
      </c>
      <c r="BR119" s="800"/>
      <c r="BS119" s="800"/>
      <c r="BT119" s="800"/>
      <c r="BU119" s="800"/>
      <c r="BV119" s="800">
        <v>11579547</v>
      </c>
      <c r="BW119" s="800"/>
      <c r="BX119" s="800"/>
      <c r="BY119" s="800"/>
      <c r="BZ119" s="800"/>
      <c r="CA119" s="800">
        <v>11242807</v>
      </c>
      <c r="CB119" s="800"/>
      <c r="CC119" s="800"/>
      <c r="CD119" s="800"/>
      <c r="CE119" s="800"/>
      <c r="CF119" s="861">
        <v>52.2</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837034</v>
      </c>
      <c r="DH119" s="717"/>
      <c r="DI119" s="717"/>
      <c r="DJ119" s="717"/>
      <c r="DK119" s="718"/>
      <c r="DL119" s="719">
        <v>759314</v>
      </c>
      <c r="DM119" s="717"/>
      <c r="DN119" s="717"/>
      <c r="DO119" s="717"/>
      <c r="DP119" s="718"/>
      <c r="DQ119" s="719">
        <v>658824</v>
      </c>
      <c r="DR119" s="717"/>
      <c r="DS119" s="717"/>
      <c r="DT119" s="717"/>
      <c r="DU119" s="718"/>
      <c r="DV119" s="807">
        <v>3.1</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13360348</v>
      </c>
      <c r="BR120" s="771"/>
      <c r="BS120" s="771"/>
      <c r="BT120" s="771"/>
      <c r="BU120" s="771"/>
      <c r="BV120" s="771">
        <v>12292786</v>
      </c>
      <c r="BW120" s="771"/>
      <c r="BX120" s="771"/>
      <c r="BY120" s="771"/>
      <c r="BZ120" s="771"/>
      <c r="CA120" s="771">
        <v>11305430</v>
      </c>
      <c r="CB120" s="771"/>
      <c r="CC120" s="771"/>
      <c r="CD120" s="771"/>
      <c r="CE120" s="771"/>
      <c r="CF120" s="848">
        <v>52.5</v>
      </c>
      <c r="CG120" s="849"/>
      <c r="CH120" s="849"/>
      <c r="CI120" s="849"/>
      <c r="CJ120" s="849"/>
      <c r="CK120" s="850" t="s">
        <v>442</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18668696</v>
      </c>
      <c r="DH120" s="800"/>
      <c r="DI120" s="800"/>
      <c r="DJ120" s="800"/>
      <c r="DK120" s="800"/>
      <c r="DL120" s="800">
        <v>18395950</v>
      </c>
      <c r="DM120" s="800"/>
      <c r="DN120" s="800"/>
      <c r="DO120" s="800"/>
      <c r="DP120" s="800"/>
      <c r="DQ120" s="800">
        <v>17850289</v>
      </c>
      <c r="DR120" s="800"/>
      <c r="DS120" s="800"/>
      <c r="DT120" s="800"/>
      <c r="DU120" s="800"/>
      <c r="DV120" s="801">
        <v>82.8</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54528420</v>
      </c>
      <c r="BR121" s="858"/>
      <c r="BS121" s="858"/>
      <c r="BT121" s="858"/>
      <c r="BU121" s="858"/>
      <c r="BV121" s="858">
        <v>53145665</v>
      </c>
      <c r="BW121" s="858"/>
      <c r="BX121" s="858"/>
      <c r="BY121" s="858"/>
      <c r="BZ121" s="858"/>
      <c r="CA121" s="858">
        <v>55391918</v>
      </c>
      <c r="CB121" s="858"/>
      <c r="CC121" s="858"/>
      <c r="CD121" s="858"/>
      <c r="CE121" s="858"/>
      <c r="CF121" s="859">
        <v>257.10000000000002</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3876734</v>
      </c>
      <c r="DH121" s="771"/>
      <c r="DI121" s="771"/>
      <c r="DJ121" s="771"/>
      <c r="DK121" s="771"/>
      <c r="DL121" s="771">
        <v>3793811</v>
      </c>
      <c r="DM121" s="771"/>
      <c r="DN121" s="771"/>
      <c r="DO121" s="771"/>
      <c r="DP121" s="771"/>
      <c r="DQ121" s="771">
        <v>3118901</v>
      </c>
      <c r="DR121" s="771"/>
      <c r="DS121" s="771"/>
      <c r="DT121" s="771"/>
      <c r="DU121" s="771"/>
      <c r="DV121" s="823">
        <v>14.5</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445</v>
      </c>
      <c r="BP122" s="838"/>
      <c r="BQ122" s="839">
        <v>79402666</v>
      </c>
      <c r="BR122" s="840"/>
      <c r="BS122" s="840"/>
      <c r="BT122" s="840"/>
      <c r="BU122" s="840"/>
      <c r="BV122" s="840">
        <v>77017998</v>
      </c>
      <c r="BW122" s="840"/>
      <c r="BX122" s="840"/>
      <c r="BY122" s="840"/>
      <c r="BZ122" s="840"/>
      <c r="CA122" s="840">
        <v>77940155</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3286866</v>
      </c>
      <c r="DH122" s="771"/>
      <c r="DI122" s="771"/>
      <c r="DJ122" s="771"/>
      <c r="DK122" s="771"/>
      <c r="DL122" s="771">
        <v>3366989</v>
      </c>
      <c r="DM122" s="771"/>
      <c r="DN122" s="771"/>
      <c r="DO122" s="771"/>
      <c r="DP122" s="771"/>
      <c r="DQ122" s="771">
        <v>2758707</v>
      </c>
      <c r="DR122" s="771"/>
      <c r="DS122" s="771"/>
      <c r="DT122" s="771"/>
      <c r="DU122" s="771"/>
      <c r="DV122" s="823">
        <v>12.8</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515598</v>
      </c>
      <c r="DH123" s="784"/>
      <c r="DI123" s="784"/>
      <c r="DJ123" s="784"/>
      <c r="DK123" s="785"/>
      <c r="DL123" s="786">
        <v>472948</v>
      </c>
      <c r="DM123" s="784"/>
      <c r="DN123" s="784"/>
      <c r="DO123" s="784"/>
      <c r="DP123" s="785"/>
      <c r="DQ123" s="786">
        <v>451688</v>
      </c>
      <c r="DR123" s="784"/>
      <c r="DS123" s="784"/>
      <c r="DT123" s="784"/>
      <c r="DU123" s="785"/>
      <c r="DV123" s="754">
        <v>2.1</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191621</v>
      </c>
      <c r="AB127" s="784"/>
      <c r="AC127" s="784"/>
      <c r="AD127" s="784"/>
      <c r="AE127" s="785"/>
      <c r="AF127" s="786">
        <v>193991</v>
      </c>
      <c r="AG127" s="784"/>
      <c r="AH127" s="784"/>
      <c r="AI127" s="784"/>
      <c r="AJ127" s="785"/>
      <c r="AK127" s="786">
        <v>175817</v>
      </c>
      <c r="AL127" s="784"/>
      <c r="AM127" s="784"/>
      <c r="AN127" s="784"/>
      <c r="AO127" s="785"/>
      <c r="AP127" s="754">
        <v>0.8</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11.96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701196</v>
      </c>
      <c r="AB128" s="724"/>
      <c r="AC128" s="724"/>
      <c r="AD128" s="724"/>
      <c r="AE128" s="725"/>
      <c r="AF128" s="726">
        <v>675779</v>
      </c>
      <c r="AG128" s="724"/>
      <c r="AH128" s="724"/>
      <c r="AI128" s="724"/>
      <c r="AJ128" s="725"/>
      <c r="AK128" s="726">
        <v>690998</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16.96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27208456</v>
      </c>
      <c r="AB129" s="784"/>
      <c r="AC129" s="784"/>
      <c r="AD129" s="784"/>
      <c r="AE129" s="785"/>
      <c r="AF129" s="786">
        <v>27516589</v>
      </c>
      <c r="AG129" s="784"/>
      <c r="AH129" s="784"/>
      <c r="AI129" s="784"/>
      <c r="AJ129" s="785"/>
      <c r="AK129" s="786">
        <v>27026427</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7.9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5101630</v>
      </c>
      <c r="AB130" s="784"/>
      <c r="AC130" s="784"/>
      <c r="AD130" s="784"/>
      <c r="AE130" s="785"/>
      <c r="AF130" s="786">
        <v>5262558</v>
      </c>
      <c r="AG130" s="784"/>
      <c r="AH130" s="784"/>
      <c r="AI130" s="784"/>
      <c r="AJ130" s="785"/>
      <c r="AK130" s="786">
        <v>5479993</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22106826</v>
      </c>
      <c r="AB131" s="717"/>
      <c r="AC131" s="717"/>
      <c r="AD131" s="717"/>
      <c r="AE131" s="718"/>
      <c r="AF131" s="719">
        <v>22254031</v>
      </c>
      <c r="AG131" s="717"/>
      <c r="AH131" s="717"/>
      <c r="AI131" s="717"/>
      <c r="AJ131" s="718"/>
      <c r="AK131" s="719">
        <v>21546434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8.0526078230000007</v>
      </c>
      <c r="AB132" s="740"/>
      <c r="AC132" s="740"/>
      <c r="AD132" s="740"/>
      <c r="AE132" s="741"/>
      <c r="AF132" s="742">
        <v>8.3956025759999999</v>
      </c>
      <c r="AG132" s="740"/>
      <c r="AH132" s="740"/>
      <c r="AI132" s="740"/>
      <c r="AJ132" s="741"/>
      <c r="AK132" s="742">
        <v>7.2909698189999999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8.6999999999999993</v>
      </c>
      <c r="AB133" s="749"/>
      <c r="AC133" s="749"/>
      <c r="AD133" s="749"/>
      <c r="AE133" s="750"/>
      <c r="AF133" s="748">
        <v>8.5</v>
      </c>
      <c r="AG133" s="749"/>
      <c r="AH133" s="749"/>
      <c r="AI133" s="749"/>
      <c r="AJ133" s="750"/>
      <c r="AK133" s="748">
        <v>7.9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29" t="s">
        <v>472</v>
      </c>
      <c r="L7" s="254"/>
      <c r="M7" s="255" t="s">
        <v>473</v>
      </c>
      <c r="N7" s="256"/>
    </row>
    <row r="8" spans="1:16">
      <c r="A8" s="248"/>
      <c r="B8" s="244"/>
      <c r="C8" s="244"/>
      <c r="D8" s="244"/>
      <c r="E8" s="244"/>
      <c r="F8" s="244"/>
      <c r="G8" s="257"/>
      <c r="H8" s="258"/>
      <c r="I8" s="258"/>
      <c r="J8" s="259"/>
      <c r="K8" s="1130"/>
      <c r="L8" s="260" t="s">
        <v>474</v>
      </c>
      <c r="M8" s="261" t="s">
        <v>475</v>
      </c>
      <c r="N8" s="262" t="s">
        <v>476</v>
      </c>
    </row>
    <row r="9" spans="1:16">
      <c r="A9" s="248"/>
      <c r="B9" s="244"/>
      <c r="C9" s="244"/>
      <c r="D9" s="244"/>
      <c r="E9" s="244"/>
      <c r="F9" s="244"/>
      <c r="G9" s="1143" t="s">
        <v>477</v>
      </c>
      <c r="H9" s="1144"/>
      <c r="I9" s="1144"/>
      <c r="J9" s="1145"/>
      <c r="K9" s="263">
        <v>6361511</v>
      </c>
      <c r="L9" s="264">
        <v>60706</v>
      </c>
      <c r="M9" s="265">
        <v>60302</v>
      </c>
      <c r="N9" s="266">
        <v>0.7</v>
      </c>
    </row>
    <row r="10" spans="1:16">
      <c r="A10" s="248"/>
      <c r="B10" s="244"/>
      <c r="C10" s="244"/>
      <c r="D10" s="244"/>
      <c r="E10" s="244"/>
      <c r="F10" s="244"/>
      <c r="G10" s="1143" t="s">
        <v>478</v>
      </c>
      <c r="H10" s="1144"/>
      <c r="I10" s="1144"/>
      <c r="J10" s="1145"/>
      <c r="K10" s="267">
        <v>1277077</v>
      </c>
      <c r="L10" s="268">
        <v>12187</v>
      </c>
      <c r="M10" s="269">
        <v>6332</v>
      </c>
      <c r="N10" s="270">
        <v>92.5</v>
      </c>
    </row>
    <row r="11" spans="1:16" ht="13.5" customHeight="1">
      <c r="A11" s="248"/>
      <c r="B11" s="244"/>
      <c r="C11" s="244"/>
      <c r="D11" s="244"/>
      <c r="E11" s="244"/>
      <c r="F11" s="244"/>
      <c r="G11" s="1143" t="s">
        <v>479</v>
      </c>
      <c r="H11" s="1144"/>
      <c r="I11" s="1144"/>
      <c r="J11" s="1145"/>
      <c r="K11" s="267">
        <v>802469</v>
      </c>
      <c r="L11" s="268">
        <v>7658</v>
      </c>
      <c r="M11" s="269">
        <v>6536</v>
      </c>
      <c r="N11" s="270">
        <v>17.2</v>
      </c>
    </row>
    <row r="12" spans="1:16" ht="13.5" customHeight="1">
      <c r="A12" s="248"/>
      <c r="B12" s="244"/>
      <c r="C12" s="244"/>
      <c r="D12" s="244"/>
      <c r="E12" s="244"/>
      <c r="F12" s="244"/>
      <c r="G12" s="1143" t="s">
        <v>480</v>
      </c>
      <c r="H12" s="1144"/>
      <c r="I12" s="1144"/>
      <c r="J12" s="1145"/>
      <c r="K12" s="267" t="s">
        <v>481</v>
      </c>
      <c r="L12" s="268" t="s">
        <v>481</v>
      </c>
      <c r="M12" s="269">
        <v>1341</v>
      </c>
      <c r="N12" s="270" t="s">
        <v>481</v>
      </c>
    </row>
    <row r="13" spans="1:16" ht="13.5" customHeight="1">
      <c r="A13" s="248"/>
      <c r="B13" s="244"/>
      <c r="C13" s="244"/>
      <c r="D13" s="244"/>
      <c r="E13" s="244"/>
      <c r="F13" s="244"/>
      <c r="G13" s="1143" t="s">
        <v>482</v>
      </c>
      <c r="H13" s="1144"/>
      <c r="I13" s="1144"/>
      <c r="J13" s="1145"/>
      <c r="K13" s="267" t="s">
        <v>481</v>
      </c>
      <c r="L13" s="268" t="s">
        <v>481</v>
      </c>
      <c r="M13" s="269" t="s">
        <v>481</v>
      </c>
      <c r="N13" s="270" t="s">
        <v>481</v>
      </c>
    </row>
    <row r="14" spans="1:16" ht="13.5" customHeight="1">
      <c r="A14" s="248"/>
      <c r="B14" s="244"/>
      <c r="C14" s="244"/>
      <c r="D14" s="244"/>
      <c r="E14" s="244"/>
      <c r="F14" s="244"/>
      <c r="G14" s="1143" t="s">
        <v>483</v>
      </c>
      <c r="H14" s="1144"/>
      <c r="I14" s="1144"/>
      <c r="J14" s="1145"/>
      <c r="K14" s="267">
        <v>189905</v>
      </c>
      <c r="L14" s="268">
        <v>1812</v>
      </c>
      <c r="M14" s="269">
        <v>2204</v>
      </c>
      <c r="N14" s="270">
        <v>-17.8</v>
      </c>
    </row>
    <row r="15" spans="1:16" ht="13.5" customHeight="1">
      <c r="A15" s="248"/>
      <c r="B15" s="244"/>
      <c r="C15" s="244"/>
      <c r="D15" s="244"/>
      <c r="E15" s="244"/>
      <c r="F15" s="244"/>
      <c r="G15" s="1143" t="s">
        <v>484</v>
      </c>
      <c r="H15" s="1144"/>
      <c r="I15" s="1144"/>
      <c r="J15" s="1145"/>
      <c r="K15" s="267">
        <v>95601</v>
      </c>
      <c r="L15" s="268">
        <v>912</v>
      </c>
      <c r="M15" s="269">
        <v>2076</v>
      </c>
      <c r="N15" s="270">
        <v>-56.1</v>
      </c>
    </row>
    <row r="16" spans="1:16">
      <c r="A16" s="248"/>
      <c r="B16" s="244"/>
      <c r="C16" s="244"/>
      <c r="D16" s="244"/>
      <c r="E16" s="244"/>
      <c r="F16" s="244"/>
      <c r="G16" s="1146" t="s">
        <v>485</v>
      </c>
      <c r="H16" s="1147"/>
      <c r="I16" s="1147"/>
      <c r="J16" s="1148"/>
      <c r="K16" s="268">
        <v>-814379</v>
      </c>
      <c r="L16" s="268">
        <v>-7771</v>
      </c>
      <c r="M16" s="269">
        <v>-6969</v>
      </c>
      <c r="N16" s="270">
        <v>11.5</v>
      </c>
    </row>
    <row r="17" spans="1:16">
      <c r="A17" s="248"/>
      <c r="B17" s="244"/>
      <c r="C17" s="244"/>
      <c r="D17" s="244"/>
      <c r="E17" s="244"/>
      <c r="F17" s="244"/>
      <c r="G17" s="1146" t="s">
        <v>171</v>
      </c>
      <c r="H17" s="1147"/>
      <c r="I17" s="1147"/>
      <c r="J17" s="1148"/>
      <c r="K17" s="268">
        <v>7912184</v>
      </c>
      <c r="L17" s="268">
        <v>75504</v>
      </c>
      <c r="M17" s="269">
        <v>71822</v>
      </c>
      <c r="N17" s="270">
        <v>5.0999999999999996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0" t="s">
        <v>490</v>
      </c>
      <c r="H21" s="1141"/>
      <c r="I21" s="1141"/>
      <c r="J21" s="1142"/>
      <c r="K21" s="280">
        <v>6.95</v>
      </c>
      <c r="L21" s="281">
        <v>6.86</v>
      </c>
      <c r="M21" s="282">
        <v>0.09</v>
      </c>
      <c r="N21" s="249"/>
      <c r="O21" s="283"/>
      <c r="P21" s="279"/>
    </row>
    <row r="22" spans="1:16" s="284" customFormat="1">
      <c r="A22" s="279"/>
      <c r="B22" s="249"/>
      <c r="C22" s="249"/>
      <c r="D22" s="249"/>
      <c r="E22" s="249"/>
      <c r="F22" s="249"/>
      <c r="G22" s="1140" t="s">
        <v>491</v>
      </c>
      <c r="H22" s="1141"/>
      <c r="I22" s="1141"/>
      <c r="J22" s="1142"/>
      <c r="K22" s="285">
        <v>96.8</v>
      </c>
      <c r="L22" s="286">
        <v>97.8</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29" t="s">
        <v>472</v>
      </c>
      <c r="L30" s="254"/>
      <c r="M30" s="255" t="s">
        <v>473</v>
      </c>
      <c r="N30" s="256"/>
    </row>
    <row r="31" spans="1:16">
      <c r="A31" s="248"/>
      <c r="B31" s="244"/>
      <c r="C31" s="244"/>
      <c r="D31" s="244"/>
      <c r="E31" s="244"/>
      <c r="F31" s="244"/>
      <c r="G31" s="257"/>
      <c r="H31" s="258"/>
      <c r="I31" s="258"/>
      <c r="J31" s="259"/>
      <c r="K31" s="1130"/>
      <c r="L31" s="260" t="s">
        <v>474</v>
      </c>
      <c r="M31" s="261" t="s">
        <v>475</v>
      </c>
      <c r="N31" s="262" t="s">
        <v>476</v>
      </c>
    </row>
    <row r="32" spans="1:16" ht="27" customHeight="1">
      <c r="A32" s="248"/>
      <c r="B32" s="244"/>
      <c r="C32" s="244"/>
      <c r="D32" s="244"/>
      <c r="E32" s="244"/>
      <c r="F32" s="244"/>
      <c r="G32" s="1131" t="s">
        <v>494</v>
      </c>
      <c r="H32" s="1132"/>
      <c r="I32" s="1132"/>
      <c r="J32" s="1133"/>
      <c r="K32" s="294">
        <v>4945801</v>
      </c>
      <c r="L32" s="294">
        <v>47196</v>
      </c>
      <c r="M32" s="295">
        <v>44054</v>
      </c>
      <c r="N32" s="296">
        <v>7.1</v>
      </c>
    </row>
    <row r="33" spans="1:16" ht="13.5" customHeight="1">
      <c r="A33" s="248"/>
      <c r="B33" s="244"/>
      <c r="C33" s="244"/>
      <c r="D33" s="244"/>
      <c r="E33" s="244"/>
      <c r="F33" s="244"/>
      <c r="G33" s="1131" t="s">
        <v>495</v>
      </c>
      <c r="H33" s="1132"/>
      <c r="I33" s="1132"/>
      <c r="J33" s="1133"/>
      <c r="K33" s="294" t="s">
        <v>481</v>
      </c>
      <c r="L33" s="294" t="s">
        <v>481</v>
      </c>
      <c r="M33" s="295" t="s">
        <v>481</v>
      </c>
      <c r="N33" s="296" t="s">
        <v>481</v>
      </c>
    </row>
    <row r="34" spans="1:16" ht="27" customHeight="1">
      <c r="A34" s="248"/>
      <c r="B34" s="244"/>
      <c r="C34" s="244"/>
      <c r="D34" s="244"/>
      <c r="E34" s="244"/>
      <c r="F34" s="244"/>
      <c r="G34" s="1131" t="s">
        <v>496</v>
      </c>
      <c r="H34" s="1132"/>
      <c r="I34" s="1132"/>
      <c r="J34" s="1133"/>
      <c r="K34" s="294" t="s">
        <v>481</v>
      </c>
      <c r="L34" s="294" t="s">
        <v>481</v>
      </c>
      <c r="M34" s="295">
        <v>38</v>
      </c>
      <c r="N34" s="296" t="s">
        <v>481</v>
      </c>
    </row>
    <row r="35" spans="1:16" ht="27" customHeight="1">
      <c r="A35" s="248"/>
      <c r="B35" s="244"/>
      <c r="C35" s="244"/>
      <c r="D35" s="244"/>
      <c r="E35" s="244"/>
      <c r="F35" s="244"/>
      <c r="G35" s="1131" t="s">
        <v>497</v>
      </c>
      <c r="H35" s="1132"/>
      <c r="I35" s="1132"/>
      <c r="J35" s="1133"/>
      <c r="K35" s="294">
        <v>2335189</v>
      </c>
      <c r="L35" s="294">
        <v>22284</v>
      </c>
      <c r="M35" s="295">
        <v>14333</v>
      </c>
      <c r="N35" s="296">
        <v>55.5</v>
      </c>
    </row>
    <row r="36" spans="1:16" ht="27" customHeight="1">
      <c r="A36" s="248"/>
      <c r="B36" s="244"/>
      <c r="C36" s="244"/>
      <c r="D36" s="244"/>
      <c r="E36" s="244"/>
      <c r="F36" s="244"/>
      <c r="G36" s="1131" t="s">
        <v>498</v>
      </c>
      <c r="H36" s="1132"/>
      <c r="I36" s="1132"/>
      <c r="J36" s="1133"/>
      <c r="K36" s="294">
        <v>285128</v>
      </c>
      <c r="L36" s="294">
        <v>2721</v>
      </c>
      <c r="M36" s="295">
        <v>2993</v>
      </c>
      <c r="N36" s="296">
        <v>-9.1</v>
      </c>
    </row>
    <row r="37" spans="1:16" ht="13.5" customHeight="1">
      <c r="A37" s="248"/>
      <c r="B37" s="244"/>
      <c r="C37" s="244"/>
      <c r="D37" s="244"/>
      <c r="E37" s="244"/>
      <c r="F37" s="244"/>
      <c r="G37" s="1131" t="s">
        <v>499</v>
      </c>
      <c r="H37" s="1132"/>
      <c r="I37" s="1132"/>
      <c r="J37" s="1133"/>
      <c r="K37" s="294">
        <v>175817</v>
      </c>
      <c r="L37" s="294">
        <v>1678</v>
      </c>
      <c r="M37" s="295">
        <v>2007</v>
      </c>
      <c r="N37" s="296">
        <v>-16.399999999999999</v>
      </c>
    </row>
    <row r="38" spans="1:16" ht="27" customHeight="1">
      <c r="A38" s="248"/>
      <c r="B38" s="244"/>
      <c r="C38" s="244"/>
      <c r="D38" s="244"/>
      <c r="E38" s="244"/>
      <c r="F38" s="244"/>
      <c r="G38" s="1134" t="s">
        <v>500</v>
      </c>
      <c r="H38" s="1135"/>
      <c r="I38" s="1135"/>
      <c r="J38" s="1136"/>
      <c r="K38" s="297" t="s">
        <v>481</v>
      </c>
      <c r="L38" s="297" t="s">
        <v>481</v>
      </c>
      <c r="M38" s="298">
        <v>2</v>
      </c>
      <c r="N38" s="299" t="s">
        <v>481</v>
      </c>
      <c r="O38" s="293"/>
    </row>
    <row r="39" spans="1:16">
      <c r="A39" s="248"/>
      <c r="B39" s="244"/>
      <c r="C39" s="244"/>
      <c r="D39" s="244"/>
      <c r="E39" s="244"/>
      <c r="F39" s="244"/>
      <c r="G39" s="1134" t="s">
        <v>501</v>
      </c>
      <c r="H39" s="1135"/>
      <c r="I39" s="1135"/>
      <c r="J39" s="1136"/>
      <c r="K39" s="300">
        <v>-690998</v>
      </c>
      <c r="L39" s="300">
        <v>-6594</v>
      </c>
      <c r="M39" s="301">
        <v>-6167</v>
      </c>
      <c r="N39" s="302">
        <v>6.9</v>
      </c>
      <c r="O39" s="293"/>
    </row>
    <row r="40" spans="1:16" ht="27" customHeight="1">
      <c r="A40" s="248"/>
      <c r="B40" s="244"/>
      <c r="C40" s="244"/>
      <c r="D40" s="244"/>
      <c r="E40" s="244"/>
      <c r="F40" s="244"/>
      <c r="G40" s="1131" t="s">
        <v>502</v>
      </c>
      <c r="H40" s="1132"/>
      <c r="I40" s="1132"/>
      <c r="J40" s="1133"/>
      <c r="K40" s="300">
        <v>-5479993</v>
      </c>
      <c r="L40" s="300">
        <v>-52294</v>
      </c>
      <c r="M40" s="301">
        <v>-39551</v>
      </c>
      <c r="N40" s="302">
        <v>32.200000000000003</v>
      </c>
      <c r="O40" s="293"/>
    </row>
    <row r="41" spans="1:16">
      <c r="A41" s="248"/>
      <c r="B41" s="244"/>
      <c r="C41" s="244"/>
      <c r="D41" s="244"/>
      <c r="E41" s="244"/>
      <c r="F41" s="244"/>
      <c r="G41" s="1137" t="s">
        <v>281</v>
      </c>
      <c r="H41" s="1138"/>
      <c r="I41" s="1138"/>
      <c r="J41" s="1139"/>
      <c r="K41" s="294">
        <v>1570944</v>
      </c>
      <c r="L41" s="300">
        <v>14991</v>
      </c>
      <c r="M41" s="301">
        <v>17708</v>
      </c>
      <c r="N41" s="302">
        <v>-15.3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4" t="s">
        <v>472</v>
      </c>
      <c r="J49" s="1126" t="s">
        <v>506</v>
      </c>
      <c r="K49" s="1127"/>
      <c r="L49" s="1127"/>
      <c r="M49" s="1127"/>
      <c r="N49" s="1128"/>
    </row>
    <row r="50" spans="1:14">
      <c r="A50" s="248"/>
      <c r="B50" s="244"/>
      <c r="C50" s="244"/>
      <c r="D50" s="244"/>
      <c r="E50" s="244"/>
      <c r="F50" s="244"/>
      <c r="G50" s="312"/>
      <c r="H50" s="313"/>
      <c r="I50" s="1125"/>
      <c r="J50" s="314" t="s">
        <v>507</v>
      </c>
      <c r="K50" s="315" t="s">
        <v>508</v>
      </c>
      <c r="L50" s="316" t="s">
        <v>509</v>
      </c>
      <c r="M50" s="317" t="s">
        <v>510</v>
      </c>
      <c r="N50" s="318" t="s">
        <v>511</v>
      </c>
    </row>
    <row r="51" spans="1:14">
      <c r="A51" s="248"/>
      <c r="B51" s="244"/>
      <c r="C51" s="244"/>
      <c r="D51" s="244"/>
      <c r="E51" s="244"/>
      <c r="F51" s="244"/>
      <c r="G51" s="310" t="s">
        <v>512</v>
      </c>
      <c r="H51" s="311"/>
      <c r="I51" s="319">
        <v>6144004</v>
      </c>
      <c r="J51" s="320">
        <v>58549</v>
      </c>
      <c r="K51" s="321">
        <v>-1.4</v>
      </c>
      <c r="L51" s="322">
        <v>57316</v>
      </c>
      <c r="M51" s="323">
        <v>-12.8</v>
      </c>
      <c r="N51" s="324">
        <v>11.4</v>
      </c>
    </row>
    <row r="52" spans="1:14">
      <c r="A52" s="248"/>
      <c r="B52" s="244"/>
      <c r="C52" s="244"/>
      <c r="D52" s="244"/>
      <c r="E52" s="244"/>
      <c r="F52" s="244"/>
      <c r="G52" s="325"/>
      <c r="H52" s="326" t="s">
        <v>513</v>
      </c>
      <c r="I52" s="327">
        <v>3978385</v>
      </c>
      <c r="J52" s="328">
        <v>37912</v>
      </c>
      <c r="K52" s="329">
        <v>6.5</v>
      </c>
      <c r="L52" s="330">
        <v>32233</v>
      </c>
      <c r="M52" s="331">
        <v>-13.3</v>
      </c>
      <c r="N52" s="332">
        <v>19.8</v>
      </c>
    </row>
    <row r="53" spans="1:14">
      <c r="A53" s="248"/>
      <c r="B53" s="244"/>
      <c r="C53" s="244"/>
      <c r="D53" s="244"/>
      <c r="E53" s="244"/>
      <c r="F53" s="244"/>
      <c r="G53" s="310" t="s">
        <v>514</v>
      </c>
      <c r="H53" s="311"/>
      <c r="I53" s="319">
        <v>6505457</v>
      </c>
      <c r="J53" s="320">
        <v>62276</v>
      </c>
      <c r="K53" s="321">
        <v>6.4</v>
      </c>
      <c r="L53" s="322">
        <v>50671</v>
      </c>
      <c r="M53" s="323">
        <v>-11.6</v>
      </c>
      <c r="N53" s="324">
        <v>18</v>
      </c>
    </row>
    <row r="54" spans="1:14">
      <c r="A54" s="248"/>
      <c r="B54" s="244"/>
      <c r="C54" s="244"/>
      <c r="D54" s="244"/>
      <c r="E54" s="244"/>
      <c r="F54" s="244"/>
      <c r="G54" s="325"/>
      <c r="H54" s="326" t="s">
        <v>513</v>
      </c>
      <c r="I54" s="327">
        <v>3690181</v>
      </c>
      <c r="J54" s="328">
        <v>35326</v>
      </c>
      <c r="K54" s="329">
        <v>-6.8</v>
      </c>
      <c r="L54" s="330">
        <v>30499</v>
      </c>
      <c r="M54" s="331">
        <v>-5.4</v>
      </c>
      <c r="N54" s="332">
        <v>-1.4</v>
      </c>
    </row>
    <row r="55" spans="1:14">
      <c r="A55" s="248"/>
      <c r="B55" s="244"/>
      <c r="C55" s="244"/>
      <c r="D55" s="244"/>
      <c r="E55" s="244"/>
      <c r="F55" s="244"/>
      <c r="G55" s="310" t="s">
        <v>515</v>
      </c>
      <c r="H55" s="311"/>
      <c r="I55" s="319">
        <v>4800692</v>
      </c>
      <c r="J55" s="320">
        <v>45296</v>
      </c>
      <c r="K55" s="321">
        <v>-27.3</v>
      </c>
      <c r="L55" s="322">
        <v>57996</v>
      </c>
      <c r="M55" s="323">
        <v>14.5</v>
      </c>
      <c r="N55" s="324">
        <v>-41.8</v>
      </c>
    </row>
    <row r="56" spans="1:14">
      <c r="A56" s="248"/>
      <c r="B56" s="244"/>
      <c r="C56" s="244"/>
      <c r="D56" s="244"/>
      <c r="E56" s="244"/>
      <c r="F56" s="244"/>
      <c r="G56" s="325"/>
      <c r="H56" s="326" t="s">
        <v>513</v>
      </c>
      <c r="I56" s="327">
        <v>2669292</v>
      </c>
      <c r="J56" s="328">
        <v>25186</v>
      </c>
      <c r="K56" s="329">
        <v>-28.7</v>
      </c>
      <c r="L56" s="330">
        <v>32288</v>
      </c>
      <c r="M56" s="331">
        <v>5.9</v>
      </c>
      <c r="N56" s="332">
        <v>-34.6</v>
      </c>
    </row>
    <row r="57" spans="1:14">
      <c r="A57" s="248"/>
      <c r="B57" s="244"/>
      <c r="C57" s="244"/>
      <c r="D57" s="244"/>
      <c r="E57" s="244"/>
      <c r="F57" s="244"/>
      <c r="G57" s="310" t="s">
        <v>516</v>
      </c>
      <c r="H57" s="311"/>
      <c r="I57" s="319">
        <v>5969948</v>
      </c>
      <c r="J57" s="320">
        <v>56561</v>
      </c>
      <c r="K57" s="321">
        <v>24.9</v>
      </c>
      <c r="L57" s="322">
        <v>64620</v>
      </c>
      <c r="M57" s="323">
        <v>11.4</v>
      </c>
      <c r="N57" s="324">
        <v>13.5</v>
      </c>
    </row>
    <row r="58" spans="1:14">
      <c r="A58" s="248"/>
      <c r="B58" s="244"/>
      <c r="C58" s="244"/>
      <c r="D58" s="244"/>
      <c r="E58" s="244"/>
      <c r="F58" s="244"/>
      <c r="G58" s="325"/>
      <c r="H58" s="326" t="s">
        <v>513</v>
      </c>
      <c r="I58" s="327">
        <v>3862717</v>
      </c>
      <c r="J58" s="328">
        <v>36596</v>
      </c>
      <c r="K58" s="329">
        <v>45.3</v>
      </c>
      <c r="L58" s="330">
        <v>37260</v>
      </c>
      <c r="M58" s="331">
        <v>15.4</v>
      </c>
      <c r="N58" s="332">
        <v>29.9</v>
      </c>
    </row>
    <row r="59" spans="1:14">
      <c r="A59" s="248"/>
      <c r="B59" s="244"/>
      <c r="C59" s="244"/>
      <c r="D59" s="244"/>
      <c r="E59" s="244"/>
      <c r="F59" s="244"/>
      <c r="G59" s="310" t="s">
        <v>517</v>
      </c>
      <c r="H59" s="311"/>
      <c r="I59" s="319">
        <v>9394607</v>
      </c>
      <c r="J59" s="320">
        <v>89650</v>
      </c>
      <c r="K59" s="321">
        <v>58.5</v>
      </c>
      <c r="L59" s="322">
        <v>64287</v>
      </c>
      <c r="M59" s="323">
        <v>-0.5</v>
      </c>
      <c r="N59" s="324">
        <v>59</v>
      </c>
    </row>
    <row r="60" spans="1:14">
      <c r="A60" s="248"/>
      <c r="B60" s="244"/>
      <c r="C60" s="244"/>
      <c r="D60" s="244"/>
      <c r="E60" s="244"/>
      <c r="F60" s="244"/>
      <c r="G60" s="325"/>
      <c r="H60" s="326" t="s">
        <v>513</v>
      </c>
      <c r="I60" s="333">
        <v>6798092</v>
      </c>
      <c r="J60" s="328">
        <v>64872</v>
      </c>
      <c r="K60" s="329">
        <v>77.3</v>
      </c>
      <c r="L60" s="330">
        <v>41052</v>
      </c>
      <c r="M60" s="331">
        <v>10.199999999999999</v>
      </c>
      <c r="N60" s="332">
        <v>67.099999999999994</v>
      </c>
    </row>
    <row r="61" spans="1:14">
      <c r="A61" s="248"/>
      <c r="B61" s="244"/>
      <c r="C61" s="244"/>
      <c r="D61" s="244"/>
      <c r="E61" s="244"/>
      <c r="F61" s="244"/>
      <c r="G61" s="310" t="s">
        <v>518</v>
      </c>
      <c r="H61" s="334"/>
      <c r="I61" s="335">
        <v>6562942</v>
      </c>
      <c r="J61" s="336">
        <v>62466</v>
      </c>
      <c r="K61" s="337">
        <v>12.2</v>
      </c>
      <c r="L61" s="338">
        <v>58978</v>
      </c>
      <c r="M61" s="339">
        <v>0.2</v>
      </c>
      <c r="N61" s="324">
        <v>12</v>
      </c>
    </row>
    <row r="62" spans="1:14">
      <c r="A62" s="248"/>
      <c r="B62" s="244"/>
      <c r="C62" s="244"/>
      <c r="D62" s="244"/>
      <c r="E62" s="244"/>
      <c r="F62" s="244"/>
      <c r="G62" s="325"/>
      <c r="H62" s="326" t="s">
        <v>513</v>
      </c>
      <c r="I62" s="327">
        <v>4199733</v>
      </c>
      <c r="J62" s="328">
        <v>39978</v>
      </c>
      <c r="K62" s="329">
        <v>18.7</v>
      </c>
      <c r="L62" s="330">
        <v>34666</v>
      </c>
      <c r="M62" s="331">
        <v>2.6</v>
      </c>
      <c r="N62" s="332">
        <v>16.100000000000001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9" t="s">
        <v>3</v>
      </c>
      <c r="D47" s="1149"/>
      <c r="E47" s="1150"/>
      <c r="F47" s="11">
        <v>7.24</v>
      </c>
      <c r="G47" s="12">
        <v>7.32</v>
      </c>
      <c r="H47" s="12">
        <v>8.51</v>
      </c>
      <c r="I47" s="12">
        <v>7.69</v>
      </c>
      <c r="J47" s="13">
        <v>7.09</v>
      </c>
    </row>
    <row r="48" spans="2:10" ht="57.75" customHeight="1">
      <c r="B48" s="14"/>
      <c r="C48" s="1151" t="s">
        <v>4</v>
      </c>
      <c r="D48" s="1151"/>
      <c r="E48" s="1152"/>
      <c r="F48" s="15">
        <v>4.28</v>
      </c>
      <c r="G48" s="16">
        <v>4.4800000000000004</v>
      </c>
      <c r="H48" s="16">
        <v>3.4</v>
      </c>
      <c r="I48" s="16">
        <v>3.96</v>
      </c>
      <c r="J48" s="17">
        <v>3.52</v>
      </c>
    </row>
    <row r="49" spans="2:10" ht="57.75" customHeight="1" thickBot="1">
      <c r="B49" s="18"/>
      <c r="C49" s="1153" t="s">
        <v>5</v>
      </c>
      <c r="D49" s="1153"/>
      <c r="E49" s="1154"/>
      <c r="F49" s="19">
        <v>2.4300000000000002</v>
      </c>
      <c r="G49" s="20">
        <v>0.17</v>
      </c>
      <c r="H49" s="20">
        <v>0.27</v>
      </c>
      <c r="I49" s="20" t="s">
        <v>525</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61" t="s">
        <v>527</v>
      </c>
      <c r="D34" s="1161"/>
      <c r="E34" s="1162"/>
      <c r="F34" s="32">
        <v>15.85</v>
      </c>
      <c r="G34" s="33">
        <v>19.2</v>
      </c>
      <c r="H34" s="33">
        <v>20.100000000000001</v>
      </c>
      <c r="I34" s="33">
        <v>20.170000000000002</v>
      </c>
      <c r="J34" s="34">
        <v>20.62</v>
      </c>
      <c r="K34" s="22"/>
      <c r="L34" s="22"/>
      <c r="M34" s="22"/>
      <c r="N34" s="22"/>
      <c r="O34" s="22"/>
      <c r="P34" s="22"/>
    </row>
    <row r="35" spans="1:16" ht="39" customHeight="1">
      <c r="A35" s="22"/>
      <c r="B35" s="35"/>
      <c r="C35" s="1155" t="s">
        <v>528</v>
      </c>
      <c r="D35" s="1156"/>
      <c r="E35" s="1157"/>
      <c r="F35" s="36">
        <v>5.14</v>
      </c>
      <c r="G35" s="37">
        <v>5.46</v>
      </c>
      <c r="H35" s="37">
        <v>6.17</v>
      </c>
      <c r="I35" s="37">
        <v>5.92</v>
      </c>
      <c r="J35" s="38">
        <v>6.71</v>
      </c>
      <c r="K35" s="22"/>
      <c r="L35" s="22"/>
      <c r="M35" s="22"/>
      <c r="N35" s="22"/>
      <c r="O35" s="22"/>
      <c r="P35" s="22"/>
    </row>
    <row r="36" spans="1:16" ht="39" customHeight="1">
      <c r="A36" s="22"/>
      <c r="B36" s="35"/>
      <c r="C36" s="1155" t="s">
        <v>529</v>
      </c>
      <c r="D36" s="1156"/>
      <c r="E36" s="1157"/>
      <c r="F36" s="36">
        <v>4.25</v>
      </c>
      <c r="G36" s="37">
        <v>4.43</v>
      </c>
      <c r="H36" s="37">
        <v>3.36</v>
      </c>
      <c r="I36" s="37">
        <v>3.92</v>
      </c>
      <c r="J36" s="38">
        <v>3.48</v>
      </c>
      <c r="K36" s="22"/>
      <c r="L36" s="22"/>
      <c r="M36" s="22"/>
      <c r="N36" s="22"/>
      <c r="O36" s="22"/>
      <c r="P36" s="22"/>
    </row>
    <row r="37" spans="1:16" ht="39" customHeight="1">
      <c r="A37" s="22"/>
      <c r="B37" s="35"/>
      <c r="C37" s="1155" t="s">
        <v>530</v>
      </c>
      <c r="D37" s="1156"/>
      <c r="E37" s="1157"/>
      <c r="F37" s="36">
        <v>1.2</v>
      </c>
      <c r="G37" s="37">
        <v>1.71</v>
      </c>
      <c r="H37" s="37">
        <v>1.05</v>
      </c>
      <c r="I37" s="37">
        <v>1.26</v>
      </c>
      <c r="J37" s="38">
        <v>1.32</v>
      </c>
      <c r="K37" s="22"/>
      <c r="L37" s="22"/>
      <c r="M37" s="22"/>
      <c r="N37" s="22"/>
      <c r="O37" s="22"/>
      <c r="P37" s="22"/>
    </row>
    <row r="38" spans="1:16" ht="39" customHeight="1">
      <c r="A38" s="22"/>
      <c r="B38" s="35"/>
      <c r="C38" s="1155" t="s">
        <v>531</v>
      </c>
      <c r="D38" s="1156"/>
      <c r="E38" s="1157"/>
      <c r="F38" s="36">
        <v>0.55000000000000004</v>
      </c>
      <c r="G38" s="37">
        <v>0.64</v>
      </c>
      <c r="H38" s="37">
        <v>0.74</v>
      </c>
      <c r="I38" s="37">
        <v>0.41</v>
      </c>
      <c r="J38" s="38">
        <v>0.75</v>
      </c>
      <c r="K38" s="22"/>
      <c r="L38" s="22"/>
      <c r="M38" s="22"/>
      <c r="N38" s="22"/>
      <c r="O38" s="22"/>
      <c r="P38" s="22"/>
    </row>
    <row r="39" spans="1:16" ht="39" customHeight="1">
      <c r="A39" s="22"/>
      <c r="B39" s="35"/>
      <c r="C39" s="1155" t="s">
        <v>532</v>
      </c>
      <c r="D39" s="1156"/>
      <c r="E39" s="1157"/>
      <c r="F39" s="36">
        <v>0.12</v>
      </c>
      <c r="G39" s="37">
        <v>0.02</v>
      </c>
      <c r="H39" s="37">
        <v>0.01</v>
      </c>
      <c r="I39" s="37">
        <v>0.01</v>
      </c>
      <c r="J39" s="38">
        <v>0.27</v>
      </c>
      <c r="K39" s="22"/>
      <c r="L39" s="22"/>
      <c r="M39" s="22"/>
      <c r="N39" s="22"/>
      <c r="O39" s="22"/>
      <c r="P39" s="22"/>
    </row>
    <row r="40" spans="1:16" ht="39" customHeight="1">
      <c r="A40" s="22"/>
      <c r="B40" s="35"/>
      <c r="C40" s="1155" t="s">
        <v>533</v>
      </c>
      <c r="D40" s="1156"/>
      <c r="E40" s="1157"/>
      <c r="F40" s="36">
        <v>0.09</v>
      </c>
      <c r="G40" s="37">
        <v>0.13</v>
      </c>
      <c r="H40" s="37">
        <v>0.13</v>
      </c>
      <c r="I40" s="37">
        <v>0.14000000000000001</v>
      </c>
      <c r="J40" s="38">
        <v>0.16</v>
      </c>
      <c r="K40" s="22"/>
      <c r="L40" s="22"/>
      <c r="M40" s="22"/>
      <c r="N40" s="22"/>
      <c r="O40" s="22"/>
      <c r="P40" s="22"/>
    </row>
    <row r="41" spans="1:16" ht="39" customHeight="1">
      <c r="A41" s="22"/>
      <c r="B41" s="35"/>
      <c r="C41" s="1155" t="s">
        <v>534</v>
      </c>
      <c r="D41" s="1156"/>
      <c r="E41" s="1157"/>
      <c r="F41" s="36">
        <v>0.04</v>
      </c>
      <c r="G41" s="37">
        <v>0.14000000000000001</v>
      </c>
      <c r="H41" s="37">
        <v>0.15</v>
      </c>
      <c r="I41" s="37">
        <v>0.05</v>
      </c>
      <c r="J41" s="38">
        <v>0.06</v>
      </c>
      <c r="K41" s="22"/>
      <c r="L41" s="22"/>
      <c r="M41" s="22"/>
      <c r="N41" s="22"/>
      <c r="O41" s="22"/>
      <c r="P41" s="22"/>
    </row>
    <row r="42" spans="1:16" ht="39" customHeight="1">
      <c r="A42" s="22"/>
      <c r="B42" s="39"/>
      <c r="C42" s="1155" t="s">
        <v>535</v>
      </c>
      <c r="D42" s="1156"/>
      <c r="E42" s="1157"/>
      <c r="F42" s="36" t="s">
        <v>481</v>
      </c>
      <c r="G42" s="37" t="s">
        <v>481</v>
      </c>
      <c r="H42" s="37" t="s">
        <v>481</v>
      </c>
      <c r="I42" s="37" t="s">
        <v>481</v>
      </c>
      <c r="J42" s="38" t="s">
        <v>481</v>
      </c>
      <c r="K42" s="22"/>
      <c r="L42" s="22"/>
      <c r="M42" s="22"/>
      <c r="N42" s="22"/>
      <c r="O42" s="22"/>
      <c r="P42" s="22"/>
    </row>
    <row r="43" spans="1:16" ht="39" customHeight="1" thickBot="1">
      <c r="A43" s="22"/>
      <c r="B43" s="40"/>
      <c r="C43" s="1158" t="s">
        <v>536</v>
      </c>
      <c r="D43" s="1159"/>
      <c r="E43" s="1160"/>
      <c r="F43" s="41">
        <v>0.28999999999999998</v>
      </c>
      <c r="G43" s="42">
        <v>0.13</v>
      </c>
      <c r="H43" s="42">
        <v>0.11</v>
      </c>
      <c r="I43" s="42">
        <v>0.1</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71" t="s">
        <v>11</v>
      </c>
      <c r="C45" s="1172"/>
      <c r="D45" s="58"/>
      <c r="E45" s="1177" t="s">
        <v>12</v>
      </c>
      <c r="F45" s="1177"/>
      <c r="G45" s="1177"/>
      <c r="H45" s="1177"/>
      <c r="I45" s="1177"/>
      <c r="J45" s="1178"/>
      <c r="K45" s="59">
        <v>4997</v>
      </c>
      <c r="L45" s="60">
        <v>4881</v>
      </c>
      <c r="M45" s="60">
        <v>4904</v>
      </c>
      <c r="N45" s="60">
        <v>4966</v>
      </c>
      <c r="O45" s="61">
        <v>4946</v>
      </c>
      <c r="P45" s="48"/>
      <c r="Q45" s="48"/>
      <c r="R45" s="48"/>
      <c r="S45" s="48"/>
      <c r="T45" s="48"/>
      <c r="U45" s="48"/>
    </row>
    <row r="46" spans="1:21" ht="30.75" customHeight="1">
      <c r="A46" s="48"/>
      <c r="B46" s="1173"/>
      <c r="C46" s="1174"/>
      <c r="D46" s="62"/>
      <c r="E46" s="1165" t="s">
        <v>13</v>
      </c>
      <c r="F46" s="1165"/>
      <c r="G46" s="1165"/>
      <c r="H46" s="1165"/>
      <c r="I46" s="1165"/>
      <c r="J46" s="1166"/>
      <c r="K46" s="63" t="s">
        <v>481</v>
      </c>
      <c r="L46" s="64" t="s">
        <v>481</v>
      </c>
      <c r="M46" s="64" t="s">
        <v>481</v>
      </c>
      <c r="N46" s="64" t="s">
        <v>481</v>
      </c>
      <c r="O46" s="65" t="s">
        <v>481</v>
      </c>
      <c r="P46" s="48"/>
      <c r="Q46" s="48"/>
      <c r="R46" s="48"/>
      <c r="S46" s="48"/>
      <c r="T46" s="48"/>
      <c r="U46" s="48"/>
    </row>
    <row r="47" spans="1:21" ht="30.75" customHeight="1">
      <c r="A47" s="48"/>
      <c r="B47" s="1173"/>
      <c r="C47" s="1174"/>
      <c r="D47" s="62"/>
      <c r="E47" s="1165" t="s">
        <v>14</v>
      </c>
      <c r="F47" s="1165"/>
      <c r="G47" s="1165"/>
      <c r="H47" s="1165"/>
      <c r="I47" s="1165"/>
      <c r="J47" s="1166"/>
      <c r="K47" s="63" t="s">
        <v>481</v>
      </c>
      <c r="L47" s="64" t="s">
        <v>481</v>
      </c>
      <c r="M47" s="64" t="s">
        <v>481</v>
      </c>
      <c r="N47" s="64" t="s">
        <v>481</v>
      </c>
      <c r="O47" s="65" t="s">
        <v>481</v>
      </c>
      <c r="P47" s="48"/>
      <c r="Q47" s="48"/>
      <c r="R47" s="48"/>
      <c r="S47" s="48"/>
      <c r="T47" s="48"/>
      <c r="U47" s="48"/>
    </row>
    <row r="48" spans="1:21" ht="30.75" customHeight="1">
      <c r="A48" s="48"/>
      <c r="B48" s="1173"/>
      <c r="C48" s="1174"/>
      <c r="D48" s="62"/>
      <c r="E48" s="1165" t="s">
        <v>15</v>
      </c>
      <c r="F48" s="1165"/>
      <c r="G48" s="1165"/>
      <c r="H48" s="1165"/>
      <c r="I48" s="1165"/>
      <c r="J48" s="1166"/>
      <c r="K48" s="63">
        <v>2095</v>
      </c>
      <c r="L48" s="64">
        <v>2332</v>
      </c>
      <c r="M48" s="64">
        <v>2222</v>
      </c>
      <c r="N48" s="64">
        <v>2368</v>
      </c>
      <c r="O48" s="65">
        <v>2335</v>
      </c>
      <c r="P48" s="48"/>
      <c r="Q48" s="48"/>
      <c r="R48" s="48"/>
      <c r="S48" s="48"/>
      <c r="T48" s="48"/>
      <c r="U48" s="48"/>
    </row>
    <row r="49" spans="1:21" ht="30.75" customHeight="1">
      <c r="A49" s="48"/>
      <c r="B49" s="1173"/>
      <c r="C49" s="1174"/>
      <c r="D49" s="62"/>
      <c r="E49" s="1165" t="s">
        <v>16</v>
      </c>
      <c r="F49" s="1165"/>
      <c r="G49" s="1165"/>
      <c r="H49" s="1165"/>
      <c r="I49" s="1165"/>
      <c r="J49" s="1166"/>
      <c r="K49" s="63">
        <v>268</v>
      </c>
      <c r="L49" s="64">
        <v>271</v>
      </c>
      <c r="M49" s="64">
        <v>265</v>
      </c>
      <c r="N49" s="64">
        <v>279</v>
      </c>
      <c r="O49" s="65">
        <v>285</v>
      </c>
      <c r="P49" s="48"/>
      <c r="Q49" s="48"/>
      <c r="R49" s="48"/>
      <c r="S49" s="48"/>
      <c r="T49" s="48"/>
      <c r="U49" s="48"/>
    </row>
    <row r="50" spans="1:21" ht="30.75" customHeight="1">
      <c r="A50" s="48"/>
      <c r="B50" s="1173"/>
      <c r="C50" s="1174"/>
      <c r="D50" s="62"/>
      <c r="E50" s="1165" t="s">
        <v>17</v>
      </c>
      <c r="F50" s="1165"/>
      <c r="G50" s="1165"/>
      <c r="H50" s="1165"/>
      <c r="I50" s="1165"/>
      <c r="J50" s="1166"/>
      <c r="K50" s="63">
        <v>203</v>
      </c>
      <c r="L50" s="64">
        <v>197</v>
      </c>
      <c r="M50" s="64">
        <v>192</v>
      </c>
      <c r="N50" s="64">
        <v>194</v>
      </c>
      <c r="O50" s="65">
        <v>176</v>
      </c>
      <c r="P50" s="48"/>
      <c r="Q50" s="48"/>
      <c r="R50" s="48"/>
      <c r="S50" s="48"/>
      <c r="T50" s="48"/>
      <c r="U50" s="48"/>
    </row>
    <row r="51" spans="1:21" ht="30.75" customHeight="1">
      <c r="A51" s="48"/>
      <c r="B51" s="1175"/>
      <c r="C51" s="1176"/>
      <c r="D51" s="66"/>
      <c r="E51" s="1165" t="s">
        <v>18</v>
      </c>
      <c r="F51" s="1165"/>
      <c r="G51" s="1165"/>
      <c r="H51" s="1165"/>
      <c r="I51" s="1165"/>
      <c r="J51" s="1166"/>
      <c r="K51" s="63" t="s">
        <v>481</v>
      </c>
      <c r="L51" s="64" t="s">
        <v>481</v>
      </c>
      <c r="M51" s="64" t="s">
        <v>481</v>
      </c>
      <c r="N51" s="64" t="s">
        <v>481</v>
      </c>
      <c r="O51" s="65" t="s">
        <v>481</v>
      </c>
      <c r="P51" s="48"/>
      <c r="Q51" s="48"/>
      <c r="R51" s="48"/>
      <c r="S51" s="48"/>
      <c r="T51" s="48"/>
      <c r="U51" s="48"/>
    </row>
    <row r="52" spans="1:21" ht="30.75" customHeight="1">
      <c r="A52" s="48"/>
      <c r="B52" s="1163" t="s">
        <v>19</v>
      </c>
      <c r="C52" s="1164"/>
      <c r="D52" s="66"/>
      <c r="E52" s="1165" t="s">
        <v>20</v>
      </c>
      <c r="F52" s="1165"/>
      <c r="G52" s="1165"/>
      <c r="H52" s="1165"/>
      <c r="I52" s="1165"/>
      <c r="J52" s="1166"/>
      <c r="K52" s="63">
        <v>5586</v>
      </c>
      <c r="L52" s="64">
        <v>5666</v>
      </c>
      <c r="M52" s="64">
        <v>5802</v>
      </c>
      <c r="N52" s="64">
        <v>5939</v>
      </c>
      <c r="O52" s="65">
        <v>6170</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1977</v>
      </c>
      <c r="L53" s="69">
        <v>2015</v>
      </c>
      <c r="M53" s="69">
        <v>1781</v>
      </c>
      <c r="N53" s="69">
        <v>1868</v>
      </c>
      <c r="O53" s="70">
        <v>1572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2016-04-18T13:37:48Z</cp:lastPrinted>
  <dcterms:created xsi:type="dcterms:W3CDTF">2016-02-15T01:21:54Z</dcterms:created>
  <dcterms:modified xsi:type="dcterms:W3CDTF">2016-05-02T12:42:29Z</dcterms:modified>
</cp:coreProperties>
</file>