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3諏訪\"/>
    </mc:Choice>
  </mc:AlternateContent>
  <xr:revisionPtr revIDLastSave="0" documentId="13_ncr:1_{A63698FD-D29A-4AE7-B48F-7ECFC0D09AA9}"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BE36" i="10"/>
  <c r="U36" i="10"/>
  <c r="BE35" i="10"/>
  <c r="C35" i="10"/>
  <c r="C36" i="10" s="1"/>
  <c r="C34" i="10"/>
  <c r="C37" i="10" l="1"/>
  <c r="BE34" i="10" s="1"/>
  <c r="U34" i="10"/>
  <c r="U35"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<sst xmlns="http://schemas.openxmlformats.org/spreadsheetml/2006/main" count="1122" uniqueCount="621">
  <si>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</si>
  <si>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</si>
  <si>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</si>
  <si>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</si>
  <si>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</si>
  <si>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</si>
  <si>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</si>
  <si>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</si>
  <si>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</si>
  <si>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</si>
  <si>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</si>
  <si>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</si>
  <si>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</si>
  <si>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</si>
  <si>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</si>
  <si>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</si>
  <si>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</si>
  <si>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</si>
  <si>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</si>
  <si>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</si>
  <si>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</si>
  <si>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</si>
  <si>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</si>
  <si>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</si>
  <si>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</si>
  <si>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</si>
  <si>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</si>
  <si>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</si>
  <si>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</si>
  <si>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</si>
  <si>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</si>
  <si>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</si>
  <si>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</si>
  <si>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</si>
  <si>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</si>
  <si>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</si>
  <si>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</si>
  <si>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</si>
  <si>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</si>
  <si>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</si>
  <si>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</si>
  <si>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</si>
  <si>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</si>
  <si>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</si>
  <si>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</si>
  <si>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</si>
  <si>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</si>
  <si>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</si>
  <si>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</si>
  <si>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</si>
  <si>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</si>
  <si>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</si>
  <si>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</si>
  <si>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</si>
  <si>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</si>
  <si>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</si>
  <si>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</si>
  <si>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</si>
  <si>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</si>
  <si>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</si>
  <si>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</si>
  <si>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</si>
  <si>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</si>
  <si>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</si>
  <si>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</si>
  <si>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</si>
  <si>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</si>
  <si>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</si>
  <si>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</si>
  <si>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</si>
  <si>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</si>
  <si>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</si>
  <si>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</si>
  <si>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</si>
  <si>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</si>
  <si>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</si>
  <si>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</si>
  <si>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</si>
  <si>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</si>
  <si>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</si>
  <si>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</si>
  <si>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</si>
  <si>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</si>
  <si>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</si>
  <si>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</si>
  <si>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</si>
  <si>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</si>
  <si>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</si>
  <si>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</si>
  <si>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</si>
  <si>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</si>
  <si>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</si>
  <si>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</si>
  <si>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</si>
  <si>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</si>
  <si>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</si>
  <si>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</si>
  <si>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</si>
  <si>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</si>
  <si>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</si>
  <si>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</si>
  <si>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</si>
  <si>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</si>
  <si>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</si>
  <si>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</si>
  <si>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</si>
  <si>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</si>
  <si>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</si>
  <si>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</si>
  <si>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</si>
  <si>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</si>
  <si>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</si>
  <si>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</si>
  <si>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</si>
  <si>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</si>
  <si>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</si>
  <si>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</si>
  <si>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</si>
  <si>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</si>
  <si>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</si>
  <si>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</si>
  <si>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</si>
  <si>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</si>
  <si>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</si>
  <si>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</si>
  <si>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</si>
  <si>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</si>
  <si>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</si>
  <si>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</si>
  <si>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</si>
  <si>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</si>
  <si>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</si>
  <si>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</si>
  <si>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</si>
  <si>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</si>
  <si>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</si>
  <si>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</si>
  <si>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</si>
  <si>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</si>
  <si>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</si>
  <si>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</si>
  <si>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</si>
  <si>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</si>
  <si>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</si>
  <si>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</si>
  <si>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</si>
  <si>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</si>
  <si>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</si>
  <si>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</si>
  <si>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</si>
  <si>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</si>
  <si>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</si>
  <si>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</si>
  <si>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</si>
  <si>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</si>
  <si>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</si>
  <si>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</si>
  <si>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</si>
  <si>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</si>
  <si>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</si>
  <si>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</si>
  <si>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</si>
  <si>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</si>
  <si>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</si>
  <si>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</si>
  <si>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</si>
  <si>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</si>
  <si>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</si>
  <si>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</si>
  <si>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</si>
  <si>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</si>
  <si>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</si>
  <si>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</si>
  <si>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</si>
  <si>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</si>
  <si>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</si>
  <si>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</si>
  <si>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</si>
  <si>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</si>
  <si>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</si>
  <si>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</si>
  <si>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</si>
  <si>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</si>
  <si>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</si>
  <si>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</si>
  <si>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</si>
  <si>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</si>
  <si>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</si>
  <si>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</si>
  <si>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</si>
  <si>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</si>
  <si>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</si>
  <si>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</si>
  <si>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</si>
  <si>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</si>
  <si>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</si>
  <si>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</si>
  <si>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</si>
  <si>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</si>
  <si>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</si>
  <si>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</si>
  <si>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</si>
  <si>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</si>
  <si>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</si>
  <si>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</si>
  <si>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</si>
  <si>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</si>
  <si>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</si>
  <si>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</si>
  <si>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</si>
  <si>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</si>
  <si>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</si>
  <si>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</si>
  <si>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</si>
  <si>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</si>
  <si>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</si>
  <si>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</si>
  <si>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</si>
  <si>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</si>
  <si>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</si>
  <si>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</si>
  <si>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長野県岡谷市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</si>
  <si>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</si>
  <si>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</si>
  <si>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</si>
  <si>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</si>
  <si>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</si>
  <si>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</si>
  <si>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</si>
  <si>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</si>
  <si>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</si>
  <si>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</si>
  <si>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</si>
  <si>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</si>
  <si>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</si>
  <si>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</si>
  <si>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</si>
  <si>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</si>
  <si>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</si>
  <si>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</si>
  <si>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</si>
  <si>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</si>
  <si>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</si>
  <si>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</si>
  <si>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</si>
  <si>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</si>
  <si>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</si>
  <si>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</si>
  <si>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</si>
  <si>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</si>
  <si>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</si>
  <si>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</si>
  <si>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</si>
  <si>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</si>
  <si>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</si>
  <si>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</si>
  <si>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</si>
  <si>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</si>
  <si>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</si>
  <si>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</si>
  <si>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</si>
  <si>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</si>
  <si>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</si>
  <si>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</si>
  <si>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</si>
  <si>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</si>
  <si>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</si>
  <si>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</si>
  <si>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</si>
  <si>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</si>
  <si>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</si>
  <si>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</si>
  <si>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</si>
  <si>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</si>
  <si>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</si>
  <si>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</si>
  <si>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</si>
  <si>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</si>
  <si>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</si>
  <si>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</si>
  <si>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</si>
  <si>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</si>
  <si>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</si>
  <si>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</si>
  <si>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</si>
  <si>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</si>
  <si>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</si>
  <si>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</si>
  <si>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</si>
  <si>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</si>
  <si>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</si>
  <si>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</si>
  <si>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</si>
  <si>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</si>
  <si>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</si>
  <si>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</si>
  <si>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</si>
  <si>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</si>
  <si>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</si>
  <si>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</si>
  <si>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</si>
  <si>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</si>
  <si>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</si>
  <si>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</si>
  <si>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</si>
  <si>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</si>
  <si>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</si>
  <si>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</si>
  <si>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</si>
  <si>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</si>
  <si>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</si>
  <si>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</si>
  <si>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</si>
  <si>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</si>
  <si>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</si>
  <si>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</si>
  <si>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</si>
  <si>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</si>
  <si>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</si>
  <si>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</si>
  <si>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</si>
  <si>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</si>
  <si>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</si>
  <si>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</si>
  <si>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</si>
  <si>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</si>
  <si>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</si>
  <si>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</si>
  <si>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</si>
  <si>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</si>
  <si>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</si>
  <si>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</si>
  <si>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</si>
  <si>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</si>
  <si>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</si>
  <si>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</si>
  <si>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</si>
  <si>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</si>
  <si>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</si>
  <si>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</si>
  <si>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</si>
  <si>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</si>
  <si>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</si>
  <si>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</si>
  <si>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</si>
  <si>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</si>
  <si>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</si>
  <si>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</si>
  <si>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</si>
  <si>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</si>
  <si>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</si>
  <si>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</si>
  <si>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</si>
  <si>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</si>
  <si>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</si>
  <si>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</si>
  <si>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</si>
  <si>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</si>
  <si>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</si>
  <si>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</si>
  <si>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</si>
  <si>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</si>
  <si>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</si>
  <si>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</si>
  <si>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</si>
  <si>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</si>
  <si>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</si>
  <si>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</si>
  <si>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</si>
  <si>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</si>
  <si>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</si>
  <si>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</si>
  <si>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</si>
  <si>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</si>
  <si>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長野県岡谷市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</si>
  <si>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</si>
  <si>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</si>
  <si>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</si>
  <si>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</si>
  <si>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</si>
  <si>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</si>
  <si>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</si>
  <si>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</si>
  <si>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</si>
  <si>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</si>
  <si>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</si>
  <si>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</si>
  <si>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</si>
  <si>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</si>
  <si>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</si>
  <si>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</si>
  <si>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</si>
  <si>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</si>
  <si>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</si>
  <si>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</si>
  <si>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</si>
  <si>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</si>
  <si>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</si>
  <si>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</si>
  <si>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</si>
  <si>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</si>
  <si>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</si>
  <si>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</si>
  <si>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</si>
  <si>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</si>
  <si>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</si>
  <si>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</si>
  <si>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</si>
  <si>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</si>
  <si>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</si>
  <si>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</si>
  <si>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</si>
  <si>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</si>
  <si>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</si>
  <si>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</si>
  <si>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</si>
  <si>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</si>
  <si>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</si>
  <si>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</si>
  <si>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</si>
  <si>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</si>
  <si>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</si>
  <si>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</si>
  <si>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</si>
  <si>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</si>
  <si>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</si>
  <si>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</si>
  <si>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</si>
  <si>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</si>
  <si>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</si>
  <si>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</si>
  <si>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</si>
  <si>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</si>
  <si>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</si>
  <si>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</si>
  <si>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</si>
  <si>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</si>
  <si>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</si>
  <si>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</si>
  <si>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</si>
  <si>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</si>
  <si>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</si>
  <si>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</si>
  <si>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</si>
  <si>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</si>
  <si>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</si>
  <si>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</si>
  <si>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</si>
  <si>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</si>
  <si>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</si>
  <si>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</si>
  <si>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</si>
  <si>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</si>
  <si>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</si>
  <si>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</si>
  <si>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</si>
  <si>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</si>
  <si>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</si>
  <si>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</si>
  <si>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</si>
  <si>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</si>
  <si>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</si>
  <si>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</si>
  <si>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</si>
  <si>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</si>
  <si>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</si>
  <si>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</si>
  <si>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</si>
  <si>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</si>
  <si>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</si>
  <si>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</si>
  <si>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</si>
  <si>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</si>
  <si>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</si>
  <si>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</si>
  <si>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</si>
  <si>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</si>
  <si>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</si>
  <si>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</si>
  <si>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</si>
  <si>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</si>
  <si>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</si>
  <si>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</si>
  <si>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</si>
  <si>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</si>
  <si>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</si>
  <si>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</si>
  <si>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</si>
  <si>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</si>
  <si>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</si>
  <si>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</si>
  <si>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</si>
  <si>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</si>
  <si>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</si>
  <si>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</si>
  <si>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</si>
  <si>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</si>
  <si>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</si>
  <si>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</si>
  <si>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</si>
  <si>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</si>
  <si>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</si>
  <si>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</si>
  <si>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</si>
  <si>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</si>
  <si>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</si>
  <si>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</si>
  <si>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</si>
  <si>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</si>
  <si>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</si>
  <si>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</si>
  <si>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</si>
  <si>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</si>
  <si>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</si>
  <si>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</si>
  <si>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</si>
  <si>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</si>
  <si>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</si>
  <si>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</si>
  <si>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</si>
  <si>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</si>
  <si>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</si>
  <si>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</si>
  <si>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</si>
  <si>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</si>
  <si>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</si>
  <si>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</si>
  <si>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</si>
  <si>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</si>
  <si>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</si>
  <si>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</si>
  <si>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</si>
  <si>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</si>
  <si>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</si>
  <si>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</si>
  <si>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</si>
  <si>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</si>
  <si>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</si>
  <si>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</si>
  <si>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</si>
  <si>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</si>
  <si>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</si>
  <si>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</si>
  <si>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</si>
  <si>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</si>
  <si>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</si>
  <si>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</si>
  <si>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</si>
  <si>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</si>
  <si>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</si>
  <si>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</si>
  <si>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</si>
  <si>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</si>
  <si>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</si>
  <si>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</si>
  <si>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</si>
  <si>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</si>
  <si>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</si>
  <si>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</si>
  <si>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</si>
  <si>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</si>
  <si>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</si>
  <si>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</si>
  <si>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</si>
  <si>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</si>
  <si>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</si>
  <si>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</si>
  <si>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</si>
  <si>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</si>
  <si>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</si>
  <si>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</si>
  <si>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</si>
  <si>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0.44</t>
  </si>
  <si>
    <t>地域開発事業特別会計</t>
  </si>
  <si>
    <t>▲ 2.76</t>
  </si>
  <si>
    <t>▲ 2.34</t>
  </si>
  <si>
    <t>▲ 2.19</t>
  </si>
  <si>
    <t>▲ 1.99</t>
  </si>
  <si>
    <t>▲ 1.88</t>
  </si>
  <si>
    <t>下水道事業会計</t>
  </si>
  <si>
    <t>水道事業会計</t>
  </si>
  <si>
    <t>一般会計</t>
  </si>
  <si>
    <t>病院事業会計</t>
  </si>
  <si>
    <t>国民健康保険事業特別会計</t>
  </si>
  <si>
    <t>霊園事業特別会計</t>
  </si>
  <si>
    <t>温泉事業特別会計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</si>
  <si>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</si>
  <si>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</si>
  <si>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</si>
  <si>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</si>
  <si>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</si>
  <si>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</si>
  <si>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</si>
  <si>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</si>
  <si>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おかや文化振興事業団</t>
    <rPh sb="3" eb="10">
      <t>ブンカシンコウジギョウダン</t>
    </rPh>
    <phoneticPr fontId="2"/>
  </si>
  <si>
    <t>諏訪湖勤労者福祉サービスセンター</t>
    <rPh sb="0" eb="3">
      <t>スワコ</t>
    </rPh>
    <rPh sb="3" eb="6">
      <t>キンロウシャ</t>
    </rPh>
    <rPh sb="6" eb="8">
      <t>フクシ</t>
    </rPh>
    <phoneticPr fontId="2"/>
  </si>
  <si>
    <t>やまびこスケートの森</t>
    <rPh sb="9" eb="10">
      <t>モリ</t>
    </rPh>
    <phoneticPr fontId="2"/>
  </si>
  <si>
    <t>岡谷市スポーツ協会</t>
    <rPh sb="0" eb="3">
      <t>オカヤシ</t>
    </rPh>
    <rPh sb="7" eb="9">
      <t>キョウカイ</t>
    </rPh>
    <phoneticPr fontId="2"/>
  </si>
  <si>
    <t>岡谷市土地開発公社</t>
    <rPh sb="0" eb="7">
      <t>オカヤシトチカイハツ</t>
    </rPh>
    <rPh sb="7" eb="9">
      <t>コウシャ</t>
    </rPh>
    <phoneticPr fontId="2"/>
  </si>
  <si>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</si>
  <si>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</si>
  <si>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</si>
  <si>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</si>
  <si>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</si>
  <si>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</si>
  <si>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</si>
  <si>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</si>
  <si>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</si>
  <si>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</si>
  <si>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</si>
  <si>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</si>
  <si>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</si>
  <si>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</si>
  <si>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</si>
  <si>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</si>
  <si>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ふるさとまちづくり基金</t>
    <rPh sb="9" eb="11">
      <t>キキン</t>
    </rPh>
    <phoneticPr fontId="5"/>
  </si>
  <si>
    <t>社会福祉施設整備基金</t>
    <rPh sb="0" eb="4">
      <t>シャカイフクシ</t>
    </rPh>
    <rPh sb="4" eb="6">
      <t>シセツ</t>
    </rPh>
    <rPh sb="6" eb="10">
      <t>セイビキキン</t>
    </rPh>
    <phoneticPr fontId="2"/>
  </si>
  <si>
    <t>市営住宅整備基金</t>
    <rPh sb="0" eb="4">
      <t>シエイジュウタク</t>
    </rPh>
    <rPh sb="4" eb="8">
      <t>セイビキキン</t>
    </rPh>
    <phoneticPr fontId="2"/>
  </si>
  <si>
    <t>病院施設整備基金</t>
    <rPh sb="0" eb="2">
      <t>ビョウイン</t>
    </rPh>
    <rPh sb="2" eb="4">
      <t>シセツ</t>
    </rPh>
    <rPh sb="4" eb="8">
      <t>セイビキキン</t>
    </rPh>
    <phoneticPr fontId="2"/>
  </si>
  <si>
    <t>旧岡谷市役所庁舎保全基金</t>
    <rPh sb="0" eb="6">
      <t>キュウオカヤシヤクショ</t>
    </rPh>
    <rPh sb="6" eb="8">
      <t>チョウシャ</t>
    </rPh>
    <rPh sb="8" eb="10">
      <t>ホゼン</t>
    </rPh>
    <rPh sb="10" eb="12">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</si>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</sst>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CE0B-4B72-A782-50F359EDC9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22487</c:v>
                </c:pt>
                <c:pt idx="1">
                  <c:v>39221</c:v>
                </c:pt>
                <c:pt idx="2">
                  <c:v>44136</c:v>
                </c:pt>
                <c:pt idx="3">
                  <c:v>52058</c:v>
                </c:pt>
                <c:pt idx="4">
                  <c:v>39420</c:v>
                </c:pt>
              </c:numCache>
            </c:numRef>
          </c:val>
          <c:smooth val="0"/>
          <c:extLst>
            <c:ext xmlns:c16="http://schemas.microsoft.com/office/drawing/2014/chart" uri="{C3380CC4-5D6E-409C-BE32-E72D297353CC}">
              <c16:uniqueId val="{00000001-CE0B-4B72-A782-50F359EDC9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6.07</c:v>
                </c:pt>
                <c:pt idx="1">
                  <c:v>6.26</c:v>
                </c:pt>
                <c:pt idx="2">
                  <c:v>5.66</c:v>
                </c:pt>
                <c:pt idx="3">
                  <c:v>6.51</c:v>
                </c:pt>
                <c:pt idx="4">
                  <c:v>6.61</c:v>
                </c:pt>
              </c:numCache>
            </c:numRef>
          </c:val>
          <c:extLst>
            <c:ext xmlns:c16="http://schemas.microsoft.com/office/drawing/2014/chart" uri="{C3380CC4-5D6E-409C-BE32-E72D297353CC}">
              <c16:uniqueId val="{00000000-FDC7-48D7-A56C-29333C79FD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10.37</c:v>
                </c:pt>
                <c:pt idx="1">
                  <c:v>12.53</c:v>
                </c:pt>
                <c:pt idx="2">
                  <c:v>12.24</c:v>
                </c:pt>
                <c:pt idx="3">
                  <c:v>15.18</c:v>
                </c:pt>
                <c:pt idx="4">
                  <c:v>18.510000000000002</c:v>
                </c:pt>
              </c:numCache>
            </c:numRef>
          </c:val>
          <c:extLst>
            <c:ext xmlns:c16="http://schemas.microsoft.com/office/drawing/2014/chart" uri="{C3380CC4-5D6E-409C-BE32-E72D297353CC}">
              <c16:uniqueId val="{00000001-FDC7-48D7-A56C-29333C79FD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0.68</c:v>
                </c:pt>
                <c:pt idx="1">
                  <c:v>2.44</c:v>
                </c:pt>
                <c:pt idx="2">
                  <c:v>-0.44</c:v>
                </c:pt>
                <c:pt idx="3">
                  <c:v>4.7</c:v>
                </c:pt>
                <c:pt idx="4">
                  <c:v>2.75</c:v>
                </c:pt>
              </c:numCache>
            </c:numRef>
          </c:val>
          <c:smooth val="0"/>
          <c:extLst>
            <c:ext xmlns:c16="http://schemas.microsoft.com/office/drawing/2014/chart" uri="{C3380CC4-5D6E-409C-BE32-E72D297353CC}">
              <c16:uniqueId val="{00000002-FDC7-48D7-A56C-29333C79FD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0.19</c:v>
                </c:pt>
                <c:pt idx="4">
                  <c:v>#N/A</c:v>
                </c:pt>
                <c:pt idx="5">
                  <c:v>0.18</c:v>
                </c:pt>
                <c:pt idx="6">
                  <c:v>#N/A</c:v>
                </c:pt>
                <c:pt idx="7">
                  <c:v>0.18</c:v>
                </c:pt>
                <c:pt idx="8">
                  <c:v>#N/A</c:v>
                </c:pt>
                <c:pt idx="9">
                  <c:v>0.22</c:v>
                </c:pt>
              </c:numCache>
            </c:numRef>
          </c:val>
          <c:extLst>
            <c:ext xmlns:c16="http://schemas.microsoft.com/office/drawing/2014/chart" uri="{C3380CC4-5D6E-409C-BE32-E72D297353CC}">
              <c16:uniqueId val="{00000000-7B03-40D1-9069-DC128765FB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03-40D1-9069-DC128765FB00}"/>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0.19</c:v>
                </c:pt>
                <c:pt idx="4">
                  <c:v>#N/A</c:v>
                </c:pt>
                <c:pt idx="5">
                  <c:v>0.17</c:v>
                </c:pt>
                <c:pt idx="6">
                  <c:v>#N/A</c:v>
                </c:pt>
                <c:pt idx="7">
                  <c:v>0.19</c:v>
                </c:pt>
                <c:pt idx="8">
                  <c:v>#N/A</c:v>
                </c:pt>
                <c:pt idx="9">
                  <c:v>0.21</c:v>
                </c:pt>
              </c:numCache>
            </c:numRef>
          </c:val>
          <c:extLst>
            <c:ext xmlns:c16="http://schemas.microsoft.com/office/drawing/2014/chart" uri="{C3380CC4-5D6E-409C-BE32-E72D297353CC}">
              <c16:uniqueId val="{00000002-7B03-40D1-9069-DC128765FB00}"/>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0.42</c:v>
                </c:pt>
                <c:pt idx="2">
                  <c:v>#N/A</c:v>
                </c:pt>
                <c:pt idx="3">
                  <c:v>0.49</c:v>
                </c:pt>
                <c:pt idx="4">
                  <c:v>#N/A</c:v>
                </c:pt>
                <c:pt idx="5">
                  <c:v>0.49</c:v>
                </c:pt>
                <c:pt idx="6">
                  <c:v>#N/A</c:v>
                </c:pt>
                <c:pt idx="7">
                  <c:v>0.42</c:v>
                </c:pt>
                <c:pt idx="8">
                  <c:v>#N/A</c:v>
                </c:pt>
                <c:pt idx="9">
                  <c:v>0.41</c:v>
                </c:pt>
              </c:numCache>
            </c:numRef>
          </c:val>
          <c:extLst>
            <c:ext xmlns:c16="http://schemas.microsoft.com/office/drawing/2014/chart" uri="{C3380CC4-5D6E-409C-BE32-E72D297353CC}">
              <c16:uniqueId val="{00000003-7B03-40D1-9069-DC128765FB0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0.56999999999999995</c:v>
                </c:pt>
                <c:pt idx="2">
                  <c:v>#N/A</c:v>
                </c:pt>
                <c:pt idx="3">
                  <c:v>0.5</c:v>
                </c:pt>
                <c:pt idx="4">
                  <c:v>#N/A</c:v>
                </c:pt>
                <c:pt idx="5">
                  <c:v>0.85</c:v>
                </c:pt>
                <c:pt idx="6">
                  <c:v>#N/A</c:v>
                </c:pt>
                <c:pt idx="7">
                  <c:v>0.79</c:v>
                </c:pt>
                <c:pt idx="8">
                  <c:v>#N/A</c:v>
                </c:pt>
                <c:pt idx="9">
                  <c:v>0.76</c:v>
                </c:pt>
              </c:numCache>
            </c:numRef>
          </c:val>
          <c:extLst>
            <c:ext xmlns:c16="http://schemas.microsoft.com/office/drawing/2014/chart" uri="{C3380CC4-5D6E-409C-BE32-E72D297353CC}">
              <c16:uniqueId val="{00000004-7B03-40D1-9069-DC128765FB00}"/>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6.34</c:v>
                </c:pt>
                <c:pt idx="2">
                  <c:v>#N/A</c:v>
                </c:pt>
                <c:pt idx="3">
                  <c:v>2.54</c:v>
                </c:pt>
                <c:pt idx="4">
                  <c:v>#N/A</c:v>
                </c:pt>
                <c:pt idx="5">
                  <c:v>0</c:v>
                </c:pt>
                <c:pt idx="6">
                  <c:v>#N/A</c:v>
                </c:pt>
                <c:pt idx="7">
                  <c:v>1.92</c:v>
                </c:pt>
                <c:pt idx="8">
                  <c:v>#N/A</c:v>
                </c:pt>
                <c:pt idx="9">
                  <c:v>4.2300000000000004</c:v>
                </c:pt>
              </c:numCache>
            </c:numRef>
          </c:val>
          <c:extLst>
            <c:ext xmlns:c16="http://schemas.microsoft.com/office/drawing/2014/chart" uri="{C3380CC4-5D6E-409C-BE32-E72D297353CC}">
              <c16:uniqueId val="{00000005-7B03-40D1-9069-DC128765FB0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5.63</c:v>
                </c:pt>
                <c:pt idx="2">
                  <c:v>#N/A</c:v>
                </c:pt>
                <c:pt idx="3">
                  <c:v>5.75</c:v>
                </c:pt>
                <c:pt idx="4">
                  <c:v>#N/A</c:v>
                </c:pt>
                <c:pt idx="5">
                  <c:v>5.15</c:v>
                </c:pt>
                <c:pt idx="6">
                  <c:v>#N/A</c:v>
                </c:pt>
                <c:pt idx="7">
                  <c:v>6.06</c:v>
                </c:pt>
                <c:pt idx="8">
                  <c:v>#N/A</c:v>
                </c:pt>
                <c:pt idx="9">
                  <c:v>6.18</c:v>
                </c:pt>
              </c:numCache>
            </c:numRef>
          </c:val>
          <c:extLst>
            <c:ext xmlns:c16="http://schemas.microsoft.com/office/drawing/2014/chart" uri="{C3380CC4-5D6E-409C-BE32-E72D297353CC}">
              <c16:uniqueId val="{00000006-7B03-40D1-9069-DC128765FB0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13.59</c:v>
                </c:pt>
                <c:pt idx="2">
                  <c:v>#N/A</c:v>
                </c:pt>
                <c:pt idx="3">
                  <c:v>12.72</c:v>
                </c:pt>
                <c:pt idx="4">
                  <c:v>#N/A</c:v>
                </c:pt>
                <c:pt idx="5">
                  <c:v>11.16</c:v>
                </c:pt>
                <c:pt idx="6">
                  <c:v>#N/A</c:v>
                </c:pt>
                <c:pt idx="7">
                  <c:v>10.38</c:v>
                </c:pt>
                <c:pt idx="8">
                  <c:v>#N/A</c:v>
                </c:pt>
                <c:pt idx="9">
                  <c:v>10.56</c:v>
                </c:pt>
              </c:numCache>
            </c:numRef>
          </c:val>
          <c:extLst>
            <c:ext xmlns:c16="http://schemas.microsoft.com/office/drawing/2014/chart" uri="{C3380CC4-5D6E-409C-BE32-E72D297353CC}">
              <c16:uniqueId val="{00000007-7B03-40D1-9069-DC128765FB0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12.91</c:v>
                </c:pt>
                <c:pt idx="2">
                  <c:v>#N/A</c:v>
                </c:pt>
                <c:pt idx="3">
                  <c:v>12.28</c:v>
                </c:pt>
                <c:pt idx="4">
                  <c:v>#N/A</c:v>
                </c:pt>
                <c:pt idx="5">
                  <c:v>12</c:v>
                </c:pt>
                <c:pt idx="6">
                  <c:v>#N/A</c:v>
                </c:pt>
                <c:pt idx="7">
                  <c:v>11.45</c:v>
                </c:pt>
                <c:pt idx="8">
                  <c:v>#N/A</c:v>
                </c:pt>
                <c:pt idx="9">
                  <c:v>11.89</c:v>
                </c:pt>
              </c:numCache>
            </c:numRef>
          </c:val>
          <c:extLst>
            <c:ext xmlns:c16="http://schemas.microsoft.com/office/drawing/2014/chart" uri="{C3380CC4-5D6E-409C-BE32-E72D297353CC}">
              <c16:uniqueId val="{00000008-7B03-40D1-9069-DC128765FB00}"/>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2.76</c:v>
                </c:pt>
                <c:pt idx="1">
                  <c:v>#N/A</c:v>
                </c:pt>
                <c:pt idx="2">
                  <c:v>2.34</c:v>
                </c:pt>
                <c:pt idx="3">
                  <c:v>#N/A</c:v>
                </c:pt>
                <c:pt idx="4">
                  <c:v>2.19</c:v>
                </c:pt>
                <c:pt idx="5">
                  <c:v>#N/A</c:v>
                </c:pt>
                <c:pt idx="6">
                  <c:v>1.99</c:v>
                </c:pt>
                <c:pt idx="7">
                  <c:v>#N/A</c:v>
                </c:pt>
                <c:pt idx="8">
                  <c:v>1.88</c:v>
                </c:pt>
                <c:pt idx="9">
                  <c:v>#N/A</c:v>
                </c:pt>
              </c:numCache>
            </c:numRef>
          </c:val>
          <c:extLst>
            <c:ext xmlns:c16="http://schemas.microsoft.com/office/drawing/2014/chart" uri="{C3380CC4-5D6E-409C-BE32-E72D297353CC}">
              <c16:uniqueId val="{00000009-7B03-40D1-9069-DC128765FB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2250</c:v>
                </c:pt>
                <c:pt idx="5">
                  <c:v>2192</c:v>
                </c:pt>
                <c:pt idx="8">
                  <c:v>2082</c:v>
                </c:pt>
                <c:pt idx="11">
                  <c:v>2054</c:v>
                </c:pt>
                <c:pt idx="14">
                  <c:v>2043</c:v>
                </c:pt>
              </c:numCache>
            </c:numRef>
          </c:val>
          <c:extLst>
            <c:ext xmlns:c16="http://schemas.microsoft.com/office/drawing/2014/chart" uri="{C3380CC4-5D6E-409C-BE32-E72D297353CC}">
              <c16:uniqueId val="{00000000-CD57-4E63-A33D-CCF9A46D7B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57-4E63-A33D-CCF9A46D7B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12</c:v>
                </c:pt>
                <c:pt idx="6">
                  <c:v>12</c:v>
                </c:pt>
                <c:pt idx="9">
                  <c:v>12</c:v>
                </c:pt>
                <c:pt idx="12">
                  <c:v>12</c:v>
                </c:pt>
              </c:numCache>
            </c:numRef>
          </c:val>
          <c:extLst>
            <c:ext xmlns:c16="http://schemas.microsoft.com/office/drawing/2014/chart" uri="{C3380CC4-5D6E-409C-BE32-E72D297353CC}">
              <c16:uniqueId val="{00000002-CD57-4E63-A33D-CCF9A46D7B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129</c:v>
                </c:pt>
                <c:pt idx="3">
                  <c:v>208</c:v>
                </c:pt>
                <c:pt idx="6">
                  <c:v>254</c:v>
                </c:pt>
                <c:pt idx="9">
                  <c:v>254</c:v>
                </c:pt>
                <c:pt idx="12">
                  <c:v>246</c:v>
                </c:pt>
              </c:numCache>
            </c:numRef>
          </c:val>
          <c:extLst>
            <c:ext xmlns:c16="http://schemas.microsoft.com/office/drawing/2014/chart" uri="{C3380CC4-5D6E-409C-BE32-E72D297353CC}">
              <c16:uniqueId val="{00000003-CD57-4E63-A33D-CCF9A46D7B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572</c:v>
                </c:pt>
                <c:pt idx="3">
                  <c:v>555</c:v>
                </c:pt>
                <c:pt idx="6">
                  <c:v>611</c:v>
                </c:pt>
                <c:pt idx="9">
                  <c:v>573</c:v>
                </c:pt>
                <c:pt idx="12">
                  <c:v>653</c:v>
                </c:pt>
              </c:numCache>
            </c:numRef>
          </c:val>
          <c:extLst>
            <c:ext xmlns:c16="http://schemas.microsoft.com/office/drawing/2014/chart" uri="{C3380CC4-5D6E-409C-BE32-E72D297353CC}">
              <c16:uniqueId val="{00000004-CD57-4E63-A33D-CCF9A46D7B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7-4E63-A33D-CCF9A46D7B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57-4E63-A33D-CCF9A46D7B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2516</c:v>
                </c:pt>
                <c:pt idx="3">
                  <c:v>2299</c:v>
                </c:pt>
                <c:pt idx="6">
                  <c:v>2102</c:v>
                </c:pt>
                <c:pt idx="9">
                  <c:v>1921</c:v>
                </c:pt>
                <c:pt idx="12">
                  <c:v>1863</c:v>
                </c:pt>
              </c:numCache>
            </c:numRef>
          </c:val>
          <c:extLst>
            <c:ext xmlns:c16="http://schemas.microsoft.com/office/drawing/2014/chart" uri="{C3380CC4-5D6E-409C-BE32-E72D297353CC}">
              <c16:uniqueId val="{00000007-CD57-4E63-A33D-CCF9A46D7B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979</c:v>
                </c:pt>
                <c:pt idx="2">
                  <c:v>#N/A</c:v>
                </c:pt>
                <c:pt idx="3">
                  <c:v>#N/A</c:v>
                </c:pt>
                <c:pt idx="4">
                  <c:v>882</c:v>
                </c:pt>
                <c:pt idx="5">
                  <c:v>#N/A</c:v>
                </c:pt>
                <c:pt idx="6">
                  <c:v>#N/A</c:v>
                </c:pt>
                <c:pt idx="7">
                  <c:v>897</c:v>
                </c:pt>
                <c:pt idx="8">
                  <c:v>#N/A</c:v>
                </c:pt>
                <c:pt idx="9">
                  <c:v>#N/A</c:v>
                </c:pt>
                <c:pt idx="10">
                  <c:v>706</c:v>
                </c:pt>
                <c:pt idx="11">
                  <c:v>#N/A</c:v>
                </c:pt>
                <c:pt idx="12">
                  <c:v>#N/A</c:v>
                </c:pt>
                <c:pt idx="13">
                  <c:v>731</c:v>
                </c:pt>
                <c:pt idx="14">
                  <c:v>#N/A</c:v>
                </c:pt>
              </c:numCache>
            </c:numRef>
          </c:val>
          <c:smooth val="0"/>
          <c:extLst>
            <c:ext xmlns:c16="http://schemas.microsoft.com/office/drawing/2014/chart" uri="{C3380CC4-5D6E-409C-BE32-E72D297353CC}">
              <c16:uniqueId val="{00000008-CD57-4E63-A33D-CCF9A46D7B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21906</c:v>
                </c:pt>
                <c:pt idx="5">
                  <c:v>21394</c:v>
                </c:pt>
                <c:pt idx="8">
                  <c:v>21315</c:v>
                </c:pt>
                <c:pt idx="11">
                  <c:v>21139</c:v>
                </c:pt>
                <c:pt idx="14">
                  <c:v>20251</c:v>
                </c:pt>
              </c:numCache>
            </c:numRef>
          </c:val>
          <c:extLst>
            <c:ext xmlns:c16="http://schemas.microsoft.com/office/drawing/2014/chart" uri="{C3380CC4-5D6E-409C-BE32-E72D297353CC}">
              <c16:uniqueId val="{00000000-4EFB-4A7D-B9EE-5807A7D0AF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1580</c:v>
                </c:pt>
                <c:pt idx="5">
                  <c:v>1466</c:v>
                </c:pt>
                <c:pt idx="8">
                  <c:v>1396</c:v>
                </c:pt>
                <c:pt idx="11">
                  <c:v>1458</c:v>
                </c:pt>
                <c:pt idx="14">
                  <c:v>1568</c:v>
                </c:pt>
              </c:numCache>
            </c:numRef>
          </c:val>
          <c:extLst>
            <c:ext xmlns:c16="http://schemas.microsoft.com/office/drawing/2014/chart" uri="{C3380CC4-5D6E-409C-BE32-E72D297353CC}">
              <c16:uniqueId val="{00000001-4EFB-4A7D-B9EE-5807A7D0AF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3549</c:v>
                </c:pt>
                <c:pt idx="5">
                  <c:v>3896</c:v>
                </c:pt>
                <c:pt idx="8">
                  <c:v>3962</c:v>
                </c:pt>
                <c:pt idx="11">
                  <c:v>5021</c:v>
                </c:pt>
                <c:pt idx="14">
                  <c:v>6009</c:v>
                </c:pt>
              </c:numCache>
            </c:numRef>
          </c:val>
          <c:extLst>
            <c:ext xmlns:c16="http://schemas.microsoft.com/office/drawing/2014/chart" uri="{C3380CC4-5D6E-409C-BE32-E72D297353CC}">
              <c16:uniqueId val="{00000002-4EFB-4A7D-B9EE-5807A7D0AF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FB-4A7D-B9EE-5807A7D0AF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FB-4A7D-B9EE-5807A7D0AF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FB-4A7D-B9EE-5807A7D0AF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2842</c:v>
                </c:pt>
                <c:pt idx="3">
                  <c:v>2929</c:v>
                </c:pt>
                <c:pt idx="6">
                  <c:v>2940</c:v>
                </c:pt>
                <c:pt idx="9">
                  <c:v>3030</c:v>
                </c:pt>
                <c:pt idx="12">
                  <c:v>2966</c:v>
                </c:pt>
              </c:numCache>
            </c:numRef>
          </c:val>
          <c:extLst>
            <c:ext xmlns:c16="http://schemas.microsoft.com/office/drawing/2014/chart" uri="{C3380CC4-5D6E-409C-BE32-E72D297353CC}">
              <c16:uniqueId val="{00000006-4EFB-4A7D-B9EE-5807A7D0AF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2242</c:v>
                </c:pt>
                <c:pt idx="3">
                  <c:v>2050</c:v>
                </c:pt>
                <c:pt idx="6">
                  <c:v>1807</c:v>
                </c:pt>
                <c:pt idx="9">
                  <c:v>1578</c:v>
                </c:pt>
                <c:pt idx="12">
                  <c:v>1343</c:v>
                </c:pt>
              </c:numCache>
            </c:numRef>
          </c:val>
          <c:extLst>
            <c:ext xmlns:c16="http://schemas.microsoft.com/office/drawing/2014/chart" uri="{C3380CC4-5D6E-409C-BE32-E72D297353CC}">
              <c16:uniqueId val="{00000007-4EFB-4A7D-B9EE-5807A7D0AF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6989</c:v>
                </c:pt>
                <c:pt idx="3">
                  <c:v>6704</c:v>
                </c:pt>
                <c:pt idx="6">
                  <c:v>6298</c:v>
                </c:pt>
                <c:pt idx="9">
                  <c:v>6039</c:v>
                </c:pt>
                <c:pt idx="12">
                  <c:v>5789</c:v>
                </c:pt>
              </c:numCache>
            </c:numRef>
          </c:val>
          <c:extLst>
            <c:ext xmlns:c16="http://schemas.microsoft.com/office/drawing/2014/chart" uri="{C3380CC4-5D6E-409C-BE32-E72D297353CC}">
              <c16:uniqueId val="{00000008-4EFB-4A7D-B9EE-5807A7D0AF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92</c:v>
                </c:pt>
                <c:pt idx="6">
                  <c:v>81</c:v>
                </c:pt>
                <c:pt idx="9">
                  <c:v>69</c:v>
                </c:pt>
                <c:pt idx="12">
                  <c:v>58</c:v>
                </c:pt>
              </c:numCache>
            </c:numRef>
          </c:val>
          <c:extLst>
            <c:ext xmlns:c16="http://schemas.microsoft.com/office/drawing/2014/chart" uri="{C3380CC4-5D6E-409C-BE32-E72D297353CC}">
              <c16:uniqueId val="{00000009-4EFB-4A7D-B9EE-5807A7D0AF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22903</c:v>
                </c:pt>
                <c:pt idx="3">
                  <c:v>22597</c:v>
                </c:pt>
                <c:pt idx="6">
                  <c:v>22561</c:v>
                </c:pt>
                <c:pt idx="9">
                  <c:v>22871</c:v>
                </c:pt>
                <c:pt idx="12">
                  <c:v>22382</c:v>
                </c:pt>
              </c:numCache>
            </c:numRef>
          </c:val>
          <c:extLst>
            <c:ext xmlns:c16="http://schemas.microsoft.com/office/drawing/2014/chart" uri="{C3380CC4-5D6E-409C-BE32-E72D297353CC}">
              <c16:uniqueId val="{0000000A-4EFB-4A7D-B9EE-5807A7D0AF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7941</c:v>
                </c:pt>
                <c:pt idx="2">
                  <c:v>#N/A</c:v>
                </c:pt>
                <c:pt idx="3">
                  <c:v>#N/A</c:v>
                </c:pt>
                <c:pt idx="4">
                  <c:v>7617</c:v>
                </c:pt>
                <c:pt idx="5">
                  <c:v>#N/A</c:v>
                </c:pt>
                <c:pt idx="6">
                  <c:v>#N/A</c:v>
                </c:pt>
                <c:pt idx="7">
                  <c:v>7013</c:v>
                </c:pt>
                <c:pt idx="8">
                  <c:v>#N/A</c:v>
                </c:pt>
                <c:pt idx="9">
                  <c:v>#N/A</c:v>
                </c:pt>
                <c:pt idx="10">
                  <c:v>5968</c:v>
                </c:pt>
                <c:pt idx="11">
                  <c:v>#N/A</c:v>
                </c:pt>
                <c:pt idx="12">
                  <c:v>#N/A</c:v>
                </c:pt>
                <c:pt idx="13">
                  <c:v>4710</c:v>
                </c:pt>
                <c:pt idx="14">
                  <c:v>#N/A</c:v>
                </c:pt>
              </c:numCache>
            </c:numRef>
          </c:val>
          <c:smooth val="0"/>
          <c:extLst>
            <c:ext xmlns:c16="http://schemas.microsoft.com/office/drawing/2014/chart" uri="{C3380CC4-5D6E-409C-BE32-E72D297353CC}">
              <c16:uniqueId val="{0000000B-4EFB-4A7D-B9EE-5807A7D0AF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1474</c:v>
                </c:pt>
                <c:pt idx="1">
                  <c:v>1925</c:v>
                </c:pt>
                <c:pt idx="2">
                  <c:v>2276</c:v>
                </c:pt>
              </c:numCache>
            </c:numRef>
          </c:val>
          <c:extLst>
            <c:ext xmlns:c16="http://schemas.microsoft.com/office/drawing/2014/chart" uri="{C3380CC4-5D6E-409C-BE32-E72D297353CC}">
              <c16:uniqueId val="{00000000-4BC1-48F3-A421-0976930D4C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230</c:v>
                </c:pt>
                <c:pt idx="1">
                  <c:v>580</c:v>
                </c:pt>
                <c:pt idx="2">
                  <c:v>930</c:v>
                </c:pt>
              </c:numCache>
            </c:numRef>
          </c:val>
          <c:extLst>
            <c:ext xmlns:c16="http://schemas.microsoft.com/office/drawing/2014/chart" uri="{C3380CC4-5D6E-409C-BE32-E72D297353CC}">
              <c16:uniqueId val="{00000001-4BC1-48F3-A421-0976930D4C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2083</c:v>
                </c:pt>
                <c:pt idx="1">
                  <c:v>2332</c:v>
                </c:pt>
                <c:pt idx="2">
                  <c:v>2607</c:v>
                </c:pt>
              </c:numCache>
            </c:numRef>
          </c:val>
          <c:extLst>
            <c:ext xmlns:c16="http://schemas.microsoft.com/office/drawing/2014/chart" uri="{C3380CC4-5D6E-409C-BE32-E72D297353CC}">
              <c16:uniqueId val="{00000002-4BC1-48F3-A421-0976930D4C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元利償還金が減となった一方で、公営企業債の元利償還金に対する繰入金が増となったことにより、実質公債費比率の分子は増となった。</a:t>
          </a:r>
        </a:p>
        <a:p>
          <a:r>
            <a:rPr kumimoji="1" lang="ja-JP" altLang="en-US" sz="1100">
              <a:latin typeface="ＭＳ ゴシック" pitchFamily="49" charset="-128"/>
              <a:ea typeface="ＭＳ ゴシック" pitchFamily="49" charset="-128"/>
            </a:rPr>
            <a:t>　引き続き、キャップ制の徹底による地方債残高の抑制を図るとともに、事業の緊急性や優先度のほか、後年度の財政負担の影響等を検討したうえで、市債の適正な発行と管理を行い、健全財政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公営企業会計の起債残高の減に伴う公営企業債等繰入見込額が減となったことに加え、充当可能基金が増となったことに伴い、将来負担比率の分子全体で減となった。</a:t>
          </a:r>
        </a:p>
        <a:p>
          <a:r>
            <a:rPr kumimoji="1" lang="ja-JP" altLang="en-US" sz="1100">
              <a:latin typeface="ＭＳ ゴシック" pitchFamily="49" charset="-128"/>
              <a:ea typeface="ＭＳ ゴシック" pitchFamily="49" charset="-128"/>
            </a:rPr>
            <a:t>　しかしながら、依然として類似団体と比較すると高い数値であることから、一般会計の地方債残高については、今後も引き続き、キャップ制の徹底により残高の抑制に努め、健全で将来にわたって持続可能な財政運営を推進す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長野県岡谷市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・行財政改革の取り組みによる歳出削減の効果やふるさと納税による寄附金の増などにより、近年基金残高は増加している。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等により、市税収入や地方交付税をはじめとした一般財源総額は、今後も減少が見込まれるなか、全国的に自然災害が多発している状況や原油・物価高騰等による影響が不透明であること等を考慮すると、将来起こりうるリスクに適切に対応できるよう基金残高の確保についてより一層留意する必要があることから、将来にわたる安定した財政運営の推進に向け、予算の効率的かつ効果的な執行に努めることにより、基金繰入額の抑制を図るなど、引き続き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谷市行財政改革プログラム（令和元年度～令和５年度）」に掲げている「持続可能な行財政運営の推進」に向け、事務事業の見直しや業務の効率化等を推進するとともに、歳入に見合った歳出規模への転換を図り、基金に頼らない安定的で持続可能な行財政基盤の確立に向けてより一層取り組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・ふるさとまちづくり基金：自ら考え自ら行う地域づくりを進めるための財源に充てる場合。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・社会福祉施設整備基金：岡谷市社会福祉施設を整備する場合。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・市営住宅整備基金：市営住宅の建設整備又は地方債の償還をする場合。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・病院施設整備基金：岡谷市病院施設等の整備をする場合。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・旧岡谷市役所庁舎保全基金：旧岡谷市役所庁舎の保全に資する事業の財源に充てる場合。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・決算余剰金やふるさと納税による寄附金を積立てたことによる増加。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やインフラ施設等の老朽化対策に要する経費等の増が見込まれていることから、予算の効率的かつ効果的な執行に努め、基金からの繰入額の抑制を図るとともに、引き続き、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・寄附金及び決算剰余金等の積立てによる増加。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・「岡谷市行財政改革プログラム（令和元年度～令和５年度）」において目標数値として設定している令和５年度末の財政調整基金・減債基残高１５億円の確保に向け、取組を推進する。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・利子及び決算剰余金等の積立てによる増加。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・「岡谷市行財政改革プログラム（令和元年度～令和５年度）」において目標数値として設定している令和５年度末の財政調整基金・減債基残高１５億円の確保に向け、取組を推進する。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47,691
46,889
85.10
22,977,981
22,072,298
812,496
12,298,936
22,381,546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令和４年度は、前年度から０．０２ポイント減となり、類似団体の平均値を０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０６ポイント上回った。単年度指数においては、令和３年度の指数０．５９３に対し、令和４年度は０．５９６と、０．００３ポイントの増となっている。この増加の主な要因としては、少子高齢化の進展等に伴う社会保障関係経費の増により、社会福祉費等において大きく増となったほか、臨時財政対策債発行可能額の大幅な減等により、基準財政需要額が増加したものの、基準財政収入額において、企業業績や給与所得に一定の回復が見られ、市税が増となっ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今後も引き続き、市税等の歳入確保及び歳出削減に努め、財政基盤の強化を図る。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41927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４年度は、歳入においては、新型コロナウイルス感染症の影響からの回復が見られ、市税が増となった一方で、臨時財政対策債や地方特例交付金の減などにより、経常一般財源は２０２百万円の減となった。一方、歳出においては、一部事務組合に対する補助費等が減となったものの、退職手当や会計年度任用職員社会保険料の増等による人件費の増、原油・物価高騰等の影響による物件費の増などにより、経常一般財源全体では１６９百万円の増となったことから、前年度比２．６ポイント増の８６．２％となった。</a:t>
          </a:r>
        </a:p>
        <a:p>
          <a:r>
            <a:rPr kumimoji="1" lang="ja-JP" altLang="en-US" sz="1100">
              <a:latin typeface="ＭＳ Ｐゴシック" panose="020B0600070205080204" pitchFamily="50" charset="-128"/>
              <a:ea typeface="ＭＳ Ｐゴシック" panose="020B0600070205080204" pitchFamily="50" charset="-128"/>
            </a:rPr>
            <a:t>　類似団体の平均値を４．４ポイント下回った状態ではあるが、数値の上昇は財政の硬直化につながることから、今後も引き続き、市税等の歳入確保及び経常経費の削減に努める。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61</xdr:row>
      <xdr:rowOff>30904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8022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80227"/>
          <a:ext cx="889000" cy="59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74083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628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57996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628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４年度は、人件費においては、退職手当の増や会計年度任用職員社会保険料の増等により、前年度比約５．１％の増となった。また、物件費においても原油・物価高騰等の影響による光熱費や委託料の増などにより、前年度比約５．８％の増となったが、全体では類似団体の平均値を下回った。</a:t>
          </a:r>
        </a:p>
        <a:p>
          <a:r>
            <a:rPr kumimoji="1" lang="ja-JP" altLang="en-US" sz="1100">
              <a:latin typeface="ＭＳ Ｐゴシック" panose="020B0600070205080204" pitchFamily="50" charset="-128"/>
              <a:ea typeface="ＭＳ Ｐゴシック" panose="020B0600070205080204" pitchFamily="50" charset="-128"/>
            </a:rPr>
            <a:t>　引き続き、定員適正化計画や行財政改革を着実に実行し、経常経費の抑制に努めるなど、健全な財政運営を推進する。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85635</xdr:rowOff>
    </xdr:from>
    <xdr:to>
      <xdr:col>23</xdr:col>
      <xdr:colOff>133350</xdr:colOff>
      <xdr:row>82</xdr:row>
      <xdr:rowOff>105865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44535"/>
          <a:ext cx="8382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41011</xdr:rowOff>
    </xdr:from>
    <xdr:to>
      <xdr:col>19</xdr:col>
      <xdr:colOff>133350</xdr:colOff>
      <xdr:row>82</xdr:row>
      <xdr:rowOff>85635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9911"/>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112153</xdr:rowOff>
    </xdr:from>
    <xdr:to>
      <xdr:col>15</xdr:col>
      <xdr:colOff>82550</xdr:colOff>
      <xdr:row>82</xdr:row>
      <xdr:rowOff>41011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9603"/>
          <a:ext cx="889000" cy="10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71301</xdr:rowOff>
    </xdr:from>
    <xdr:to>
      <xdr:col>11</xdr:col>
      <xdr:colOff>31750</xdr:colOff>
      <xdr:row>81</xdr:row>
      <xdr:rowOff>112153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58751"/>
          <a:ext cx="8890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55065</xdr:rowOff>
    </xdr:from>
    <xdr:to>
      <xdr:col>23</xdr:col>
      <xdr:colOff>184150</xdr:colOff>
      <xdr:row>82</xdr:row>
      <xdr:rowOff>156665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71592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34835</xdr:rowOff>
    </xdr:from>
    <xdr:to>
      <xdr:col>19</xdr:col>
      <xdr:colOff>184150</xdr:colOff>
      <xdr:row>82</xdr:row>
      <xdr:rowOff>136435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146612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6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161661</xdr:rowOff>
    </xdr:from>
    <xdr:to>
      <xdr:col>15</xdr:col>
      <xdr:colOff>133350</xdr:colOff>
      <xdr:row>82</xdr:row>
      <xdr:rowOff>91811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101988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61353</xdr:rowOff>
    </xdr:from>
    <xdr:to>
      <xdr:col>11</xdr:col>
      <xdr:colOff>82550</xdr:colOff>
      <xdr:row>81</xdr:row>
      <xdr:rowOff>162953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20501</xdr:rowOff>
    </xdr:from>
    <xdr:to>
      <xdr:col>7</xdr:col>
      <xdr:colOff>31750</xdr:colOff>
      <xdr:row>81</xdr:row>
      <xdr:rowOff>122101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132278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7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類似団体の平均値と比較し０．７ポイント下回っているが、今後も引き続き、人事院勧告による国の給与改定等を踏まえ、給与の適正化に努める。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52388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4240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37306</xdr:rowOff>
    </xdr:from>
    <xdr:to>
      <xdr:col>77</xdr:col>
      <xdr:colOff>44450</xdr:colOff>
      <xdr:row>84</xdr:row>
      <xdr:rowOff>52388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3910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37306</xdr:rowOff>
    </xdr:from>
    <xdr:to>
      <xdr:col>72</xdr:col>
      <xdr:colOff>203200</xdr:colOff>
      <xdr:row>84</xdr:row>
      <xdr:rowOff>97631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3910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97631</xdr:rowOff>
    </xdr:from>
    <xdr:to>
      <xdr:col>68</xdr:col>
      <xdr:colOff>152400</xdr:colOff>
      <xdr:row>84</xdr:row>
      <xdr:rowOff>97631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99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1588</xdr:rowOff>
    </xdr:from>
    <xdr:to>
      <xdr:col>77</xdr:col>
      <xdr:colOff>95250</xdr:colOff>
      <xdr:row>84</xdr:row>
      <xdr:rowOff>103188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113365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157956</xdr:rowOff>
    </xdr:from>
    <xdr:to>
      <xdr:col>73</xdr:col>
      <xdr:colOff>44450</xdr:colOff>
      <xdr:row>84</xdr:row>
      <xdr:rowOff>88106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98283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5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46831</xdr:rowOff>
    </xdr:from>
    <xdr:to>
      <xdr:col>68</xdr:col>
      <xdr:colOff>203200</xdr:colOff>
      <xdr:row>84</xdr:row>
      <xdr:rowOff>148431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158608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46831</xdr:rowOff>
    </xdr:from>
    <xdr:to>
      <xdr:col>64</xdr:col>
      <xdr:colOff>152400</xdr:colOff>
      <xdr:row>84</xdr:row>
      <xdr:rowOff>148431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158608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は第６次定員適正化計画（平成２８年度～３０年度）の推進により、事務事業の見直しや組織のスリム化のほか、保育園の民営化の導入等により、職員数は３年間で１９人削減したこともあり、類似団体の平均値を下回っている。</a:t>
          </a:r>
        </a:p>
        <a:p>
          <a:r>
            <a:rPr kumimoji="1" lang="ja-JP" altLang="en-US" sz="1100">
              <a:latin typeface="ＭＳ Ｐゴシック" panose="020B0600070205080204" pitchFamily="50" charset="-128"/>
              <a:ea typeface="ＭＳ Ｐゴシック" panose="020B0600070205080204" pitchFamily="50" charset="-128"/>
            </a:rPr>
            <a:t>　今後は、第７次定員適正化計画（令和元年度～５年度）の推進により、簡素で効率的な行財政運営を推進するとともに、引き続き職員数の適正化に努める。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65899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86415"/>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40429</xdr:rowOff>
    </xdr:from>
    <xdr:to>
      <xdr:col>77</xdr:col>
      <xdr:colOff>44450</xdr:colOff>
      <xdr:row>62</xdr:row>
      <xdr:rowOff>56515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03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35066</xdr:rowOff>
    </xdr:from>
    <xdr:to>
      <xdr:col>72</xdr:col>
      <xdr:colOff>203200</xdr:colOff>
      <xdr:row>62</xdr:row>
      <xdr:rowOff>40429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64966"/>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17639</xdr:rowOff>
    </xdr:from>
    <xdr:to>
      <xdr:col>68</xdr:col>
      <xdr:colOff>152400</xdr:colOff>
      <xdr:row>62</xdr:row>
      <xdr:rowOff>35066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4753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31626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9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161079</xdr:rowOff>
    </xdr:from>
    <xdr:to>
      <xdr:col>73</xdr:col>
      <xdr:colOff>44450</xdr:colOff>
      <xdr:row>62</xdr:row>
      <xdr:rowOff>91229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101406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155716</xdr:rowOff>
    </xdr:from>
    <xdr:to>
      <xdr:col>68</xdr:col>
      <xdr:colOff>203200</xdr:colOff>
      <xdr:row>62</xdr:row>
      <xdr:rowOff>85866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70643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138289</xdr:rowOff>
    </xdr:from>
    <xdr:to>
      <xdr:col>64</xdr:col>
      <xdr:colOff>152400</xdr:colOff>
      <xdr:row>62</xdr:row>
      <xdr:rowOff>68439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53216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8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元利償還金の減などにより、前年度と比較し０．７ポイント減の７．３％となった。前年度比では減となり、類似団体の平均値を下回ってはいるが、今後も引き続き、事業の緊急性や優先度のほか、後年度の財政負担の影響等を十分検討したうえで、市債の適正な発行と管理を行い、健全財政の維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41</xdr:row>
      <xdr:rowOff>13002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620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150888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424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36891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18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128815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2377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４年度は、地方債残高が減（△４９０百万円）、公営企業会計の起債残高の減等に伴う公営企業債繰入見込額の減（△２５０百万円）及び充当可能基金残高の増（９８７百万円）などにより、前年度と比較して９．９ポイント減の４４．７％となった。</a:t>
          </a:r>
        </a:p>
        <a:p>
          <a:r>
            <a:rPr kumimoji="1" lang="ja-JP" altLang="en-US" sz="1100">
              <a:latin typeface="ＭＳ Ｐゴシック" panose="020B0600070205080204" pitchFamily="50" charset="-128"/>
              <a:ea typeface="ＭＳ Ｐゴシック" panose="020B0600070205080204" pitchFamily="50" charset="-128"/>
            </a:rPr>
            <a:t>　類似団体と比較すると高い数値であることから、一般会計の地方債については、今後も引き続き、キャップ制の徹底により残高の抑制に努め、将来にわたって健全で持続可能な財政運営を維持する。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95072</xdr:rowOff>
    </xdr:from>
    <xdr:to>
      <xdr:col>81</xdr:col>
      <xdr:colOff>44450</xdr:colOff>
      <xdr:row>15</xdr:row>
      <xdr:rowOff>142850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66822"/>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142850</xdr:rowOff>
    </xdr:from>
    <xdr:to>
      <xdr:col>77</xdr:col>
      <xdr:colOff>44450</xdr:colOff>
      <xdr:row>16</xdr:row>
      <xdr:rowOff>37516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714600"/>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37516</xdr:rowOff>
    </xdr:from>
    <xdr:to>
      <xdr:col>72</xdr:col>
      <xdr:colOff>203200</xdr:colOff>
      <xdr:row>16</xdr:row>
      <xdr:rowOff>79019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80716"/>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79019</xdr:rowOff>
    </xdr:from>
    <xdr:to>
      <xdr:col>68</xdr:col>
      <xdr:colOff>152400</xdr:colOff>
      <xdr:row>16</xdr:row>
      <xdr:rowOff>99289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2221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123063</xdr:rowOff>
    </xdr:from>
    <xdr:to>
      <xdr:col>68</xdr:col>
      <xdr:colOff>203200</xdr:colOff>
      <xdr:row>15</xdr:row>
      <xdr:rowOff>53213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44272</xdr:rowOff>
    </xdr:from>
    <xdr:to>
      <xdr:col>81</xdr:col>
      <xdr:colOff>95250</xdr:colOff>
      <xdr:row>15</xdr:row>
      <xdr:rowOff>145872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16349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8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92050</xdr:rowOff>
    </xdr:from>
    <xdr:to>
      <xdr:col>77</xdr:col>
      <xdr:colOff>95250</xdr:colOff>
      <xdr:row>16</xdr:row>
      <xdr:rowOff>22200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6977</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158166</xdr:rowOff>
    </xdr:from>
    <xdr:to>
      <xdr:col>73</xdr:col>
      <xdr:colOff>44450</xdr:colOff>
      <xdr:row>16</xdr:row>
      <xdr:rowOff>88316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73093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28219</xdr:rowOff>
    </xdr:from>
    <xdr:to>
      <xdr:col>68</xdr:col>
      <xdr:colOff>203200</xdr:colOff>
      <xdr:row>16</xdr:row>
      <xdr:rowOff>129819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114596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5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48489</xdr:rowOff>
    </xdr:from>
    <xdr:to>
      <xdr:col>64</xdr:col>
      <xdr:colOff>152400</xdr:colOff>
      <xdr:row>16</xdr:row>
      <xdr:rowOff>150089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134866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47,691
46,889
85.10
22,977,981
22,072,298
812,496
12,298,936
22,381,546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人件費比率は前年度比１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４ポイント増の２２．１％となった。定員適正化計画の取り組みや行財政改革の推進等により、類似団体の平均値よりも低い比率となっている。</a:t>
          </a:r>
        </a:p>
        <a:p>
          <a:r>
            <a:rPr kumimoji="1" lang="ja-JP" altLang="en-US" sz="1100">
              <a:latin typeface="ＭＳ Ｐゴシック" panose="020B0600070205080204" pitchFamily="50" charset="-128"/>
              <a:ea typeface="ＭＳ Ｐゴシック" panose="020B0600070205080204" pitchFamily="50" charset="-128"/>
            </a:rPr>
            <a:t>　今後も引き続き、適正な職員数の管理により、人件費の削減に努める。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36</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57150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6350</xdr:rowOff>
    </xdr:from>
    <xdr:to>
      <xdr:col>11</xdr:col>
      <xdr:colOff>60325</xdr:colOff>
      <xdr:row>35</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原油・物価高騰等の影響による光熱費や、各種の委託料が増となり、前年度に比べ０．９ポイント増の１３．７％となったが、類似団体の平均値よりも下回っている。</a:t>
          </a:r>
        </a:p>
        <a:p>
          <a:r>
            <a:rPr kumimoji="1" lang="ja-JP" altLang="en-US" sz="1100">
              <a:latin typeface="ＭＳ Ｐゴシック" panose="020B0600070205080204" pitchFamily="50" charset="-128"/>
              <a:ea typeface="ＭＳ Ｐゴシック" panose="020B0600070205080204" pitchFamily="50" charset="-128"/>
            </a:rPr>
            <a:t>　引き続き、経費削減に努め、健全な財政運営を推進する。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142240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16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96520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障害者自立支援等給付費の増などにより、前年度に比べ０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２ポイント増の８．４％となった。</a:t>
          </a:r>
        </a:p>
        <a:p>
          <a:r>
            <a:rPr kumimoji="1" lang="ja-JP" altLang="en-US" sz="1100">
              <a:latin typeface="ＭＳ Ｐゴシック" panose="020B0600070205080204" pitchFamily="50" charset="-128"/>
              <a:ea typeface="ＭＳ Ｐゴシック" panose="020B0600070205080204" pitchFamily="50" charset="-128"/>
            </a:rPr>
            <a:t>　類似団体の平均値を上回っており、今後も少子高齢化の進展等に伴い、扶助費の増加が見込まれることから、適正な水準の維持に努める。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95250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類似団体の平均値とほぼ同数値であるが、今後も引き続き、繰出金の内容や必要性等を精査し、繰出金の抑制に努める。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44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4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病院事業会計への繰出金が増となった一方で、一部事務組合に対する補助費の減などにより、前年度と同じ１４．８％で、類似団体の平均値を上回っている。</a:t>
          </a:r>
        </a:p>
        <a:p>
          <a:r>
            <a:rPr kumimoji="1" lang="ja-JP" altLang="en-US" sz="1100">
              <a:latin typeface="ＭＳ Ｐゴシック" panose="020B0600070205080204" pitchFamily="50" charset="-128"/>
              <a:ea typeface="ＭＳ Ｐゴシック" panose="020B0600070205080204" pitchFamily="50" charset="-128"/>
            </a:rPr>
            <a:t>　補助費等の抑制に向けて、今後も引き続き、補助金負担金の見直しを定期的（３年に１回）に行うなど、適正な補助率の設定と補助額の妥当性等を検証していく。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15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24130</xdr:rowOff>
    </xdr:from>
    <xdr:to>
      <xdr:col>73</xdr:col>
      <xdr:colOff>180975</xdr:colOff>
      <xdr:row>36</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63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xdr:rowOff>
    </xdr:from>
    <xdr:to>
      <xdr:col>69</xdr:col>
      <xdr:colOff>92075</xdr:colOff>
      <xdr:row>36</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3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135907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78757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26670</xdr:rowOff>
    </xdr:from>
    <xdr:to>
      <xdr:col>74</xdr:col>
      <xdr:colOff>31750</xdr:colOff>
      <xdr:row>36</xdr:row>
      <xdr:rowOff>128270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113047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144780</xdr:rowOff>
    </xdr:from>
    <xdr:to>
      <xdr:col>69</xdr:col>
      <xdr:colOff>142875</xdr:colOff>
      <xdr:row>36</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121920</xdr:rowOff>
    </xdr:from>
    <xdr:to>
      <xdr:col>65</xdr:col>
      <xdr:colOff>53975</xdr:colOff>
      <xdr:row>36</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元利償還金の減により、前年度に比べ０．２ポイント減の１４．５％となり、類似団体の平均値を下回っている。公債費の増加は財政の硬直化を招くことから、引き続き、キャップ制の徹底による地方債残高の抑制を図るとともに、事業の緊急性や優先度のほか、後年度の財政負担の影響等を十分検討したうえで、市債の適正な発行と管理を行い、健全財政の維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486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170435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577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67563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79</xdr:row>
      <xdr:rowOff>5842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40663"/>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類似団体の平均値を下回っているが、今後も引き続き、事務事業の見直し等による経常経費の節減に努め、持続可能な行財政運営に努める。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926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77</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92608"/>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840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291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102345</xdr:rowOff>
    </xdr:from>
    <xdr:to>
      <xdr:col>29</xdr:col>
      <xdr:colOff>127000</xdr:colOff>
      <xdr:row>16</xdr:row>
      <xdr:rowOff>115732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893170"/>
          <a:ext cx="647700" cy="1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102345</xdr:rowOff>
    </xdr:from>
    <xdr:to>
      <xdr:col>26</xdr:col>
      <xdr:colOff>50800</xdr:colOff>
      <xdr:row>16</xdr:row>
      <xdr:rowOff>169567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93170"/>
          <a:ext cx="698500" cy="67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169567</xdr:rowOff>
    </xdr:from>
    <xdr:to>
      <xdr:col>22</xdr:col>
      <xdr:colOff>114300</xdr:colOff>
      <xdr:row>17</xdr:row>
      <xdr:rowOff>124876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60392"/>
          <a:ext cx="698500" cy="12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124876</xdr:rowOff>
    </xdr:from>
    <xdr:to>
      <xdr:col>18</xdr:col>
      <xdr:colOff>177800</xdr:colOff>
      <xdr:row>17</xdr:row>
      <xdr:rowOff>131534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7151"/>
          <a:ext cx="698500" cy="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64932</xdr:rowOff>
    </xdr:from>
    <xdr:to>
      <xdr:col>29</xdr:col>
      <xdr:colOff>177800</xdr:colOff>
      <xdr:row>16</xdr:row>
      <xdr:rowOff>166532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5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37009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51545</xdr:rowOff>
    </xdr:from>
    <xdr:to>
      <xdr:col>26</xdr:col>
      <xdr:colOff>101600</xdr:colOff>
      <xdr:row>16</xdr:row>
      <xdr:rowOff>153145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4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137922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2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118767</xdr:rowOff>
    </xdr:from>
    <xdr:to>
      <xdr:col>22</xdr:col>
      <xdr:colOff>165100</xdr:colOff>
      <xdr:row>17</xdr:row>
      <xdr:rowOff>48917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0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33694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9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74076</xdr:rowOff>
    </xdr:from>
    <xdr:to>
      <xdr:col>19</xdr:col>
      <xdr:colOff>38100</xdr:colOff>
      <xdr:row>18</xdr:row>
      <xdr:rowOff>4226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3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0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80734</xdr:rowOff>
    </xdr:from>
    <xdr:to>
      <xdr:col>15</xdr:col>
      <xdr:colOff>101600</xdr:colOff>
      <xdr:row>18</xdr:row>
      <xdr:rowOff>10884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21061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1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156718</xdr:rowOff>
    </xdr:from>
    <xdr:to>
      <xdr:col>29</xdr:col>
      <xdr:colOff>127000</xdr:colOff>
      <xdr:row>37</xdr:row>
      <xdr:rowOff>6887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109968"/>
          <a:ext cx="6477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57734</xdr:rowOff>
    </xdr:from>
    <xdr:to>
      <xdr:col>26</xdr:col>
      <xdr:colOff>50800</xdr:colOff>
      <xdr:row>37</xdr:row>
      <xdr:rowOff>6887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010984"/>
          <a:ext cx="698500" cy="12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57734</xdr:rowOff>
    </xdr:from>
    <xdr:to>
      <xdr:col>22</xdr:col>
      <xdr:colOff>114300</xdr:colOff>
      <xdr:row>36</xdr:row>
      <xdr:rowOff>74520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10984"/>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16880</xdr:rowOff>
    </xdr:from>
    <xdr:to>
      <xdr:col>18</xdr:col>
      <xdr:colOff>177800</xdr:colOff>
      <xdr:row>36</xdr:row>
      <xdr:rowOff>74520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70130"/>
          <a:ext cx="698500" cy="5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95369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80673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2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105918</xdr:rowOff>
    </xdr:from>
    <xdr:to>
      <xdr:col>29</xdr:col>
      <xdr:colOff>177800</xdr:colOff>
      <xdr:row>37</xdr:row>
      <xdr:rowOff>36068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5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77995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127537</xdr:rowOff>
    </xdr:from>
    <xdr:to>
      <xdr:col>26</xdr:col>
      <xdr:colOff>101600</xdr:colOff>
      <xdr:row>37</xdr:row>
      <xdr:rowOff>57687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8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42464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6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6934</xdr:rowOff>
    </xdr:from>
    <xdr:to>
      <xdr:col>22</xdr:col>
      <xdr:colOff>165100</xdr:colOff>
      <xdr:row>36</xdr:row>
      <xdr:rowOff>108534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6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93311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4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23720</xdr:rowOff>
    </xdr:from>
    <xdr:to>
      <xdr:col>19</xdr:col>
      <xdr:colOff>38100</xdr:colOff>
      <xdr:row>36</xdr:row>
      <xdr:rowOff>125320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76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135497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4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308980</xdr:rowOff>
    </xdr:from>
    <xdr:to>
      <xdr:col>15</xdr:col>
      <xdr:colOff>101600</xdr:colOff>
      <xdr:row>36</xdr:row>
      <xdr:rowOff>67680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1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77857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47,691
46,889
85.10
22,977,981
22,072,298
812,496
12,298,936
22,381,546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64931</xdr:rowOff>
    </xdr:from>
    <xdr:to>
      <xdr:col>24</xdr:col>
      <xdr:colOff>63500</xdr:colOff>
      <xdr:row>35</xdr:row>
      <xdr:rowOff>109313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5681"/>
          <a:ext cx="838200" cy="4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109313</xdr:rowOff>
    </xdr:from>
    <xdr:to>
      <xdr:col>19</xdr:col>
      <xdr:colOff>177800</xdr:colOff>
      <xdr:row>35</xdr:row>
      <xdr:rowOff>158690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0063"/>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158690</xdr:rowOff>
    </xdr:from>
    <xdr:to>
      <xdr:col>15</xdr:col>
      <xdr:colOff>50800</xdr:colOff>
      <xdr:row>37</xdr:row>
      <xdr:rowOff>25661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9440"/>
          <a:ext cx="889000" cy="2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14051</xdr:rowOff>
    </xdr:from>
    <xdr:to>
      <xdr:col>10</xdr:col>
      <xdr:colOff>114300</xdr:colOff>
      <xdr:row>37</xdr:row>
      <xdr:rowOff>25661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7701"/>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14131</xdr:rowOff>
    </xdr:from>
    <xdr:to>
      <xdr:col>24</xdr:col>
      <xdr:colOff>114300</xdr:colOff>
      <xdr:row>35</xdr:row>
      <xdr:rowOff>115731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164008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58513</xdr:rowOff>
    </xdr:from>
    <xdr:to>
      <xdr:col>20</xdr:col>
      <xdr:colOff>38100</xdr:colOff>
      <xdr:row>35</xdr:row>
      <xdr:rowOff>160113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5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107890</xdr:rowOff>
    </xdr:from>
    <xdr:to>
      <xdr:col>15</xdr:col>
      <xdr:colOff>101600</xdr:colOff>
      <xdr:row>36</xdr:row>
      <xdr:rowOff>38040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29167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146311</xdr:rowOff>
    </xdr:from>
    <xdr:to>
      <xdr:col>10</xdr:col>
      <xdr:colOff>165100</xdr:colOff>
      <xdr:row>37</xdr:row>
      <xdr:rowOff>76461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92988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134701</xdr:rowOff>
    </xdr:from>
    <xdr:to>
      <xdr:col>6</xdr:col>
      <xdr:colOff>38100</xdr:colOff>
      <xdr:row>37</xdr:row>
      <xdr:rowOff>64851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81378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44474</xdr:rowOff>
    </xdr:from>
    <xdr:to>
      <xdr:col>24</xdr:col>
      <xdr:colOff>63500</xdr:colOff>
      <xdr:row>58</xdr:row>
      <xdr:rowOff>59754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8574"/>
          <a:ext cx="8382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59754</xdr:rowOff>
    </xdr:from>
    <xdr:to>
      <xdr:col>19</xdr:col>
      <xdr:colOff>177800</xdr:colOff>
      <xdr:row>58</xdr:row>
      <xdr:rowOff>94812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3854"/>
          <a:ext cx="889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82340</xdr:rowOff>
    </xdr:from>
    <xdr:to>
      <xdr:col>15</xdr:col>
      <xdr:colOff>50800</xdr:colOff>
      <xdr:row>58</xdr:row>
      <xdr:rowOff>94812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26440"/>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82340</xdr:rowOff>
    </xdr:from>
    <xdr:to>
      <xdr:col>10</xdr:col>
      <xdr:colOff>114300</xdr:colOff>
      <xdr:row>58</xdr:row>
      <xdr:rowOff>109150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6440"/>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74229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100015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165124</xdr:rowOff>
    </xdr:from>
    <xdr:to>
      <xdr:col>24</xdr:col>
      <xdr:colOff>114300</xdr:colOff>
      <xdr:row>58</xdr:row>
      <xdr:rowOff>95274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80051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8954</xdr:rowOff>
    </xdr:from>
    <xdr:to>
      <xdr:col>20</xdr:col>
      <xdr:colOff>38100</xdr:colOff>
      <xdr:row>58</xdr:row>
      <xdr:rowOff>110554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101681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44012</xdr:rowOff>
    </xdr:from>
    <xdr:to>
      <xdr:col>15</xdr:col>
      <xdr:colOff>101600</xdr:colOff>
      <xdr:row>58</xdr:row>
      <xdr:rowOff>145612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31540</xdr:rowOff>
    </xdr:from>
    <xdr:to>
      <xdr:col>10</xdr:col>
      <xdr:colOff>165100</xdr:colOff>
      <xdr:row>58</xdr:row>
      <xdr:rowOff>133140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124267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58350</xdr:rowOff>
    </xdr:from>
    <xdr:to>
      <xdr:col>6</xdr:col>
      <xdr:colOff>38100</xdr:colOff>
      <xdr:row>58</xdr:row>
      <xdr:rowOff>159950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151077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46682</xdr:rowOff>
    </xdr:from>
    <xdr:to>
      <xdr:col>24</xdr:col>
      <xdr:colOff>63500</xdr:colOff>
      <xdr:row>78</xdr:row>
      <xdr:rowOff>57930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9782"/>
          <a:ext cx="8382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15501</xdr:rowOff>
    </xdr:from>
    <xdr:to>
      <xdr:col>19</xdr:col>
      <xdr:colOff>177800</xdr:colOff>
      <xdr:row>78</xdr:row>
      <xdr:rowOff>57930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8601"/>
          <a:ext cx="889000" cy="4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15501</xdr:rowOff>
    </xdr:from>
    <xdr:to>
      <xdr:col>15</xdr:col>
      <xdr:colOff>50800</xdr:colOff>
      <xdr:row>78</xdr:row>
      <xdr:rowOff>28325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88601"/>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28325</xdr:rowOff>
    </xdr:from>
    <xdr:to>
      <xdr:col>10</xdr:col>
      <xdr:colOff>114300</xdr:colOff>
      <xdr:row>78</xdr:row>
      <xdr:rowOff>59872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142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92702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113826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167332</xdr:rowOff>
    </xdr:from>
    <xdr:to>
      <xdr:col>24</xdr:col>
      <xdr:colOff>114300</xdr:colOff>
      <xdr:row>78</xdr:row>
      <xdr:rowOff>97482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82259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7130</xdr:rowOff>
    </xdr:from>
    <xdr:to>
      <xdr:col>20</xdr:col>
      <xdr:colOff>38100</xdr:colOff>
      <xdr:row>78</xdr:row>
      <xdr:rowOff>108730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99857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136151</xdr:rowOff>
    </xdr:from>
    <xdr:to>
      <xdr:col>15</xdr:col>
      <xdr:colOff>101600</xdr:colOff>
      <xdr:row>78</xdr:row>
      <xdr:rowOff>66301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57428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148975</xdr:rowOff>
    </xdr:from>
    <xdr:to>
      <xdr:col>10</xdr:col>
      <xdr:colOff>165100</xdr:colOff>
      <xdr:row>78</xdr:row>
      <xdr:rowOff>79125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95652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2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9072</xdr:rowOff>
    </xdr:from>
    <xdr:to>
      <xdr:col>6</xdr:col>
      <xdr:colOff>38100</xdr:colOff>
      <xdr:row>78</xdr:row>
      <xdr:rowOff>110672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101799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25845</xdr:rowOff>
    </xdr:from>
    <xdr:to>
      <xdr:col>24</xdr:col>
      <xdr:colOff>63500</xdr:colOff>
      <xdr:row>98</xdr:row>
      <xdr:rowOff>279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56495"/>
          <a:ext cx="838200" cy="1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25845</xdr:rowOff>
    </xdr:from>
    <xdr:to>
      <xdr:col>19</xdr:col>
      <xdr:colOff>177800</xdr:colOff>
      <xdr:row>98</xdr:row>
      <xdr:rowOff>113818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56495"/>
          <a:ext cx="889000" cy="2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113818</xdr:rowOff>
    </xdr:from>
    <xdr:to>
      <xdr:col>15</xdr:col>
      <xdr:colOff>50800</xdr:colOff>
      <xdr:row>98</xdr:row>
      <xdr:rowOff>114591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1591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114591</xdr:rowOff>
    </xdr:from>
    <xdr:to>
      <xdr:col>10</xdr:col>
      <xdr:colOff>114300</xdr:colOff>
      <xdr:row>98</xdr:row>
      <xdr:rowOff>146089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1669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149610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120929</xdr:rowOff>
    </xdr:from>
    <xdr:to>
      <xdr:col>24</xdr:col>
      <xdr:colOff>114300</xdr:colOff>
      <xdr:row>98</xdr:row>
      <xdr:rowOff>51079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99356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146495</xdr:rowOff>
    </xdr:from>
    <xdr:to>
      <xdr:col>20</xdr:col>
      <xdr:colOff>38100</xdr:colOff>
      <xdr:row>97</xdr:row>
      <xdr:rowOff>76645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67772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63018</xdr:rowOff>
    </xdr:from>
    <xdr:to>
      <xdr:col>15</xdr:col>
      <xdr:colOff>101600</xdr:colOff>
      <xdr:row>98</xdr:row>
      <xdr:rowOff>164618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63791</xdr:rowOff>
    </xdr:from>
    <xdr:to>
      <xdr:col>10</xdr:col>
      <xdr:colOff>165100</xdr:colOff>
      <xdr:row>98</xdr:row>
      <xdr:rowOff>165391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156518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5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95289</xdr:rowOff>
    </xdr:from>
    <xdr:to>
      <xdr:col>6</xdr:col>
      <xdr:colOff>38100</xdr:colOff>
      <xdr:row>99</xdr:row>
      <xdr:rowOff>25439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92902</xdr:rowOff>
    </xdr:from>
    <xdr:to>
      <xdr:col>55</xdr:col>
      <xdr:colOff>0</xdr:colOff>
      <xdr:row>36</xdr:row>
      <xdr:rowOff>163235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65102"/>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79306</xdr:rowOff>
    </xdr:from>
    <xdr:to>
      <xdr:col>50</xdr:col>
      <xdr:colOff>114300</xdr:colOff>
      <xdr:row>36</xdr:row>
      <xdr:rowOff>163235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2806"/>
          <a:ext cx="889000" cy="11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79306</xdr:rowOff>
    </xdr:from>
    <xdr:to>
      <xdr:col>45</xdr:col>
      <xdr:colOff>177800</xdr:colOff>
      <xdr:row>37</xdr:row>
      <xdr:rowOff>150020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2806"/>
          <a:ext cx="889000" cy="127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150020</xdr:rowOff>
    </xdr:from>
    <xdr:to>
      <xdr:col>41</xdr:col>
      <xdr:colOff>50800</xdr:colOff>
      <xdr:row>38</xdr:row>
      <xdr:rowOff>20131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93670"/>
          <a:ext cx="8890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42102</xdr:rowOff>
    </xdr:from>
    <xdr:to>
      <xdr:col>55</xdr:col>
      <xdr:colOff>50800</xdr:colOff>
      <xdr:row>36</xdr:row>
      <xdr:rowOff>143702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20529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112435</xdr:rowOff>
    </xdr:from>
    <xdr:to>
      <xdr:col>50</xdr:col>
      <xdr:colOff>165100</xdr:colOff>
      <xdr:row>37</xdr:row>
      <xdr:rowOff>42585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33712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7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28506</xdr:rowOff>
    </xdr:from>
    <xdr:to>
      <xdr:col>46</xdr:col>
      <xdr:colOff>38100</xdr:colOff>
      <xdr:row>30</xdr:row>
      <xdr:rowOff>130106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121233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6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99220</xdr:rowOff>
    </xdr:from>
    <xdr:to>
      <xdr:col>41</xdr:col>
      <xdr:colOff>101600</xdr:colOff>
      <xdr:row>38</xdr:row>
      <xdr:rowOff>29370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45897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140781</xdr:rowOff>
    </xdr:from>
    <xdr:to>
      <xdr:col>36</xdr:col>
      <xdr:colOff>165100</xdr:colOff>
      <xdr:row>38</xdr:row>
      <xdr:rowOff>70931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87458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162118</xdr:rowOff>
    </xdr:from>
    <xdr:to>
      <xdr:col>55</xdr:col>
      <xdr:colOff>0</xdr:colOff>
      <xdr:row>57</xdr:row>
      <xdr:rowOff>86970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63318"/>
          <a:ext cx="838200" cy="9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162118</xdr:rowOff>
    </xdr:from>
    <xdr:to>
      <xdr:col>50</xdr:col>
      <xdr:colOff>114300</xdr:colOff>
      <xdr:row>57</xdr:row>
      <xdr:rowOff>51033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63318"/>
          <a:ext cx="889000" cy="6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51033</xdr:rowOff>
    </xdr:from>
    <xdr:to>
      <xdr:col>45</xdr:col>
      <xdr:colOff>177800</xdr:colOff>
      <xdr:row>57</xdr:row>
      <xdr:rowOff>88486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23683"/>
          <a:ext cx="8890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88486</xdr:rowOff>
    </xdr:from>
    <xdr:to>
      <xdr:col>41</xdr:col>
      <xdr:colOff>50800</xdr:colOff>
      <xdr:row>58</xdr:row>
      <xdr:rowOff>44549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61136"/>
          <a:ext cx="8890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36170</xdr:rowOff>
    </xdr:from>
    <xdr:to>
      <xdr:col>55</xdr:col>
      <xdr:colOff>50800</xdr:colOff>
      <xdr:row>57</xdr:row>
      <xdr:rowOff>137770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14597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111318</xdr:rowOff>
    </xdr:from>
    <xdr:to>
      <xdr:col>50</xdr:col>
      <xdr:colOff>165100</xdr:colOff>
      <xdr:row>57</xdr:row>
      <xdr:rowOff>41468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32595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233</xdr:rowOff>
    </xdr:from>
    <xdr:to>
      <xdr:col>46</xdr:col>
      <xdr:colOff>38100</xdr:colOff>
      <xdr:row>57</xdr:row>
      <xdr:rowOff>101833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92960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37686</xdr:rowOff>
    </xdr:from>
    <xdr:to>
      <xdr:col>41</xdr:col>
      <xdr:colOff>101600</xdr:colOff>
      <xdr:row>57</xdr:row>
      <xdr:rowOff>139286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165199</xdr:rowOff>
    </xdr:from>
    <xdr:to>
      <xdr:col>36</xdr:col>
      <xdr:colOff>165100</xdr:colOff>
      <xdr:row>58</xdr:row>
      <xdr:rowOff>95349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86476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55902</xdr:rowOff>
    </xdr:from>
    <xdr:to>
      <xdr:col>55</xdr:col>
      <xdr:colOff>0</xdr:colOff>
      <xdr:row>78</xdr:row>
      <xdr:rowOff>88156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29002"/>
          <a:ext cx="8382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150237</xdr:rowOff>
    </xdr:from>
    <xdr:to>
      <xdr:col>50</xdr:col>
      <xdr:colOff>114300</xdr:colOff>
      <xdr:row>78</xdr:row>
      <xdr:rowOff>88156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51887"/>
          <a:ext cx="889000" cy="10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150237</xdr:rowOff>
    </xdr:from>
    <xdr:to>
      <xdr:col>45</xdr:col>
      <xdr:colOff>177800</xdr:colOff>
      <xdr:row>78</xdr:row>
      <xdr:rowOff>133964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51887"/>
          <a:ext cx="889000" cy="15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133964</xdr:rowOff>
    </xdr:from>
    <xdr:to>
      <xdr:col>41</xdr:col>
      <xdr:colOff>50800</xdr:colOff>
      <xdr:row>78</xdr:row>
      <xdr:rowOff>147200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07064"/>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148234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12096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5102</xdr:rowOff>
    </xdr:from>
    <xdr:to>
      <xdr:col>55</xdr:col>
      <xdr:colOff>50800</xdr:colOff>
      <xdr:row>78</xdr:row>
      <xdr:rowOff>106702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27979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37356</xdr:rowOff>
    </xdr:from>
    <xdr:to>
      <xdr:col>50</xdr:col>
      <xdr:colOff>165100</xdr:colOff>
      <xdr:row>78</xdr:row>
      <xdr:rowOff>138956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130083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0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99437</xdr:rowOff>
    </xdr:from>
    <xdr:to>
      <xdr:col>46</xdr:col>
      <xdr:colOff>38100</xdr:colOff>
      <xdr:row>78</xdr:row>
      <xdr:rowOff>29587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46114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7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83164</xdr:rowOff>
    </xdr:from>
    <xdr:to>
      <xdr:col>41</xdr:col>
      <xdr:colOff>101600</xdr:colOff>
      <xdr:row>79</xdr:row>
      <xdr:rowOff>13314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4441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96400</xdr:rowOff>
    </xdr:from>
    <xdr:to>
      <xdr:col>36</xdr:col>
      <xdr:colOff>165100</xdr:colOff>
      <xdr:row>79</xdr:row>
      <xdr:rowOff>26550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17677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51389</xdr:rowOff>
    </xdr:from>
    <xdr:to>
      <xdr:col>55</xdr:col>
      <xdr:colOff>0</xdr:colOff>
      <xdr:row>98</xdr:row>
      <xdr:rowOff>105724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82039"/>
          <a:ext cx="838200" cy="22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51389</xdr:rowOff>
    </xdr:from>
    <xdr:to>
      <xdr:col>50</xdr:col>
      <xdr:colOff>114300</xdr:colOff>
      <xdr:row>98</xdr:row>
      <xdr:rowOff>131042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82039"/>
          <a:ext cx="889000" cy="25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124098</xdr:rowOff>
    </xdr:from>
    <xdr:to>
      <xdr:col>45</xdr:col>
      <xdr:colOff>177800</xdr:colOff>
      <xdr:row>98</xdr:row>
      <xdr:rowOff>131042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926198"/>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124098</xdr:rowOff>
    </xdr:from>
    <xdr:to>
      <xdr:col>41</xdr:col>
      <xdr:colOff>50800</xdr:colOff>
      <xdr:row>99</xdr:row>
      <xdr:rowOff>40002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926198"/>
          <a:ext cx="889000" cy="8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52151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117629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54924</xdr:rowOff>
    </xdr:from>
    <xdr:to>
      <xdr:col>55</xdr:col>
      <xdr:colOff>50800</xdr:colOff>
      <xdr:row>98</xdr:row>
      <xdr:rowOff>156524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141301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589</xdr:rowOff>
    </xdr:from>
    <xdr:to>
      <xdr:col>50</xdr:col>
      <xdr:colOff>165100</xdr:colOff>
      <xdr:row>97</xdr:row>
      <xdr:rowOff>102189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93316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80242</xdr:rowOff>
    </xdr:from>
    <xdr:to>
      <xdr:col>46</xdr:col>
      <xdr:colOff>38100</xdr:colOff>
      <xdr:row>99</xdr:row>
      <xdr:rowOff>10392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1519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73298</xdr:rowOff>
    </xdr:from>
    <xdr:to>
      <xdr:col>41</xdr:col>
      <xdr:colOff>101600</xdr:colOff>
      <xdr:row>99</xdr:row>
      <xdr:rowOff>3448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166025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160652</xdr:rowOff>
    </xdr:from>
    <xdr:to>
      <xdr:col>36</xdr:col>
      <xdr:colOff>165100</xdr:colOff>
      <xdr:row>99</xdr:row>
      <xdr:rowOff>90802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81929</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70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133802</xdr:rowOff>
    </xdr:from>
    <xdr:to>
      <xdr:col>85</xdr:col>
      <xdr:colOff>127000</xdr:colOff>
      <xdr:row>36</xdr:row>
      <xdr:rowOff>149393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134552"/>
          <a:ext cx="838200" cy="1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149393</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321593"/>
          <a:ext cx="889000" cy="3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83002</xdr:rowOff>
    </xdr:from>
    <xdr:to>
      <xdr:col>85</xdr:col>
      <xdr:colOff>177800</xdr:colOff>
      <xdr:row>36</xdr:row>
      <xdr:rowOff>13152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0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105879</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93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98593</xdr:rowOff>
    </xdr:from>
    <xdr:to>
      <xdr:col>81</xdr:col>
      <xdr:colOff>101600</xdr:colOff>
      <xdr:row>37</xdr:row>
      <xdr:rowOff>28743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2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45270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04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51118</xdr:rowOff>
    </xdr:from>
    <xdr:to>
      <xdr:col>85</xdr:col>
      <xdr:colOff>127000</xdr:colOff>
      <xdr:row>76</xdr:row>
      <xdr:rowOff>62382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081318"/>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11481</xdr:rowOff>
    </xdr:from>
    <xdr:to>
      <xdr:col>81</xdr:col>
      <xdr:colOff>50800</xdr:colOff>
      <xdr:row>76</xdr:row>
      <xdr:rowOff>51118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041681"/>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139014</xdr:rowOff>
    </xdr:from>
    <xdr:to>
      <xdr:col>76</xdr:col>
      <xdr:colOff>114300</xdr:colOff>
      <xdr:row>76</xdr:row>
      <xdr:rowOff>11481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997764"/>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83236</xdr:rowOff>
    </xdr:from>
    <xdr:to>
      <xdr:col>71</xdr:col>
      <xdr:colOff>177800</xdr:colOff>
      <xdr:row>75</xdr:row>
      <xdr:rowOff>139014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4198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11582</xdr:rowOff>
    </xdr:from>
    <xdr:to>
      <xdr:col>85</xdr:col>
      <xdr:colOff>177800</xdr:colOff>
      <xdr:row>76</xdr:row>
      <xdr:rowOff>113182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161459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2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318</xdr:rowOff>
    </xdr:from>
    <xdr:to>
      <xdr:col>81</xdr:col>
      <xdr:colOff>101600</xdr:colOff>
      <xdr:row>76</xdr:row>
      <xdr:rowOff>101918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93045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132131</xdr:rowOff>
    </xdr:from>
    <xdr:to>
      <xdr:col>76</xdr:col>
      <xdr:colOff>165100</xdr:colOff>
      <xdr:row>76</xdr:row>
      <xdr:rowOff>62281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53408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88214</xdr:rowOff>
    </xdr:from>
    <xdr:to>
      <xdr:col>72</xdr:col>
      <xdr:colOff>38100</xdr:colOff>
      <xdr:row>76</xdr:row>
      <xdr:rowOff>18365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46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34891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32436</xdr:rowOff>
    </xdr:from>
    <xdr:to>
      <xdr:col>67</xdr:col>
      <xdr:colOff>101600</xdr:colOff>
      <xdr:row>75</xdr:row>
      <xdr:rowOff>134036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150563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96838</xdr:rowOff>
    </xdr:from>
    <xdr:to>
      <xdr:col>85</xdr:col>
      <xdr:colOff>127000</xdr:colOff>
      <xdr:row>97</xdr:row>
      <xdr:rowOff>114719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27488"/>
          <a:ext cx="8382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96838</xdr:rowOff>
    </xdr:from>
    <xdr:to>
      <xdr:col>81</xdr:col>
      <xdr:colOff>50800</xdr:colOff>
      <xdr:row>98</xdr:row>
      <xdr:rowOff>137795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27488"/>
          <a:ext cx="889000" cy="2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92418</xdr:rowOff>
    </xdr:from>
    <xdr:to>
      <xdr:col>76</xdr:col>
      <xdr:colOff>114300</xdr:colOff>
      <xdr:row>98</xdr:row>
      <xdr:rowOff>137795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451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92418</xdr:rowOff>
    </xdr:from>
    <xdr:to>
      <xdr:col>71</xdr:col>
      <xdr:colOff>177800</xdr:colOff>
      <xdr:row>98</xdr:row>
      <xdr:rowOff>129363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4518"/>
          <a:ext cx="889000" cy="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63919</xdr:rowOff>
    </xdr:from>
    <xdr:to>
      <xdr:col>85</xdr:col>
      <xdr:colOff>177800</xdr:colOff>
      <xdr:row>97</xdr:row>
      <xdr:rowOff>165519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42346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7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46038</xdr:rowOff>
    </xdr:from>
    <xdr:to>
      <xdr:col>81</xdr:col>
      <xdr:colOff>101600</xdr:colOff>
      <xdr:row>97</xdr:row>
      <xdr:rowOff>147638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138765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86995</xdr:rowOff>
    </xdr:from>
    <xdr:to>
      <xdr:col>76</xdr:col>
      <xdr:colOff>165100</xdr:colOff>
      <xdr:row>99</xdr:row>
      <xdr:rowOff>17145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8272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41618</xdr:rowOff>
    </xdr:from>
    <xdr:to>
      <xdr:col>72</xdr:col>
      <xdr:colOff>38100</xdr:colOff>
      <xdr:row>98</xdr:row>
      <xdr:rowOff>143218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134345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78563</xdr:rowOff>
    </xdr:from>
    <xdr:to>
      <xdr:col>67</xdr:col>
      <xdr:colOff>101600</xdr:colOff>
      <xdr:row>99</xdr:row>
      <xdr:rowOff>8713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171290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77607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83485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12408</xdr:rowOff>
    </xdr:from>
    <xdr:to>
      <xdr:col>116</xdr:col>
      <xdr:colOff>63500</xdr:colOff>
      <xdr:row>56</xdr:row>
      <xdr:rowOff>150444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613608"/>
          <a:ext cx="838200" cy="1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95085</xdr:rowOff>
    </xdr:from>
    <xdr:to>
      <xdr:col>111</xdr:col>
      <xdr:colOff>177800</xdr:colOff>
      <xdr:row>56</xdr:row>
      <xdr:rowOff>12408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353385"/>
          <a:ext cx="8890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95085</xdr:rowOff>
    </xdr:from>
    <xdr:to>
      <xdr:col>107</xdr:col>
      <xdr:colOff>50800</xdr:colOff>
      <xdr:row>57</xdr:row>
      <xdr:rowOff>34506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353385"/>
          <a:ext cx="889000" cy="4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77788</xdr:rowOff>
    </xdr:from>
    <xdr:to>
      <xdr:col>102</xdr:col>
      <xdr:colOff>114300</xdr:colOff>
      <xdr:row>57</xdr:row>
      <xdr:rowOff>34506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678988"/>
          <a:ext cx="889000" cy="1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99644</xdr:rowOff>
    </xdr:from>
    <xdr:to>
      <xdr:col>116</xdr:col>
      <xdr:colOff>114300</xdr:colOff>
      <xdr:row>57</xdr:row>
      <xdr:rowOff>29794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7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122521</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5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133058</xdr:rowOff>
    </xdr:from>
    <xdr:to>
      <xdr:col>112</xdr:col>
      <xdr:colOff>38100</xdr:colOff>
      <xdr:row>56</xdr:row>
      <xdr:rowOff>63208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5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79735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3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44285</xdr:rowOff>
    </xdr:from>
    <xdr:to>
      <xdr:col>107</xdr:col>
      <xdr:colOff>101600</xdr:colOff>
      <xdr:row>54</xdr:row>
      <xdr:rowOff>145885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3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162412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0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155156</xdr:rowOff>
    </xdr:from>
    <xdr:to>
      <xdr:col>102</xdr:col>
      <xdr:colOff>165100</xdr:colOff>
      <xdr:row>57</xdr:row>
      <xdr:rowOff>85306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26988</xdr:rowOff>
    </xdr:from>
    <xdr:to>
      <xdr:col>98</xdr:col>
      <xdr:colOff>38100</xdr:colOff>
      <xdr:row>56</xdr:row>
      <xdr:rowOff>128588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145115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55727</xdr:rowOff>
    </xdr:from>
    <xdr:to>
      <xdr:col>116</xdr:col>
      <xdr:colOff>63500</xdr:colOff>
      <xdr:row>77</xdr:row>
      <xdr:rowOff>65633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5737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65633</xdr:rowOff>
    </xdr:from>
    <xdr:to>
      <xdr:col>111</xdr:col>
      <xdr:colOff>177800</xdr:colOff>
      <xdr:row>77</xdr:row>
      <xdr:rowOff>68187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67283"/>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68187</xdr:rowOff>
    </xdr:from>
    <xdr:to>
      <xdr:col>107</xdr:col>
      <xdr:colOff>50800</xdr:colOff>
      <xdr:row>77</xdr:row>
      <xdr:rowOff>88609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6983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88609</xdr:rowOff>
    </xdr:from>
    <xdr:to>
      <xdr:col>102</xdr:col>
      <xdr:colOff>114300</xdr:colOff>
      <xdr:row>77</xdr:row>
      <xdr:rowOff>98743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9025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63390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38301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4927</xdr:rowOff>
    </xdr:from>
    <xdr:to>
      <xdr:col>116</xdr:col>
      <xdr:colOff>114300</xdr:colOff>
      <xdr:row>77</xdr:row>
      <xdr:rowOff>106527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154804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14833</xdr:rowOff>
    </xdr:from>
    <xdr:to>
      <xdr:col>112</xdr:col>
      <xdr:colOff>38100</xdr:colOff>
      <xdr:row>77</xdr:row>
      <xdr:rowOff>116433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107560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17387</xdr:rowOff>
    </xdr:from>
    <xdr:to>
      <xdr:col>107</xdr:col>
      <xdr:colOff>101600</xdr:colOff>
      <xdr:row>77</xdr:row>
      <xdr:rowOff>118987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110114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37809</xdr:rowOff>
    </xdr:from>
    <xdr:to>
      <xdr:col>102</xdr:col>
      <xdr:colOff>165100</xdr:colOff>
      <xdr:row>77</xdr:row>
      <xdr:rowOff>139409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130536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47943</xdr:rowOff>
    </xdr:from>
    <xdr:to>
      <xdr:col>98</xdr:col>
      <xdr:colOff>38100</xdr:colOff>
      <xdr:row>77</xdr:row>
      <xdr:rowOff>149543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140670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人件費：類似団体の平均値を下回っているが、今後も引き続き、適正な職員数の管理により人件費の削減に努める。</a:t>
          </a:r>
        </a:p>
        <a:p>
          <a:r>
            <a:rPr kumimoji="1" lang="ja-JP" altLang="en-US" sz="1200">
              <a:latin typeface="ＭＳ Ｐゴシック" panose="020B0600070205080204" pitchFamily="50" charset="-128"/>
              <a:ea typeface="ＭＳ Ｐゴシック" panose="020B0600070205080204" pitchFamily="50" charset="-128"/>
            </a:rPr>
            <a:t>補助費等：類似団体の平均値を下回っていが、今後も引き続き、補助金負担金の見直しを定期的（３年に１回）に行うなど、補助事業としての妥当性や補助額等を検証していく。</a:t>
          </a:r>
        </a:p>
        <a:p>
          <a:r>
            <a:rPr kumimoji="1" lang="ja-JP" altLang="en-US" sz="1200">
              <a:latin typeface="ＭＳ Ｐゴシック" panose="020B0600070205080204" pitchFamily="50" charset="-128"/>
              <a:ea typeface="ＭＳ Ｐゴシック" panose="020B0600070205080204" pitchFamily="50" charset="-128"/>
            </a:rPr>
            <a:t>公債費：類似団体の平均値を下回っているが、今後も引き続き、キャップ制の徹底による地方債残高の抑制を図るとともに、事業の緊急性や優先度のほか、後年度の財政負担の影響等を十分検討したうえで、市債の適正な発行と管理を行い、健全財政の維持に努める。</a:t>
          </a:r>
        </a:p>
        <a:p>
          <a:r>
            <a:rPr kumimoji="1" lang="ja-JP" altLang="en-US" sz="1200">
              <a:latin typeface="ＭＳ Ｐゴシック" panose="020B0600070205080204" pitchFamily="50" charset="-128"/>
              <a:ea typeface="ＭＳ Ｐゴシック" panose="020B0600070205080204" pitchFamily="50" charset="-128"/>
            </a:rPr>
            <a:t>貸付金：市内企業に対する市制度資金の貸付（預託金）を実施していることから、類似団体や全国の平均値を大きく上回っている。</a:t>
          </a:r>
        </a:p>
        <a:p>
          <a:r>
            <a:rPr kumimoji="1" lang="ja-JP" altLang="en-US" sz="1200">
              <a:latin typeface="ＭＳ Ｐゴシック" panose="020B0600070205080204" pitchFamily="50" charset="-128"/>
              <a:ea typeface="ＭＳ Ｐゴシック" panose="020B0600070205080204" pitchFamily="50" charset="-128"/>
            </a:rPr>
            <a:t>維持補修費及び普通建設事業費：公共施設やインフラ施設等の老朽化対策に要する経費等が増加していることから、公共施設等総合管理計画を推進し適正管理に努める。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47,691
46,889
85.10
22,977,981
22,072,298
812,496
12,298,936
22,381,546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34925</xdr:rowOff>
    </xdr:from>
    <xdr:to>
      <xdr:col>24</xdr:col>
      <xdr:colOff>63500</xdr:colOff>
      <xdr:row>37</xdr:row>
      <xdr:rowOff>53594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78575"/>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53594</xdr:rowOff>
    </xdr:from>
    <xdr:to>
      <xdr:col>19</xdr:col>
      <xdr:colOff>177800</xdr:colOff>
      <xdr:row>37</xdr:row>
      <xdr:rowOff>68453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72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68453</xdr:rowOff>
    </xdr:from>
    <xdr:to>
      <xdr:col>15</xdr:col>
      <xdr:colOff>50800</xdr:colOff>
      <xdr:row>37</xdr:row>
      <xdr:rowOff>116078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1210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116078</xdr:rowOff>
    </xdr:from>
    <xdr:to>
      <xdr:col>10</xdr:col>
      <xdr:colOff>114300</xdr:colOff>
      <xdr:row>38</xdr:row>
      <xdr:rowOff>1016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5972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133240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155575</xdr:rowOff>
    </xdr:from>
    <xdr:to>
      <xdr:col>24</xdr:col>
      <xdr:colOff>114300</xdr:colOff>
      <xdr:row>37</xdr:row>
      <xdr:rowOff>85725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134002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2794</xdr:rowOff>
    </xdr:from>
    <xdr:to>
      <xdr:col>20</xdr:col>
      <xdr:colOff>38100</xdr:colOff>
      <xdr:row>37</xdr:row>
      <xdr:rowOff>104394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95521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17653</xdr:rowOff>
    </xdr:from>
    <xdr:to>
      <xdr:col>15</xdr:col>
      <xdr:colOff>101600</xdr:colOff>
      <xdr:row>37</xdr:row>
      <xdr:rowOff>119253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110380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65278</xdr:rowOff>
    </xdr:from>
    <xdr:to>
      <xdr:col>10</xdr:col>
      <xdr:colOff>165100</xdr:colOff>
      <xdr:row>37</xdr:row>
      <xdr:rowOff>166878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121666</xdr:rowOff>
    </xdr:from>
    <xdr:to>
      <xdr:col>6</xdr:col>
      <xdr:colOff>38100</xdr:colOff>
      <xdr:row>38</xdr:row>
      <xdr:rowOff>51815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68343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21496</xdr:rowOff>
    </xdr:from>
    <xdr:to>
      <xdr:col>24</xdr:col>
      <xdr:colOff>63500</xdr:colOff>
      <xdr:row>57</xdr:row>
      <xdr:rowOff>24321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94146"/>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164695</xdr:rowOff>
    </xdr:from>
    <xdr:to>
      <xdr:col>19</xdr:col>
      <xdr:colOff>177800</xdr:colOff>
      <xdr:row>57</xdr:row>
      <xdr:rowOff>24321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22995"/>
          <a:ext cx="889000" cy="37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164695</xdr:rowOff>
    </xdr:from>
    <xdr:to>
      <xdr:col>15</xdr:col>
      <xdr:colOff>50800</xdr:colOff>
      <xdr:row>57</xdr:row>
      <xdr:rowOff>104797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22995"/>
          <a:ext cx="889000" cy="4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104797</xdr:rowOff>
    </xdr:from>
    <xdr:to>
      <xdr:col>10</xdr:col>
      <xdr:colOff>114300</xdr:colOff>
      <xdr:row>57</xdr:row>
      <xdr:rowOff>116405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7447"/>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97829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104221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142146</xdr:rowOff>
    </xdr:from>
    <xdr:to>
      <xdr:col>24</xdr:col>
      <xdr:colOff>114300</xdr:colOff>
      <xdr:row>57</xdr:row>
      <xdr:rowOff>72296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57073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144971</xdr:rowOff>
    </xdr:from>
    <xdr:to>
      <xdr:col>20</xdr:col>
      <xdr:colOff>38100</xdr:colOff>
      <xdr:row>57</xdr:row>
      <xdr:rowOff>75121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66248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113895</xdr:rowOff>
    </xdr:from>
    <xdr:to>
      <xdr:col>15</xdr:col>
      <xdr:colOff>101600</xdr:colOff>
      <xdr:row>55</xdr:row>
      <xdr:rowOff>44045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35172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6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53997</xdr:rowOff>
    </xdr:from>
    <xdr:to>
      <xdr:col>10</xdr:col>
      <xdr:colOff>165100</xdr:colOff>
      <xdr:row>57</xdr:row>
      <xdr:rowOff>155597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65605</xdr:rowOff>
    </xdr:from>
    <xdr:to>
      <xdr:col>6</xdr:col>
      <xdr:colOff>38100</xdr:colOff>
      <xdr:row>57</xdr:row>
      <xdr:rowOff>167205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158332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146307</xdr:rowOff>
    </xdr:from>
    <xdr:to>
      <xdr:col>24</xdr:col>
      <xdr:colOff>63500</xdr:colOff>
      <xdr:row>77</xdr:row>
      <xdr:rowOff>76116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6507"/>
          <a:ext cx="838200" cy="10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146307</xdr:rowOff>
    </xdr:from>
    <xdr:to>
      <xdr:col>19</xdr:col>
      <xdr:colOff>177800</xdr:colOff>
      <xdr:row>77</xdr:row>
      <xdr:rowOff>157226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6507"/>
          <a:ext cx="889000" cy="1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157226</xdr:rowOff>
    </xdr:from>
    <xdr:to>
      <xdr:col>15</xdr:col>
      <xdr:colOff>50800</xdr:colOff>
      <xdr:row>78</xdr:row>
      <xdr:rowOff>46715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8876"/>
          <a:ext cx="8890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46715</xdr:rowOff>
    </xdr:from>
    <xdr:to>
      <xdr:col>10</xdr:col>
      <xdr:colOff>114300</xdr:colOff>
      <xdr:row>78</xdr:row>
      <xdr:rowOff>169103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9815"/>
          <a:ext cx="889000" cy="1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65687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9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126494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25316</xdr:rowOff>
    </xdr:from>
    <xdr:to>
      <xdr:col>24</xdr:col>
      <xdr:colOff>114300</xdr:colOff>
      <xdr:row>77</xdr:row>
      <xdr:rowOff>126916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3743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95507</xdr:rowOff>
    </xdr:from>
    <xdr:to>
      <xdr:col>20</xdr:col>
      <xdr:colOff>38100</xdr:colOff>
      <xdr:row>77</xdr:row>
      <xdr:rowOff>25657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106426</xdr:rowOff>
    </xdr:from>
    <xdr:to>
      <xdr:col>15</xdr:col>
      <xdr:colOff>101600</xdr:colOff>
      <xdr:row>78</xdr:row>
      <xdr:rowOff>36576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27703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167365</xdr:rowOff>
    </xdr:from>
    <xdr:to>
      <xdr:col>10</xdr:col>
      <xdr:colOff>165100</xdr:colOff>
      <xdr:row>78</xdr:row>
      <xdr:rowOff>97515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88642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118303</xdr:rowOff>
    </xdr:from>
    <xdr:to>
      <xdr:col>6</xdr:col>
      <xdr:colOff>38100</xdr:colOff>
      <xdr:row>79</xdr:row>
      <xdr:rowOff>48453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39580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8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100479</xdr:rowOff>
    </xdr:from>
    <xdr:to>
      <xdr:col>24</xdr:col>
      <xdr:colOff>63500</xdr:colOff>
      <xdr:row>98</xdr:row>
      <xdr:rowOff>115088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2579"/>
          <a:ext cx="8382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115088</xdr:rowOff>
    </xdr:from>
    <xdr:to>
      <xdr:col>19</xdr:col>
      <xdr:colOff>177800</xdr:colOff>
      <xdr:row>99</xdr:row>
      <xdr:rowOff>39039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7188"/>
          <a:ext cx="889000" cy="9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39039</xdr:rowOff>
    </xdr:from>
    <xdr:to>
      <xdr:col>15</xdr:col>
      <xdr:colOff>50800</xdr:colOff>
      <xdr:row>99</xdr:row>
      <xdr:rowOff>119900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2589"/>
          <a:ext cx="889000" cy="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119900</xdr:rowOff>
    </xdr:from>
    <xdr:to>
      <xdr:col>10</xdr:col>
      <xdr:colOff>114300</xdr:colOff>
      <xdr:row>99</xdr:row>
      <xdr:rowOff>135651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93450"/>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49679</xdr:rowOff>
    </xdr:from>
    <xdr:to>
      <xdr:col>24</xdr:col>
      <xdr:colOff>114300</xdr:colOff>
      <xdr:row>98</xdr:row>
      <xdr:rowOff>151279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28106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64288</xdr:rowOff>
    </xdr:from>
    <xdr:to>
      <xdr:col>20</xdr:col>
      <xdr:colOff>38100</xdr:colOff>
      <xdr:row>98</xdr:row>
      <xdr:rowOff>165888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157015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159689</xdr:rowOff>
    </xdr:from>
    <xdr:to>
      <xdr:col>15</xdr:col>
      <xdr:colOff>101600</xdr:colOff>
      <xdr:row>99</xdr:row>
      <xdr:rowOff>89839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80966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69100</xdr:rowOff>
    </xdr:from>
    <xdr:to>
      <xdr:col>10</xdr:col>
      <xdr:colOff>165100</xdr:colOff>
      <xdr:row>99</xdr:row>
      <xdr:rowOff>170700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161827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3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84851</xdr:rowOff>
    </xdr:from>
    <xdr:to>
      <xdr:col>6</xdr:col>
      <xdr:colOff>38100</xdr:colOff>
      <xdr:row>100</xdr:row>
      <xdr:rowOff>15001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6128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21155</xdr:rowOff>
    </xdr:from>
    <xdr:to>
      <xdr:col>55</xdr:col>
      <xdr:colOff>0</xdr:colOff>
      <xdr:row>36</xdr:row>
      <xdr:rowOff>28666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19335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21155</xdr:rowOff>
    </xdr:from>
    <xdr:to>
      <xdr:col>50</xdr:col>
      <xdr:colOff>114300</xdr:colOff>
      <xdr:row>36</xdr:row>
      <xdr:rowOff>50546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19335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50546</xdr:rowOff>
    </xdr:from>
    <xdr:to>
      <xdr:col>45</xdr:col>
      <xdr:colOff>177800</xdr:colOff>
      <xdr:row>36</xdr:row>
      <xdr:rowOff>95286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222746"/>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95286</xdr:rowOff>
    </xdr:from>
    <xdr:to>
      <xdr:col>41</xdr:col>
      <xdr:colOff>50800</xdr:colOff>
      <xdr:row>36</xdr:row>
      <xdr:rowOff>111942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267486"/>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38262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3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149316</xdr:rowOff>
    </xdr:from>
    <xdr:to>
      <xdr:col>55</xdr:col>
      <xdr:colOff>50800</xdr:colOff>
      <xdr:row>36</xdr:row>
      <xdr:rowOff>79466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1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743</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00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141805</xdr:rowOff>
    </xdr:from>
    <xdr:to>
      <xdr:col>50</xdr:col>
      <xdr:colOff>165100</xdr:colOff>
      <xdr:row>36</xdr:row>
      <xdr:rowOff>71955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88482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1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171196</xdr:rowOff>
    </xdr:from>
    <xdr:to>
      <xdr:col>46</xdr:col>
      <xdr:colOff>38100</xdr:colOff>
      <xdr:row>36</xdr:row>
      <xdr:rowOff>101346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117873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44486</xdr:rowOff>
    </xdr:from>
    <xdr:to>
      <xdr:col>41</xdr:col>
      <xdr:colOff>101600</xdr:colOff>
      <xdr:row>36</xdr:row>
      <xdr:rowOff>146086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162613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9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61142</xdr:rowOff>
    </xdr:from>
    <xdr:to>
      <xdr:col>36</xdr:col>
      <xdr:colOff>165100</xdr:colOff>
      <xdr:row>36</xdr:row>
      <xdr:rowOff>162742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7819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108515</xdr:rowOff>
    </xdr:from>
    <xdr:to>
      <xdr:col>55</xdr:col>
      <xdr:colOff>0</xdr:colOff>
      <xdr:row>58</xdr:row>
      <xdr:rowOff>130632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052615"/>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121031</xdr:rowOff>
    </xdr:from>
    <xdr:to>
      <xdr:col>50</xdr:col>
      <xdr:colOff>114300</xdr:colOff>
      <xdr:row>58</xdr:row>
      <xdr:rowOff>130632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06513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121031</xdr:rowOff>
    </xdr:from>
    <xdr:to>
      <xdr:col>45</xdr:col>
      <xdr:colOff>177800</xdr:colOff>
      <xdr:row>58</xdr:row>
      <xdr:rowOff>138385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065131"/>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133452</xdr:rowOff>
    </xdr:from>
    <xdr:to>
      <xdr:col>41</xdr:col>
      <xdr:colOff>50800</xdr:colOff>
      <xdr:row>58</xdr:row>
      <xdr:rowOff>138385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077552"/>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57715</xdr:rowOff>
    </xdr:from>
    <xdr:to>
      <xdr:col>55</xdr:col>
      <xdr:colOff>50800</xdr:colOff>
      <xdr:row>58</xdr:row>
      <xdr:rowOff>159315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144092</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1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79832</xdr:rowOff>
    </xdr:from>
    <xdr:to>
      <xdr:col>50</xdr:col>
      <xdr:colOff>165100</xdr:colOff>
      <xdr:row>59</xdr:row>
      <xdr:rowOff>9982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11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70231</xdr:rowOff>
    </xdr:from>
    <xdr:to>
      <xdr:col>46</xdr:col>
      <xdr:colOff>38100</xdr:colOff>
      <xdr:row>59</xdr:row>
      <xdr:rowOff>381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162958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1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87585</xdr:rowOff>
    </xdr:from>
    <xdr:to>
      <xdr:col>41</xdr:col>
      <xdr:colOff>101600</xdr:colOff>
      <xdr:row>59</xdr:row>
      <xdr:rowOff>17735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8862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12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82652</xdr:rowOff>
    </xdr:from>
    <xdr:to>
      <xdr:col>36</xdr:col>
      <xdr:colOff>165100</xdr:colOff>
      <xdr:row>59</xdr:row>
      <xdr:rowOff>12802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3929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11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9215</xdr:rowOff>
    </xdr:from>
    <xdr:to>
      <xdr:col>55</xdr:col>
      <xdr:colOff>0</xdr:colOff>
      <xdr:row>73</xdr:row>
      <xdr:rowOff>52489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525065"/>
          <a:ext cx="8382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119858</xdr:rowOff>
    </xdr:from>
    <xdr:to>
      <xdr:col>50</xdr:col>
      <xdr:colOff>114300</xdr:colOff>
      <xdr:row>73</xdr:row>
      <xdr:rowOff>9215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292808"/>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119858</xdr:rowOff>
    </xdr:from>
    <xdr:to>
      <xdr:col>45</xdr:col>
      <xdr:colOff>177800</xdr:colOff>
      <xdr:row>74</xdr:row>
      <xdr:rowOff>108359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292808"/>
          <a:ext cx="889000" cy="5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47528</xdr:rowOff>
    </xdr:from>
    <xdr:to>
      <xdr:col>41</xdr:col>
      <xdr:colOff>50800</xdr:colOff>
      <xdr:row>74</xdr:row>
      <xdr:rowOff>108359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734828"/>
          <a:ext cx="889000" cy="6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73454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88564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1689</xdr:rowOff>
    </xdr:from>
    <xdr:to>
      <xdr:col>55</xdr:col>
      <xdr:colOff>50800</xdr:colOff>
      <xdr:row>73</xdr:row>
      <xdr:rowOff>103289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24566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3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129865</xdr:rowOff>
    </xdr:from>
    <xdr:to>
      <xdr:col>50</xdr:col>
      <xdr:colOff>165100</xdr:colOff>
      <xdr:row>73</xdr:row>
      <xdr:rowOff>60015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4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76542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2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69058</xdr:rowOff>
    </xdr:from>
    <xdr:to>
      <xdr:col>46</xdr:col>
      <xdr:colOff>38100</xdr:colOff>
      <xdr:row>71</xdr:row>
      <xdr:rowOff>170658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2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15735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0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57559</xdr:rowOff>
    </xdr:from>
    <xdr:to>
      <xdr:col>41</xdr:col>
      <xdr:colOff>101600</xdr:colOff>
      <xdr:row>74</xdr:row>
      <xdr:rowOff>159159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4236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168178</xdr:rowOff>
    </xdr:from>
    <xdr:to>
      <xdr:col>36</xdr:col>
      <xdr:colOff>165100</xdr:colOff>
      <xdr:row>74</xdr:row>
      <xdr:rowOff>98328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114855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23685</xdr:rowOff>
    </xdr:from>
    <xdr:to>
      <xdr:col>55</xdr:col>
      <xdr:colOff>0</xdr:colOff>
      <xdr:row>98</xdr:row>
      <xdr:rowOff>46952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25785"/>
          <a:ext cx="8382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46952</xdr:rowOff>
    </xdr:from>
    <xdr:to>
      <xdr:col>50</xdr:col>
      <xdr:colOff>114300</xdr:colOff>
      <xdr:row>98</xdr:row>
      <xdr:rowOff>81204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49052"/>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81204</xdr:rowOff>
    </xdr:from>
    <xdr:to>
      <xdr:col>45</xdr:col>
      <xdr:colOff>177800</xdr:colOff>
      <xdr:row>98</xdr:row>
      <xdr:rowOff>118453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83304"/>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118453</xdr:rowOff>
    </xdr:from>
    <xdr:to>
      <xdr:col>41</xdr:col>
      <xdr:colOff>50800</xdr:colOff>
      <xdr:row>98</xdr:row>
      <xdr:rowOff>147129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20553"/>
          <a:ext cx="889000" cy="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105567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111028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144335</xdr:rowOff>
    </xdr:from>
    <xdr:to>
      <xdr:col>55</xdr:col>
      <xdr:colOff>50800</xdr:colOff>
      <xdr:row>98</xdr:row>
      <xdr:rowOff>74485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122762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167602</xdr:rowOff>
    </xdr:from>
    <xdr:to>
      <xdr:col>50</xdr:col>
      <xdr:colOff>165100</xdr:colOff>
      <xdr:row>98</xdr:row>
      <xdr:rowOff>97752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88879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30404</xdr:rowOff>
    </xdr:from>
    <xdr:to>
      <xdr:col>46</xdr:col>
      <xdr:colOff>38100</xdr:colOff>
      <xdr:row>98</xdr:row>
      <xdr:rowOff>132004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67653</xdr:rowOff>
    </xdr:from>
    <xdr:to>
      <xdr:col>41</xdr:col>
      <xdr:colOff>101600</xdr:colOff>
      <xdr:row>98</xdr:row>
      <xdr:rowOff>169253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160380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96329</xdr:rowOff>
    </xdr:from>
    <xdr:to>
      <xdr:col>36</xdr:col>
      <xdr:colOff>165100</xdr:colOff>
      <xdr:row>99</xdr:row>
      <xdr:rowOff>26479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17606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9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37249</xdr:rowOff>
    </xdr:from>
    <xdr:to>
      <xdr:col>85</xdr:col>
      <xdr:colOff>127000</xdr:colOff>
      <xdr:row>38</xdr:row>
      <xdr:rowOff>79273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52349"/>
          <a:ext cx="8382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19685</xdr:rowOff>
    </xdr:from>
    <xdr:to>
      <xdr:col>81</xdr:col>
      <xdr:colOff>50800</xdr:colOff>
      <xdr:row>38</xdr:row>
      <xdr:rowOff>37249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34785"/>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19685</xdr:rowOff>
    </xdr:from>
    <xdr:to>
      <xdr:col>76</xdr:col>
      <xdr:colOff>114300</xdr:colOff>
      <xdr:row>38</xdr:row>
      <xdr:rowOff>139776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34785"/>
          <a:ext cx="889000" cy="1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139776</xdr:rowOff>
    </xdr:from>
    <xdr:to>
      <xdr:col>71</xdr:col>
      <xdr:colOff>177800</xdr:colOff>
      <xdr:row>38</xdr:row>
      <xdr:rowOff>163093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5487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28605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55351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28473</xdr:rowOff>
    </xdr:from>
    <xdr:to>
      <xdr:col>85</xdr:col>
      <xdr:colOff>177800</xdr:colOff>
      <xdr:row>38</xdr:row>
      <xdr:rowOff>130073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114850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157899</xdr:rowOff>
    </xdr:from>
    <xdr:to>
      <xdr:col>81</xdr:col>
      <xdr:colOff>101600</xdr:colOff>
      <xdr:row>38</xdr:row>
      <xdr:rowOff>88049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79176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9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140335</xdr:rowOff>
    </xdr:from>
    <xdr:to>
      <xdr:col>76</xdr:col>
      <xdr:colOff>165100</xdr:colOff>
      <xdr:row>38</xdr:row>
      <xdr:rowOff>70485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61612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88976</xdr:rowOff>
    </xdr:from>
    <xdr:to>
      <xdr:col>72</xdr:col>
      <xdr:colOff>38100</xdr:colOff>
      <xdr:row>39</xdr:row>
      <xdr:rowOff>19126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10253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112293</xdr:rowOff>
    </xdr:from>
    <xdr:to>
      <xdr:col>67</xdr:col>
      <xdr:colOff>101600</xdr:colOff>
      <xdr:row>39</xdr:row>
      <xdr:rowOff>42443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33570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153797</xdr:rowOff>
    </xdr:from>
    <xdr:to>
      <xdr:col>85</xdr:col>
      <xdr:colOff>127000</xdr:colOff>
      <xdr:row>58</xdr:row>
      <xdr:rowOff>108991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26447"/>
          <a:ext cx="8382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153797</xdr:rowOff>
    </xdr:from>
    <xdr:to>
      <xdr:col>81</xdr:col>
      <xdr:colOff>50800</xdr:colOff>
      <xdr:row>58</xdr:row>
      <xdr:rowOff>55372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26447"/>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55372</xdr:rowOff>
    </xdr:from>
    <xdr:to>
      <xdr:col>76</xdr:col>
      <xdr:colOff>114300</xdr:colOff>
      <xdr:row>58</xdr:row>
      <xdr:rowOff>74422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9947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74422</xdr:rowOff>
    </xdr:from>
    <xdr:to>
      <xdr:col>71</xdr:col>
      <xdr:colOff>177800</xdr:colOff>
      <xdr:row>59</xdr:row>
      <xdr:rowOff>46875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18522"/>
          <a:ext cx="889000" cy="1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58191</xdr:rowOff>
    </xdr:from>
    <xdr:to>
      <xdr:col>85</xdr:col>
      <xdr:colOff>177800</xdr:colOff>
      <xdr:row>58</xdr:row>
      <xdr:rowOff>159791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144568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102997</xdr:rowOff>
    </xdr:from>
    <xdr:to>
      <xdr:col>81</xdr:col>
      <xdr:colOff>101600</xdr:colOff>
      <xdr:row>58</xdr:row>
      <xdr:rowOff>33147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24274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4572</xdr:rowOff>
    </xdr:from>
    <xdr:to>
      <xdr:col>76</xdr:col>
      <xdr:colOff>165100</xdr:colOff>
      <xdr:row>58</xdr:row>
      <xdr:rowOff>106172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97299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23622</xdr:rowOff>
    </xdr:from>
    <xdr:to>
      <xdr:col>72</xdr:col>
      <xdr:colOff>38100</xdr:colOff>
      <xdr:row>58</xdr:row>
      <xdr:rowOff>125222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116349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167525</xdr:rowOff>
    </xdr:from>
    <xdr:to>
      <xdr:col>67</xdr:col>
      <xdr:colOff>101600</xdr:colOff>
      <xdr:row>59</xdr:row>
      <xdr:rowOff>97675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88802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133802</xdr:rowOff>
    </xdr:from>
    <xdr:to>
      <xdr:col>85</xdr:col>
      <xdr:colOff>127000</xdr:colOff>
      <xdr:row>76</xdr:row>
      <xdr:rowOff>149392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992552"/>
          <a:ext cx="838200" cy="1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149392</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179592"/>
          <a:ext cx="889000" cy="3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83002</xdr:rowOff>
    </xdr:from>
    <xdr:to>
      <xdr:col>85</xdr:col>
      <xdr:colOff>177800</xdr:colOff>
      <xdr:row>76</xdr:row>
      <xdr:rowOff>13153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41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105879</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79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98592</xdr:rowOff>
    </xdr:from>
    <xdr:to>
      <xdr:col>81</xdr:col>
      <xdr:colOff>101600</xdr:colOff>
      <xdr:row>77</xdr:row>
      <xdr:rowOff>28742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9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51118</xdr:rowOff>
    </xdr:from>
    <xdr:to>
      <xdr:col>85</xdr:col>
      <xdr:colOff>127000</xdr:colOff>
      <xdr:row>96</xdr:row>
      <xdr:rowOff>62382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10318"/>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11481</xdr:rowOff>
    </xdr:from>
    <xdr:to>
      <xdr:col>81</xdr:col>
      <xdr:colOff>50800</xdr:colOff>
      <xdr:row>96</xdr:row>
      <xdr:rowOff>51118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70681"/>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139015</xdr:rowOff>
    </xdr:from>
    <xdr:to>
      <xdr:col>76</xdr:col>
      <xdr:colOff>114300</xdr:colOff>
      <xdr:row>96</xdr:row>
      <xdr:rowOff>11481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26765"/>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83235</xdr:rowOff>
    </xdr:from>
    <xdr:to>
      <xdr:col>71</xdr:col>
      <xdr:colOff>177800</xdr:colOff>
      <xdr:row>95</xdr:row>
      <xdr:rowOff>139015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70985"/>
          <a:ext cx="889000" cy="5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11582</xdr:rowOff>
    </xdr:from>
    <xdr:to>
      <xdr:col>85</xdr:col>
      <xdr:colOff>177800</xdr:colOff>
      <xdr:row>96</xdr:row>
      <xdr:rowOff>113182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161459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318</xdr:rowOff>
    </xdr:from>
    <xdr:to>
      <xdr:col>81</xdr:col>
      <xdr:colOff>101600</xdr:colOff>
      <xdr:row>96</xdr:row>
      <xdr:rowOff>101918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93045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132131</xdr:rowOff>
    </xdr:from>
    <xdr:to>
      <xdr:col>76</xdr:col>
      <xdr:colOff>165100</xdr:colOff>
      <xdr:row>96</xdr:row>
      <xdr:rowOff>62281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53408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88215</xdr:rowOff>
    </xdr:from>
    <xdr:to>
      <xdr:col>72</xdr:col>
      <xdr:colOff>38100</xdr:colOff>
      <xdr:row>96</xdr:row>
      <xdr:rowOff>18365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34892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32435</xdr:rowOff>
    </xdr:from>
    <xdr:to>
      <xdr:col>67</xdr:col>
      <xdr:colOff>101600</xdr:colOff>
      <xdr:row>95</xdr:row>
      <xdr:rowOff>134035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150562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民生費：国庫補助事業（住民税非課税世帯等に対する臨時特別給付金）等の皆減により減少しており、類似団体の平均値も回っている。</a:t>
          </a:r>
        </a:p>
        <a:p>
          <a:r>
            <a:rPr kumimoji="1" lang="ja-JP" altLang="en-US" sz="1200">
              <a:latin typeface="ＭＳ Ｐゴシック" panose="020B0600070205080204" pitchFamily="50" charset="-128"/>
              <a:ea typeface="ＭＳ Ｐゴシック" panose="020B0600070205080204" pitchFamily="50" charset="-128"/>
            </a:rPr>
            <a:t>商工費：市内企業に対する市独自の補助金のほか、制度資金の貸付（預託金）や利子補給などを実施していることから、類似団体の平均値を大きく上回っている。</a:t>
          </a:r>
        </a:p>
        <a:p>
          <a:r>
            <a:rPr kumimoji="1" lang="ja-JP" altLang="en-US" sz="1200">
              <a:latin typeface="ＭＳ Ｐゴシック" panose="020B0600070205080204" pitchFamily="50" charset="-128"/>
              <a:ea typeface="ＭＳ Ｐゴシック" panose="020B0600070205080204" pitchFamily="50" charset="-128"/>
            </a:rPr>
            <a:t>災害復旧費：令和３年８月の大雨災害を受け、増となっている。</a:t>
          </a:r>
        </a:p>
        <a:p>
          <a:r>
            <a:rPr kumimoji="1" lang="ja-JP" altLang="en-US" sz="1200">
              <a:latin typeface="ＭＳ Ｐゴシック" panose="020B0600070205080204" pitchFamily="50" charset="-128"/>
              <a:ea typeface="ＭＳ Ｐゴシック" panose="020B0600070205080204" pitchFamily="50" charset="-128"/>
            </a:rPr>
            <a:t>公債費：元利償還金の減により、類似団体の平均値を下回っている。公債費の増加は、財政の硬直化を招くことから、引き続き、キャップ制の徹底による地方債残高の抑制を図るとともに、</a:t>
          </a:r>
        </a:p>
        <a:p>
          <a:r>
            <a:rPr kumimoji="1" lang="ja-JP" altLang="en-US" sz="1200">
              <a:latin typeface="ＭＳ Ｐゴシック" panose="020B0600070205080204" pitchFamily="50" charset="-128"/>
              <a:ea typeface="ＭＳ Ｐゴシック" panose="020B0600070205080204" pitchFamily="50" charset="-128"/>
            </a:rPr>
            <a:t>　　　　　事業の緊急性や優先度のほか、後年度の財政負担の影響等を十分検討したうえで、市債の適正な発行と管理を行い、健全財政の維持に努める。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４年度の実質収支額は５８１百万円となり、単年度収支では前年度から９４百万円増となった。また、財政調整基金残高は２，２７６百万円となり、「岡谷市行財政改革プログラム」において目標数値として設定している令和５年度末の財政調整基金・減債基残高１５億円の確保に向け、引き続き取組を推進する。</a:t>
          </a:r>
        </a:p>
        <a:p>
          <a:r>
            <a:rPr kumimoji="1" lang="ja-JP" altLang="en-US" sz="1100">
              <a:latin typeface="ＭＳ ゴシック" pitchFamily="49" charset="-128"/>
              <a:ea typeface="ＭＳ ゴシック" pitchFamily="49" charset="-128"/>
            </a:rPr>
            <a:t>　全国的に自然災害が多発している状況や原油・物価高騰等による影響が不透明であること等を考慮すると、将来起こりうるリスクに適切に対応できるよう基金残高の確保についてより一層留意する必要があることから、将来にわたる安定した財政運営の推進に向け、引き続き基金の残高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地域開発事業特別会計を除く全ての会計において、実質収支が黒字となっており、実質赤字比率、連結実質赤字比率ともに数値無しとなっている。</a:t>
          </a:r>
        </a:p>
        <a:p>
          <a:r>
            <a:rPr kumimoji="1" lang="ja-JP" altLang="en-US" sz="1100">
              <a:latin typeface="ＭＳ ゴシック" pitchFamily="49" charset="-128"/>
              <a:ea typeface="ＭＳ ゴシック" pitchFamily="49" charset="-128"/>
            </a:rPr>
            <a:t>　地域開発事業特別会計では、市事業の先行取得用地を保有しているが、事業化の際には一般会計へ持ち替えを行うことにより、赤字額の削減に努める。</a:t>
          </a:r>
        </a:p>
        <a:p>
          <a:r>
            <a:rPr kumimoji="1" lang="ja-JP" altLang="en-US" sz="1100">
              <a:latin typeface="ＭＳ ゴシック" pitchFamily="49" charset="-128"/>
              <a:ea typeface="ＭＳ ゴシック" pitchFamily="49" charset="-128"/>
            </a:rPr>
            <a:t>　一般会計はもとより、その他の特別会計及び企業会計においても、引き続き、経営の健全化に向けた取組みに努める。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22977981</v>
      </c>
      <c r="BO4" s="415"/>
      <c r="BP4" s="415"/>
      <c r="BQ4" s="415"/>
      <c r="BR4" s="415"/>
      <c r="BS4" s="415"/>
      <c r="BT4" s="415"/>
      <c r="BU4" s="416"/>
      <c r="BV4" s="414">
        <v>23960544</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22072298</v>
      </c>
      <c r="BO5" s="420"/>
      <c r="BP5" s="420"/>
      <c r="BQ5" s="420"/>
      <c r="BR5" s="420"/>
      <c r="BS5" s="420"/>
      <c r="BT5" s="420"/>
      <c r="BU5" s="421"/>
      <c r="BV5" s="419">
        <v>22936882</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86.2</v>
      </c>
      <c r="CU5" s="390"/>
      <c r="CV5" s="390"/>
      <c r="CW5" s="390"/>
      <c r="CX5" s="390"/>
      <c r="CY5" s="390"/>
      <c r="CZ5" s="390"/>
      <c r="DA5" s="391"/>
      <c r="DB5" s="389">
        <v>83.6</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905683</v>
      </c>
      <c r="BO6" s="420"/>
      <c r="BP6" s="420"/>
      <c r="BQ6" s="420"/>
      <c r="BR6" s="420"/>
      <c r="BS6" s="420"/>
      <c r="BT6" s="420"/>
      <c r="BU6" s="421"/>
      <c r="BV6" s="419">
        <v>1023662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v>
      </c>
      <c r="CU6" s="563"/>
      <c r="CV6" s="563"/>
      <c r="CW6" s="563"/>
      <c r="CX6" s="563"/>
      <c r="CY6" s="563"/>
      <c r="CZ6" s="563"/>
      <c r="DA6" s="564"/>
      <c r="DB6" s="562">
        <v>88.2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95</v>
      </c>
      <c r="AV7" s="467"/>
      <c r="AW7" s="467"/>
      <c r="AX7" s="467"/>
      <c r="AY7" s="399" t="s">
        <v>107</v>
      </c>
      <c r="AZ7" s="400"/>
      <c r="BA7" s="400"/>
      <c r="BB7" s="400"/>
      <c r="BC7" s="400"/>
      <c r="BD7" s="400"/>
      <c r="BE7" s="400"/>
      <c r="BF7" s="400"/>
      <c r="BG7" s="400"/>
      <c r="BH7" s="400"/>
      <c r="BI7" s="400"/>
      <c r="BJ7" s="400"/>
      <c r="BK7" s="400"/>
      <c r="BL7" s="400"/>
      <c r="BM7" s="401"/>
      <c r="BN7" s="419">
        <v>93187</v>
      </c>
      <c r="BO7" s="420"/>
      <c r="BP7" s="420"/>
      <c r="BQ7" s="420"/>
      <c r="BR7" s="420"/>
      <c r="BS7" s="420"/>
      <c r="BT7" s="420"/>
      <c r="BU7" s="421"/>
      <c r="BV7" s="419">
        <v>198320</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12298936</v>
      </c>
      <c r="CU7" s="420"/>
      <c r="CV7" s="420"/>
      <c r="CW7" s="420"/>
      <c r="CX7" s="420"/>
      <c r="CY7" s="420"/>
      <c r="CZ7" s="420"/>
      <c r="DA7" s="421"/>
      <c r="DB7" s="419">
        <v>12678978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812496</v>
      </c>
      <c r="BO8" s="420"/>
      <c r="BP8" s="420"/>
      <c r="BQ8" s="420"/>
      <c r="BR8" s="420"/>
      <c r="BS8" s="420"/>
      <c r="BT8" s="420"/>
      <c r="BU8" s="421"/>
      <c r="BV8" s="419">
        <v>825342</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0.61</v>
      </c>
      <c r="CU8" s="523"/>
      <c r="CV8" s="523"/>
      <c r="CW8" s="523"/>
      <c r="CX8" s="523"/>
      <c r="CY8" s="523"/>
      <c r="CZ8" s="523"/>
      <c r="DA8" s="524"/>
      <c r="DB8" s="522">
        <v>0.63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47790</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-12846</v>
      </c>
      <c r="BO9" s="420"/>
      <c r="BP9" s="420"/>
      <c r="BQ9" s="420"/>
      <c r="BR9" s="420"/>
      <c r="BS9" s="420"/>
      <c r="BT9" s="420"/>
      <c r="BU9" s="421"/>
      <c r="BV9" s="419">
        <v>144081</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11.7</v>
      </c>
      <c r="CU9" s="390"/>
      <c r="CV9" s="390"/>
      <c r="CW9" s="390"/>
      <c r="CX9" s="390"/>
      <c r="CY9" s="390"/>
      <c r="CZ9" s="390"/>
      <c r="DA9" s="391"/>
      <c r="DB9" s="389">
        <v>12.2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50128</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95</v>
      </c>
      <c r="AV10" s="467"/>
      <c r="AW10" s="467"/>
      <c r="AX10" s="467"/>
      <c r="AY10" s="399" t="s">
        <v>122</v>
      </c>
      <c r="AZ10" s="400"/>
      <c r="BA10" s="400"/>
      <c r="BB10" s="400"/>
      <c r="BC10" s="400"/>
      <c r="BD10" s="400"/>
      <c r="BE10" s="400"/>
      <c r="BF10" s="400"/>
      <c r="BG10" s="400"/>
      <c r="BH10" s="400"/>
      <c r="BI10" s="400"/>
      <c r="BJ10" s="400"/>
      <c r="BK10" s="400"/>
      <c r="BL10" s="400"/>
      <c r="BM10" s="401"/>
      <c r="BN10" s="419">
        <v>351301</v>
      </c>
      <c r="BO10" s="420"/>
      <c r="BP10" s="420"/>
      <c r="BQ10" s="420"/>
      <c r="BR10" s="420"/>
      <c r="BS10" s="420"/>
      <c r="BT10" s="420"/>
      <c r="BU10" s="421"/>
      <c r="BV10" s="419">
        <v>451400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47691</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127</v>
      </c>
      <c r="AV12" s="467"/>
      <c r="AW12" s="467"/>
      <c r="AX12" s="467"/>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46889</v>
      </c>
      <c r="S13" s="513"/>
      <c r="T13" s="513"/>
      <c r="U13" s="513"/>
      <c r="V13" s="514"/>
      <c r="W13" s="500" t="s">
        <v>141</v>
      </c>
      <c r="X13" s="442"/>
      <c r="Y13" s="442"/>
      <c r="Z13" s="442"/>
      <c r="AA13" s="442"/>
      <c r="AB13" s="443"/>
      <c r="AC13" s="395">
        <v>344</v>
      </c>
      <c r="AD13" s="396"/>
      <c r="AE13" s="396"/>
      <c r="AF13" s="396"/>
      <c r="AG13" s="397"/>
      <c r="AH13" s="395">
        <v>373</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338455</v>
      </c>
      <c r="BO13" s="420"/>
      <c r="BP13" s="420"/>
      <c r="BQ13" s="420"/>
      <c r="BR13" s="420"/>
      <c r="BS13" s="420"/>
      <c r="BT13" s="420"/>
      <c r="BU13" s="421"/>
      <c r="BV13" s="419">
        <v>595481</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7.3</v>
      </c>
      <c r="CU13" s="390"/>
      <c r="CV13" s="390"/>
      <c r="CW13" s="390"/>
      <c r="CX13" s="390"/>
      <c r="CY13" s="390"/>
      <c r="CZ13" s="390"/>
      <c r="DA13" s="391"/>
      <c r="DB13" s="389">
        <v>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48095</v>
      </c>
      <c r="S14" s="513"/>
      <c r="T14" s="513"/>
      <c r="U14" s="513"/>
      <c r="V14" s="514"/>
      <c r="W14" s="515"/>
      <c r="X14" s="445"/>
      <c r="Y14" s="445"/>
      <c r="Z14" s="445"/>
      <c r="AA14" s="445"/>
      <c r="AB14" s="446"/>
      <c r="AC14" s="505">
        <v>1.5</v>
      </c>
      <c r="AD14" s="506"/>
      <c r="AE14" s="506"/>
      <c r="AF14" s="506"/>
      <c r="AG14" s="507"/>
      <c r="AH14" s="505">
        <v>1.6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44.7</v>
      </c>
      <c r="CU14" s="517"/>
      <c r="CV14" s="517"/>
      <c r="CW14" s="517"/>
      <c r="CX14" s="517"/>
      <c r="CY14" s="517"/>
      <c r="CZ14" s="517"/>
      <c r="DA14" s="518"/>
      <c r="DB14" s="516">
        <v>54.6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47367</v>
      </c>
      <c r="S15" s="513"/>
      <c r="T15" s="513"/>
      <c r="U15" s="513"/>
      <c r="V15" s="514"/>
      <c r="W15" s="500" t="s">
        <v>149</v>
      </c>
      <c r="X15" s="442"/>
      <c r="Y15" s="442"/>
      <c r="Z15" s="442"/>
      <c r="AA15" s="442"/>
      <c r="AB15" s="443"/>
      <c r="AC15" s="395">
        <v>9673</v>
      </c>
      <c r="AD15" s="396"/>
      <c r="AE15" s="396"/>
      <c r="AF15" s="396"/>
      <c r="AG15" s="397"/>
      <c r="AH15" s="395">
        <v>9935</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6207113</v>
      </c>
      <c r="BO15" s="415"/>
      <c r="BP15" s="415"/>
      <c r="BQ15" s="415"/>
      <c r="BR15" s="415"/>
      <c r="BS15" s="415"/>
      <c r="BT15" s="415"/>
      <c r="BU15" s="416"/>
      <c r="BV15" s="414">
        <v>5994611</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41.3</v>
      </c>
      <c r="AD16" s="506"/>
      <c r="AE16" s="506"/>
      <c r="AF16" s="506"/>
      <c r="AG16" s="507"/>
      <c r="AH16" s="505">
        <v>41.8</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10417036</v>
      </c>
      <c r="BO16" s="420"/>
      <c r="BP16" s="420"/>
      <c r="BQ16" s="420"/>
      <c r="BR16" s="420"/>
      <c r="BS16" s="420"/>
      <c r="BT16" s="420"/>
      <c r="BU16" s="421"/>
      <c r="BV16" s="419">
        <v>10103459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13404</v>
      </c>
      <c r="AD17" s="396"/>
      <c r="AE17" s="396"/>
      <c r="AF17" s="396"/>
      <c r="AG17" s="397"/>
      <c r="AH17" s="395">
        <v>13449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7837520</v>
      </c>
      <c r="BO17" s="420"/>
      <c r="BP17" s="420"/>
      <c r="BQ17" s="420"/>
      <c r="BR17" s="420"/>
      <c r="BS17" s="420"/>
      <c r="BT17" s="420"/>
      <c r="BU17" s="421"/>
      <c r="BV17" s="419">
        <v>7571580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85.1</v>
      </c>
      <c r="M18" s="474"/>
      <c r="N18" s="474"/>
      <c r="O18" s="474"/>
      <c r="P18" s="474"/>
      <c r="Q18" s="474"/>
      <c r="R18" s="475"/>
      <c r="S18" s="475"/>
      <c r="T18" s="475"/>
      <c r="U18" s="475"/>
      <c r="V18" s="476"/>
      <c r="W18" s="490"/>
      <c r="X18" s="491"/>
      <c r="Y18" s="491"/>
      <c r="Z18" s="491"/>
      <c r="AA18" s="491"/>
      <c r="AB18" s="501"/>
      <c r="AC18" s="383">
        <v>57.2</v>
      </c>
      <c r="AD18" s="384"/>
      <c r="AE18" s="384"/>
      <c r="AF18" s="384"/>
      <c r="AG18" s="477"/>
      <c r="AH18" s="383">
        <v>56.6</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10932743</v>
      </c>
      <c r="BO18" s="420"/>
      <c r="BP18" s="420"/>
      <c r="BQ18" s="420"/>
      <c r="BR18" s="420"/>
      <c r="BS18" s="420"/>
      <c r="BT18" s="420"/>
      <c r="BU18" s="421"/>
      <c r="BV18" s="419">
        <v>10763928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562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15790672</v>
      </c>
      <c r="BO19" s="420"/>
      <c r="BP19" s="420"/>
      <c r="BQ19" s="420"/>
      <c r="BR19" s="420"/>
      <c r="BS19" s="420"/>
      <c r="BT19" s="420"/>
      <c r="BU19" s="421"/>
      <c r="BV19" s="419">
        <v>15501096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19274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22381546</v>
      </c>
      <c r="BO22" s="415"/>
      <c r="BP22" s="415"/>
      <c r="BQ22" s="415"/>
      <c r="BR22" s="415"/>
      <c r="BS22" s="415"/>
      <c r="BT22" s="415"/>
      <c r="BU22" s="416"/>
      <c r="BV22" s="414">
        <v>22871355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9880967</v>
      </c>
      <c r="BO23" s="420"/>
      <c r="BP23" s="420"/>
      <c r="BQ23" s="420"/>
      <c r="BR23" s="420"/>
      <c r="BS23" s="420"/>
      <c r="BT23" s="420"/>
      <c r="BU23" s="421"/>
      <c r="BV23" s="419">
        <v>9992891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8145</v>
      </c>
      <c r="R24" s="396"/>
      <c r="S24" s="396"/>
      <c r="T24" s="396"/>
      <c r="U24" s="396"/>
      <c r="V24" s="397"/>
      <c r="W24" s="454"/>
      <c r="X24" s="436"/>
      <c r="Y24" s="437"/>
      <c r="Z24" s="392" t="s">
        <v>174</v>
      </c>
      <c r="AA24" s="393"/>
      <c r="AB24" s="393"/>
      <c r="AC24" s="393"/>
      <c r="AD24" s="393"/>
      <c r="AE24" s="393"/>
      <c r="AF24" s="393"/>
      <c r="AG24" s="394"/>
      <c r="AH24" s="395">
        <v>393</v>
      </c>
      <c r="AI24" s="396"/>
      <c r="AJ24" s="396"/>
      <c r="AK24" s="396"/>
      <c r="AL24" s="397"/>
      <c r="AM24" s="395">
        <v>1203366</v>
      </c>
      <c r="AN24" s="396"/>
      <c r="AO24" s="396"/>
      <c r="AP24" s="396"/>
      <c r="AQ24" s="396"/>
      <c r="AR24" s="397"/>
      <c r="AS24" s="395">
        <v>3062</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13140131</v>
      </c>
      <c r="BO24" s="420"/>
      <c r="BP24" s="420"/>
      <c r="BQ24" s="420"/>
      <c r="BR24" s="420"/>
      <c r="BS24" s="420"/>
      <c r="BT24" s="420"/>
      <c r="BU24" s="421"/>
      <c r="BV24" s="419">
        <v>13040688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2</v>
      </c>
      <c r="M25" s="396"/>
      <c r="N25" s="396"/>
      <c r="O25" s="396"/>
      <c r="P25" s="397"/>
      <c r="Q25" s="395">
        <v>6844</v>
      </c>
      <c r="R25" s="396"/>
      <c r="S25" s="396"/>
      <c r="T25" s="396"/>
      <c r="U25" s="396"/>
      <c r="V25" s="397"/>
      <c r="W25" s="454"/>
      <c r="X25" s="436"/>
      <c r="Y25" s="437"/>
      <c r="Z25" s="392" t="s">
        <v>177</v>
      </c>
      <c r="AA25" s="393"/>
      <c r="AB25" s="393"/>
      <c r="AC25" s="393"/>
      <c r="AD25" s="393"/>
      <c r="AE25" s="393"/>
      <c r="AF25" s="393"/>
      <c r="AG25" s="394"/>
      <c r="AH25" s="395" t="s">
        <v>139</v>
      </c>
      <c r="AI25" s="396"/>
      <c r="AJ25" s="396"/>
      <c r="AK25" s="396"/>
      <c r="AL25" s="397"/>
      <c r="AM25" s="395" t="s">
        <v>130</v>
      </c>
      <c r="AN25" s="396"/>
      <c r="AO25" s="396"/>
      <c r="AP25" s="396"/>
      <c r="AQ25" s="396"/>
      <c r="AR25" s="397"/>
      <c r="AS25" s="395" t="s">
        <v>139</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250432</v>
      </c>
      <c r="BO25" s="415"/>
      <c r="BP25" s="415"/>
      <c r="BQ25" s="415"/>
      <c r="BR25" s="415"/>
      <c r="BS25" s="415"/>
      <c r="BT25" s="415"/>
      <c r="BU25" s="416"/>
      <c r="BV25" s="414">
        <v>165664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6217</v>
      </c>
      <c r="R26" s="396"/>
      <c r="S26" s="396"/>
      <c r="T26" s="396"/>
      <c r="U26" s="396"/>
      <c r="V26" s="397"/>
      <c r="W26" s="454"/>
      <c r="X26" s="436"/>
      <c r="Y26" s="437"/>
      <c r="Z26" s="392" t="s">
        <v>180</v>
      </c>
      <c r="AA26" s="430"/>
      <c r="AB26" s="430"/>
      <c r="AC26" s="430"/>
      <c r="AD26" s="430"/>
      <c r="AE26" s="430"/>
      <c r="AF26" s="430"/>
      <c r="AG26" s="431"/>
      <c r="AH26" s="395">
        <v>2</v>
      </c>
      <c r="AI26" s="396"/>
      <c r="AJ26" s="396"/>
      <c r="AK26" s="396"/>
      <c r="AL26" s="397"/>
      <c r="AM26" s="395" t="s">
        <v>181</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4650</v>
      </c>
      <c r="R27" s="396"/>
      <c r="S27" s="396"/>
      <c r="T27" s="396"/>
      <c r="U27" s="396"/>
      <c r="V27" s="397"/>
      <c r="W27" s="454"/>
      <c r="X27" s="436"/>
      <c r="Y27" s="437"/>
      <c r="Z27" s="392" t="s">
        <v>185</v>
      </c>
      <c r="AA27" s="393"/>
      <c r="AB27" s="393"/>
      <c r="AC27" s="393"/>
      <c r="AD27" s="393"/>
      <c r="AE27" s="393"/>
      <c r="AF27" s="393"/>
      <c r="AG27" s="394"/>
      <c r="AH27" s="395">
        <v>1</v>
      </c>
      <c r="AI27" s="396"/>
      <c r="AJ27" s="396"/>
      <c r="AK27" s="396"/>
      <c r="AL27" s="397"/>
      <c r="AM27" s="395" t="s">
        <v>186</v>
      </c>
      <c r="AN27" s="396"/>
      <c r="AO27" s="396"/>
      <c r="AP27" s="396"/>
      <c r="AQ27" s="396"/>
      <c r="AR27" s="397"/>
      <c r="AS27" s="395" t="s">
        <v>181</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138</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3960</v>
      </c>
      <c r="R28" s="396"/>
      <c r="S28" s="396"/>
      <c r="T28" s="396"/>
      <c r="U28" s="396"/>
      <c r="V28" s="397"/>
      <c r="W28" s="454"/>
      <c r="X28" s="436"/>
      <c r="Y28" s="437"/>
      <c r="Z28" s="392" t="s">
        <v>189</v>
      </c>
      <c r="AA28" s="393"/>
      <c r="AB28" s="393"/>
      <c r="AC28" s="393"/>
      <c r="AD28" s="393"/>
      <c r="AE28" s="393"/>
      <c r="AF28" s="393"/>
      <c r="AG28" s="394"/>
      <c r="AH28" s="395" t="s">
        <v>139</v>
      </c>
      <c r="AI28" s="396"/>
      <c r="AJ28" s="396"/>
      <c r="AK28" s="396"/>
      <c r="AL28" s="397"/>
      <c r="AM28" s="395" t="s">
        <v>139</v>
      </c>
      <c r="AN28" s="396"/>
      <c r="AO28" s="396"/>
      <c r="AP28" s="396"/>
      <c r="AQ28" s="396"/>
      <c r="AR28" s="397"/>
      <c r="AS28" s="395" t="s">
        <v>130</v>
      </c>
      <c r="AT28" s="396"/>
      <c r="AU28" s="396"/>
      <c r="AV28" s="396"/>
      <c r="AW28" s="396"/>
      <c r="AX28" s="398"/>
      <c r="AY28" s="402" t="s">
        <v>190</v>
      </c>
      <c r="AZ28" s="403"/>
      <c r="BA28" s="403"/>
      <c r="BB28" s="404"/>
      <c r="BC28" s="411" t="s">
        <v>49</v>
      </c>
      <c r="BD28" s="412"/>
      <c r="BE28" s="412"/>
      <c r="BF28" s="412"/>
      <c r="BG28" s="412"/>
      <c r="BH28" s="412"/>
      <c r="BI28" s="412"/>
      <c r="BJ28" s="412"/>
      <c r="BK28" s="412"/>
      <c r="BL28" s="412"/>
      <c r="BM28" s="413"/>
      <c r="BN28" s="414">
        <v>2276442</v>
      </c>
      <c r="BO28" s="415"/>
      <c r="BP28" s="415"/>
      <c r="BQ28" s="415"/>
      <c r="BR28" s="415"/>
      <c r="BS28" s="415"/>
      <c r="BT28" s="415"/>
      <c r="BU28" s="416"/>
      <c r="BV28" s="414">
        <v>1925142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v>16</v>
      </c>
      <c r="M29" s="396"/>
      <c r="N29" s="396"/>
      <c r="O29" s="396"/>
      <c r="P29" s="397"/>
      <c r="Q29" s="395">
        <v>3530</v>
      </c>
      <c r="R29" s="396"/>
      <c r="S29" s="396"/>
      <c r="T29" s="396"/>
      <c r="U29" s="396"/>
      <c r="V29" s="397"/>
      <c r="W29" s="455"/>
      <c r="X29" s="456"/>
      <c r="Y29" s="457"/>
      <c r="Z29" s="392" t="s">
        <v>192</v>
      </c>
      <c r="AA29" s="393"/>
      <c r="AB29" s="393"/>
      <c r="AC29" s="393"/>
      <c r="AD29" s="393"/>
      <c r="AE29" s="393"/>
      <c r="AF29" s="393"/>
      <c r="AG29" s="394"/>
      <c r="AH29" s="395">
        <v>394</v>
      </c>
      <c r="AI29" s="396"/>
      <c r="AJ29" s="396"/>
      <c r="AK29" s="396"/>
      <c r="AL29" s="397"/>
      <c r="AM29" s="395">
        <v>1207939</v>
      </c>
      <c r="AN29" s="396"/>
      <c r="AO29" s="396"/>
      <c r="AP29" s="396"/>
      <c r="AQ29" s="396"/>
      <c r="AR29" s="397"/>
      <c r="AS29" s="395">
        <v>3066</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930369</v>
      </c>
      <c r="BO29" s="420"/>
      <c r="BP29" s="420"/>
      <c r="BQ29" s="420"/>
      <c r="BR29" s="420"/>
      <c r="BS29" s="420"/>
      <c r="BT29" s="420"/>
      <c r="BU29" s="421"/>
      <c r="BV29" s="419">
        <v>580157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96.8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2607401</v>
      </c>
      <c r="BO30" s="423"/>
      <c r="BP30" s="423"/>
      <c r="BQ30" s="423"/>
      <c r="BR30" s="423"/>
      <c r="BS30" s="423"/>
      <c r="BT30" s="423"/>
      <c r="BU30" s="424"/>
      <c r="BV30" s="422">
        <v>2331585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205</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IF('各会計、関係団体の財政状況及び健全化判断比率'!B33="","",'各会計、関係団体の財政状況及び健全化判断比率'!B33)</f>
        <v>温泉事業特別会計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諏訪広域連合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おかや文化振興事業団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分収造林事業特別会計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　（一般会計）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諏訪湖勤労者福祉サービスセンター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霊園事業特別会計</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IF('各会計、関係団体の財政状況及び健全化判断比率'!B32="","",'各会計、関係団体の財政状況及び健全化判断比率'!B32)</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　（救護施設八ヶ岳寮特別会計）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やまびこスケートの森</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地域開発事業特別会計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　（介護保険特別会計）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岡谷市スポーツ協会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　（諏訪広域消防特別会計）</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岡谷市土地開発公社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　（ふるさと市町村県基金事業特別会計）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湖北行政事務組合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　（湖北衛生センター事業特別会計）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　（湖北火葬場事業特別会計）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Xck6TwyNKqMsUj/WUhykrj1FerSYztn5JaJ89wgRZtaHnfJoQB4YJXuppPFdFFsCR9O/AglwHWm6x6yunnwpw==" saltValue="u2ah8vW/Mw8yAWaiAfgzb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H42" sqref="H4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573</v>
      </c>
      <c r="D34" s="1151"/>
      <c r="E34" s="1152"/>
      <c r="F34" s="32" t="s">
        <v>574</v>
      </c>
      <c r="G34" s="33" t="s">
        <v>575</v>
      </c>
      <c r="H34" s="33" t="s">
        <v>576</v>
      </c>
      <c r="I34" s="33" t="s">
        <v>577</v>
      </c>
      <c r="J34" s="34" t="s">
        <v>578</v>
      </c>
      <c r="K34" s="22"/>
      <c r="L34" s="22"/>
      <c r="M34" s="22"/>
      <c r="N34" s="22"/>
      <c r="O34" s="22"/>
      <c r="P34" s="22"/>
    </row>
    <row r="35" spans="1:16" ht="39" customHeight="1" x14ac:dyDescent="0.15">
      <c r="A35" s="22"/>
      <c r="B35" s="35"/>
      <c r="C35" s="1145" t="s">
        <v>579</v>
      </c>
      <c r="D35" s="1146"/>
      <c r="E35" s="1147"/>
      <c r="F35" s="36">
        <v>12.91</v>
      </c>
      <c r="G35" s="37">
        <v>12.28</v>
      </c>
      <c r="H35" s="37">
        <v>12</v>
      </c>
      <c r="I35" s="37">
        <v>11.45</v>
      </c>
      <c r="J35" s="38">
        <v>11.89</v>
      </c>
      <c r="K35" s="22"/>
      <c r="L35" s="22"/>
      <c r="M35" s="22"/>
      <c r="N35" s="22"/>
      <c r="O35" s="22"/>
      <c r="P35" s="22"/>
    </row>
    <row r="36" spans="1:16" ht="39" customHeight="1" x14ac:dyDescent="0.15">
      <c r="A36" s="22"/>
      <c r="B36" s="35"/>
      <c r="C36" s="1145" t="s">
        <v>580</v>
      </c>
      <c r="D36" s="1146"/>
      <c r="E36" s="1147"/>
      <c r="F36" s="36">
        <v>13.59</v>
      </c>
      <c r="G36" s="37">
        <v>12.72</v>
      </c>
      <c r="H36" s="37">
        <v>11.16</v>
      </c>
      <c r="I36" s="37">
        <v>10.38</v>
      </c>
      <c r="J36" s="38">
        <v>10.56</v>
      </c>
      <c r="K36" s="22"/>
      <c r="L36" s="22"/>
      <c r="M36" s="22"/>
      <c r="N36" s="22"/>
      <c r="O36" s="22"/>
      <c r="P36" s="22"/>
    </row>
    <row r="37" spans="1:16" ht="39" customHeight="1" x14ac:dyDescent="0.15">
      <c r="A37" s="22"/>
      <c r="B37" s="35"/>
      <c r="C37" s="1145" t="s">
        <v>581</v>
      </c>
      <c r="D37" s="1146"/>
      <c r="E37" s="1147"/>
      <c r="F37" s="36">
        <v>5.63</v>
      </c>
      <c r="G37" s="37">
        <v>5.75</v>
      </c>
      <c r="H37" s="37">
        <v>5.15</v>
      </c>
      <c r="I37" s="37">
        <v>6.06</v>
      </c>
      <c r="J37" s="38">
        <v>6.18</v>
      </c>
      <c r="K37" s="22"/>
      <c r="L37" s="22"/>
      <c r="M37" s="22"/>
      <c r="N37" s="22"/>
      <c r="O37" s="22"/>
      <c r="P37" s="22"/>
    </row>
    <row r="38" spans="1:16" ht="39" customHeight="1" x14ac:dyDescent="0.15">
      <c r="A38" s="22"/>
      <c r="B38" s="35"/>
      <c r="C38" s="1145" t="s">
        <v>582</v>
      </c>
      <c r="D38" s="1146"/>
      <c r="E38" s="1147"/>
      <c r="F38" s="36">
        <v>6.34</v>
      </c>
      <c r="G38" s="37">
        <v>2.54</v>
      </c>
      <c r="H38" s="37">
        <v>0</v>
      </c>
      <c r="I38" s="37">
        <v>1.92</v>
      </c>
      <c r="J38" s="38">
        <v>4.2300000000000004</v>
      </c>
      <c r="K38" s="22"/>
      <c r="L38" s="22"/>
      <c r="M38" s="22"/>
      <c r="N38" s="22"/>
      <c r="O38" s="22"/>
      <c r="P38" s="22"/>
    </row>
    <row r="39" spans="1:16" ht="39" customHeight="1" x14ac:dyDescent="0.15">
      <c r="A39" s="22"/>
      <c r="B39" s="35"/>
      <c r="C39" s="1145" t="s">
        <v>583</v>
      </c>
      <c r="D39" s="1146"/>
      <c r="E39" s="1147"/>
      <c r="F39" s="36">
        <v>0.56999999999999995</v>
      </c>
      <c r="G39" s="37">
        <v>0.5</v>
      </c>
      <c r="H39" s="37">
        <v>0.85</v>
      </c>
      <c r="I39" s="37">
        <v>0.79</v>
      </c>
      <c r="J39" s="38">
        <v>0.76</v>
      </c>
      <c r="K39" s="22"/>
      <c r="L39" s="22"/>
      <c r="M39" s="22"/>
      <c r="N39" s="22"/>
      <c r="O39" s="22"/>
      <c r="P39" s="22"/>
    </row>
    <row r="40" spans="1:16" ht="39" customHeight="1" x14ac:dyDescent="0.15">
      <c r="A40" s="22"/>
      <c r="B40" s="35"/>
      <c r="C40" s="1145" t="s">
        <v>584</v>
      </c>
      <c r="D40" s="1146"/>
      <c r="E40" s="1147"/>
      <c r="F40" s="36">
        <v>0.42</v>
      </c>
      <c r="G40" s="37">
        <v>0.49</v>
      </c>
      <c r="H40" s="37">
        <v>0.49</v>
      </c>
      <c r="I40" s="37">
        <v>0.42</v>
      </c>
      <c r="J40" s="38">
        <v>0.41</v>
      </c>
      <c r="K40" s="22"/>
      <c r="L40" s="22"/>
      <c r="M40" s="22"/>
      <c r="N40" s="22"/>
      <c r="O40" s="22"/>
      <c r="P40" s="22"/>
    </row>
    <row r="41" spans="1:16" ht="39" customHeight="1" x14ac:dyDescent="0.15">
      <c r="A41" s="22"/>
      <c r="B41" s="35"/>
      <c r="C41" s="1145" t="s">
        <v>585</v>
      </c>
      <c r="D41" s="1146"/>
      <c r="E41" s="1147"/>
      <c r="F41" s="36">
        <v>0.12</v>
      </c>
      <c r="G41" s="37">
        <v>0.19</v>
      </c>
      <c r="H41" s="37">
        <v>0.17</v>
      </c>
      <c r="I41" s="37">
        <v>0.19</v>
      </c>
      <c r="J41" s="38">
        <v>0.21</v>
      </c>
      <c r="K41" s="22"/>
      <c r="L41" s="22"/>
      <c r="M41" s="22"/>
      <c r="N41" s="22"/>
      <c r="O41" s="22"/>
      <c r="P41" s="22"/>
    </row>
    <row r="42" spans="1:16" ht="39" customHeight="1" x14ac:dyDescent="0.15">
      <c r="A42" s="22"/>
      <c r="B42" s="39"/>
      <c r="C42" s="1145" t="s">
        <v>586</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587</v>
      </c>
      <c r="D43" s="1149"/>
      <c r="E43" s="1150"/>
      <c r="F43" s="41">
        <v>0.19</v>
      </c>
      <c r="G43" s="42">
        <v>0.19</v>
      </c>
      <c r="H43" s="42">
        <v>0.18</v>
      </c>
      <c r="I43" s="42">
        <v>0.18</v>
      </c>
      <c r="J43" s="43">
        <v>0.22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whZPlftwQc3JjHCj8ZZn9leoA+AeXKHJqcrrmxa1p+Rs1Fr1ZHbfa1Gej53Tpct1R2YPgTRLp5/bDzjxxHfUw==" saltValue="GyzjJG7vzbHHstp02gFt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2516</v>
      </c>
      <c r="L45" s="60">
        <v>2299</v>
      </c>
      <c r="M45" s="60">
        <v>2102</v>
      </c>
      <c r="N45" s="60">
        <v>1921</v>
      </c>
      <c r="O45" s="61">
        <v>1863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14</v>
      </c>
      <c r="F48" s="1155"/>
      <c r="G48" s="1155"/>
      <c r="H48" s="1155"/>
      <c r="I48" s="1155"/>
      <c r="J48" s="1156"/>
      <c r="K48" s="63">
        <v>572</v>
      </c>
      <c r="L48" s="64">
        <v>555</v>
      </c>
      <c r="M48" s="64">
        <v>611</v>
      </c>
      <c r="N48" s="64">
        <v>573</v>
      </c>
      <c r="O48" s="65">
        <v>653</v>
      </c>
      <c r="P48" s="48"/>
      <c r="Q48" s="48"/>
      <c r="R48" s="48"/>
      <c r="S48" s="48"/>
      <c r="T48" s="48"/>
      <c r="U48" s="48"/>
    </row>
    <row r="49" spans="1:21" ht="30.75" customHeight="1" x14ac:dyDescent="0.15">
      <c r="A49" s="48"/>
      <c r="B49" s="1178"/>
      <c r="C49" s="1179"/>
      <c r="D49" s="62"/>
      <c r="E49" s="1155" t="s">
        <v>15</v>
      </c>
      <c r="F49" s="1155"/>
      <c r="G49" s="1155"/>
      <c r="H49" s="1155"/>
      <c r="I49" s="1155"/>
      <c r="J49" s="1156"/>
      <c r="K49" s="63">
        <v>129</v>
      </c>
      <c r="L49" s="64">
        <v>208</v>
      </c>
      <c r="M49" s="64">
        <v>254</v>
      </c>
      <c r="N49" s="64">
        <v>254</v>
      </c>
      <c r="O49" s="65">
        <v>246</v>
      </c>
      <c r="P49" s="48"/>
      <c r="Q49" s="48"/>
      <c r="R49" s="48"/>
      <c r="S49" s="48"/>
      <c r="T49" s="48"/>
      <c r="U49" s="48"/>
    </row>
    <row r="50" spans="1:21" ht="30.75" customHeight="1" x14ac:dyDescent="0.15">
      <c r="A50" s="48"/>
      <c r="B50" s="1178"/>
      <c r="C50" s="1179"/>
      <c r="D50" s="62"/>
      <c r="E50" s="1155" t="s">
        <v>16</v>
      </c>
      <c r="F50" s="1155"/>
      <c r="G50" s="1155"/>
      <c r="H50" s="1155"/>
      <c r="I50" s="1155"/>
      <c r="J50" s="1156"/>
      <c r="K50" s="63">
        <v>12</v>
      </c>
      <c r="L50" s="64">
        <v>12</v>
      </c>
      <c r="M50" s="64">
        <v>12</v>
      </c>
      <c r="N50" s="64">
        <v>12</v>
      </c>
      <c r="O50" s="65">
        <v>12</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2250</v>
      </c>
      <c r="L52" s="64">
        <v>2192</v>
      </c>
      <c r="M52" s="64">
        <v>2082</v>
      </c>
      <c r="N52" s="64">
        <v>2054</v>
      </c>
      <c r="O52" s="65">
        <v>2043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979</v>
      </c>
      <c r="L53" s="69">
        <v>882</v>
      </c>
      <c r="M53" s="69">
        <v>897</v>
      </c>
      <c r="N53" s="69">
        <v>706</v>
      </c>
      <c r="O53" s="70">
        <v>731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525</v>
      </c>
      <c r="L58" s="84" t="s">
        <v>525</v>
      </c>
      <c r="M58" s="84" t="s">
        <v>525</v>
      </c>
      <c r="N58" s="84" t="s">
        <v>525</v>
      </c>
      <c r="O58" s="85" t="s">
        <v>525</v>
      </c>
    </row>
    <row r="59" spans="1:21" ht="31.5" customHeight="1" x14ac:dyDescent="0.15">
      <c r="B59" s="1163"/>
      <c r="C59" s="1164"/>
      <c r="D59" s="1170" t="s">
        <v>27</v>
      </c>
      <c r="E59" s="1171"/>
      <c r="F59" s="1171"/>
      <c r="G59" s="1171"/>
      <c r="H59" s="1171"/>
      <c r="I59" s="1171"/>
      <c r="J59" s="1172"/>
      <c r="K59" s="86" t="s">
        <v>525</v>
      </c>
      <c r="L59" s="87" t="s">
        <v>525</v>
      </c>
      <c r="M59" s="87" t="s">
        <v>525</v>
      </c>
      <c r="N59" s="87" t="s">
        <v>525</v>
      </c>
      <c r="O59" s="88" t="s">
        <v>525</v>
      </c>
    </row>
    <row r="60" spans="1:21" ht="31.5" customHeight="1" thickBot="1" x14ac:dyDescent="0.2">
      <c r="B60" s="1165"/>
      <c r="C60" s="1166"/>
      <c r="D60" s="1173" t="s">
        <v>28</v>
      </c>
      <c r="E60" s="1174"/>
      <c r="F60" s="1174"/>
      <c r="G60" s="1174"/>
      <c r="H60" s="1174"/>
      <c r="I60" s="1174"/>
      <c r="J60" s="1175"/>
      <c r="K60" s="89" t="s">
        <v>525</v>
      </c>
      <c r="L60" s="90" t="s">
        <v>525</v>
      </c>
      <c r="M60" s="90" t="s">
        <v>525</v>
      </c>
      <c r="N60" s="90" t="s">
        <v>525</v>
      </c>
      <c r="O60" s="91" t="s">
        <v>525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J2HcXPl2eSg0lLBszRBuEI8af+NRUo95bCLsDcbG1MCTi8tpxgicq8SBeNvlLn4h4MysXo5VVFU67nqDF1oTg==" saltValue="yZCWG1j8roVQdUcZHbxR1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96" t="s">
        <v>31</v>
      </c>
      <c r="C41" s="1197"/>
      <c r="D41" s="105"/>
      <c r="E41" s="1198" t="s">
        <v>32</v>
      </c>
      <c r="F41" s="1198"/>
      <c r="G41" s="1198"/>
      <c r="H41" s="1199"/>
      <c r="I41" s="355">
        <v>22903</v>
      </c>
      <c r="J41" s="356">
        <v>22597</v>
      </c>
      <c r="K41" s="356">
        <v>22561</v>
      </c>
      <c r="L41" s="356">
        <v>22871</v>
      </c>
      <c r="M41" s="357">
        <v>22382</v>
      </c>
    </row>
    <row r="42" spans="2:13" ht="27.75" customHeight="1" x14ac:dyDescent="0.15">
      <c r="B42" s="1186"/>
      <c r="C42" s="1187"/>
      <c r="D42" s="106"/>
      <c r="E42" s="1190" t="s">
        <v>33</v>
      </c>
      <c r="F42" s="1190"/>
      <c r="G42" s="1190"/>
      <c r="H42" s="1191"/>
      <c r="I42" s="358" t="s">
        <v>525</v>
      </c>
      <c r="J42" s="359">
        <v>92</v>
      </c>
      <c r="K42" s="359">
        <v>81</v>
      </c>
      <c r="L42" s="359">
        <v>69</v>
      </c>
      <c r="M42" s="360">
        <v>58</v>
      </c>
    </row>
    <row r="43" spans="2:13" ht="27.75" customHeight="1" x14ac:dyDescent="0.15">
      <c r="B43" s="1186"/>
      <c r="C43" s="1187"/>
      <c r="D43" s="106"/>
      <c r="E43" s="1190" t="s">
        <v>34</v>
      </c>
      <c r="F43" s="1190"/>
      <c r="G43" s="1190"/>
      <c r="H43" s="1191"/>
      <c r="I43" s="358">
        <v>6989</v>
      </c>
      <c r="J43" s="359">
        <v>6704</v>
      </c>
      <c r="K43" s="359">
        <v>6298</v>
      </c>
      <c r="L43" s="359">
        <v>6039</v>
      </c>
      <c r="M43" s="360">
        <v>5789</v>
      </c>
    </row>
    <row r="44" spans="2:13" ht="27.75" customHeight="1" x14ac:dyDescent="0.15">
      <c r="B44" s="1186"/>
      <c r="C44" s="1187"/>
      <c r="D44" s="106"/>
      <c r="E44" s="1190" t="s">
        <v>35</v>
      </c>
      <c r="F44" s="1190"/>
      <c r="G44" s="1190"/>
      <c r="H44" s="1191"/>
      <c r="I44" s="358">
        <v>2242</v>
      </c>
      <c r="J44" s="359">
        <v>2050</v>
      </c>
      <c r="K44" s="359">
        <v>1807</v>
      </c>
      <c r="L44" s="359">
        <v>1578</v>
      </c>
      <c r="M44" s="360">
        <v>1343</v>
      </c>
    </row>
    <row r="45" spans="2:13" ht="27.75" customHeight="1" x14ac:dyDescent="0.15">
      <c r="B45" s="1186"/>
      <c r="C45" s="1187"/>
      <c r="D45" s="106"/>
      <c r="E45" s="1190" t="s">
        <v>36</v>
      </c>
      <c r="F45" s="1190"/>
      <c r="G45" s="1190"/>
      <c r="H45" s="1191"/>
      <c r="I45" s="358">
        <v>2842</v>
      </c>
      <c r="J45" s="359">
        <v>2929</v>
      </c>
      <c r="K45" s="359">
        <v>2940</v>
      </c>
      <c r="L45" s="359">
        <v>3030</v>
      </c>
      <c r="M45" s="360">
        <v>2966</v>
      </c>
    </row>
    <row r="46" spans="2:13" ht="27.75" customHeight="1" x14ac:dyDescent="0.15">
      <c r="B46" s="1186"/>
      <c r="C46" s="1187"/>
      <c r="D46" s="107"/>
      <c r="E46" s="1190" t="s">
        <v>37</v>
      </c>
      <c r="F46" s="1190"/>
      <c r="G46" s="1190"/>
      <c r="H46" s="1191"/>
      <c r="I46" s="358" t="s">
        <v>525</v>
      </c>
      <c r="J46" s="359" t="s">
        <v>525</v>
      </c>
      <c r="K46" s="359" t="s">
        <v>525</v>
      </c>
      <c r="L46" s="359" t="s">
        <v>525</v>
      </c>
      <c r="M46" s="360" t="s">
        <v>525</v>
      </c>
    </row>
    <row r="47" spans="2:13" ht="27.75" customHeight="1" x14ac:dyDescent="0.15">
      <c r="B47" s="1186"/>
      <c r="C47" s="1187"/>
      <c r="D47" s="108"/>
      <c r="E47" s="1200" t="s">
        <v>38</v>
      </c>
      <c r="F47" s="1201"/>
      <c r="G47" s="1201"/>
      <c r="H47" s="1202"/>
      <c r="I47" s="358" t="s">
        <v>525</v>
      </c>
      <c r="J47" s="359" t="s">
        <v>525</v>
      </c>
      <c r="K47" s="359" t="s">
        <v>525</v>
      </c>
      <c r="L47" s="359" t="s">
        <v>525</v>
      </c>
      <c r="M47" s="360" t="s">
        <v>525</v>
      </c>
    </row>
    <row r="48" spans="2:13" ht="27.75" customHeight="1" x14ac:dyDescent="0.15">
      <c r="B48" s="1186"/>
      <c r="C48" s="1187"/>
      <c r="D48" s="106"/>
      <c r="E48" s="1190" t="s">
        <v>39</v>
      </c>
      <c r="F48" s="1190"/>
      <c r="G48" s="1190"/>
      <c r="H48" s="1191"/>
      <c r="I48" s="358" t="s">
        <v>525</v>
      </c>
      <c r="J48" s="359" t="s">
        <v>525</v>
      </c>
      <c r="K48" s="359" t="s">
        <v>525</v>
      </c>
      <c r="L48" s="359" t="s">
        <v>525</v>
      </c>
      <c r="M48" s="360" t="s">
        <v>525</v>
      </c>
    </row>
    <row r="49" spans="2:13" ht="27.75" customHeight="1" x14ac:dyDescent="0.15">
      <c r="B49" s="1188"/>
      <c r="C49" s="1189"/>
      <c r="D49" s="106"/>
      <c r="E49" s="1190" t="s">
        <v>40</v>
      </c>
      <c r="F49" s="1190"/>
      <c r="G49" s="1190"/>
      <c r="H49" s="1191"/>
      <c r="I49" s="358" t="s">
        <v>525</v>
      </c>
      <c r="J49" s="359" t="s">
        <v>525</v>
      </c>
      <c r="K49" s="359" t="s">
        <v>525</v>
      </c>
      <c r="L49" s="359" t="s">
        <v>525</v>
      </c>
      <c r="M49" s="360" t="s">
        <v>525</v>
      </c>
    </row>
    <row r="50" spans="2:13" ht="27.75" customHeight="1" x14ac:dyDescent="0.15">
      <c r="B50" s="1184" t="s">
        <v>41</v>
      </c>
      <c r="C50" s="1185"/>
      <c r="D50" s="109"/>
      <c r="E50" s="1190" t="s">
        <v>42</v>
      </c>
      <c r="F50" s="1190"/>
      <c r="G50" s="1190"/>
      <c r="H50" s="1191"/>
      <c r="I50" s="358">
        <v>3549</v>
      </c>
      <c r="J50" s="359">
        <v>3896</v>
      </c>
      <c r="K50" s="359">
        <v>3962</v>
      </c>
      <c r="L50" s="359">
        <v>5021</v>
      </c>
      <c r="M50" s="360">
        <v>6009</v>
      </c>
    </row>
    <row r="51" spans="2:13" ht="27.75" customHeight="1" x14ac:dyDescent="0.15">
      <c r="B51" s="1186"/>
      <c r="C51" s="1187"/>
      <c r="D51" s="106"/>
      <c r="E51" s="1190" t="s">
        <v>43</v>
      </c>
      <c r="F51" s="1190"/>
      <c r="G51" s="1190"/>
      <c r="H51" s="1191"/>
      <c r="I51" s="358">
        <v>1580</v>
      </c>
      <c r="J51" s="359">
        <v>1466</v>
      </c>
      <c r="K51" s="359">
        <v>1396</v>
      </c>
      <c r="L51" s="359">
        <v>1458</v>
      </c>
      <c r="M51" s="360">
        <v>1568</v>
      </c>
    </row>
    <row r="52" spans="2:13" ht="27.75" customHeight="1" x14ac:dyDescent="0.15">
      <c r="B52" s="1188"/>
      <c r="C52" s="1189"/>
      <c r="D52" s="106"/>
      <c r="E52" s="1190" t="s">
        <v>44</v>
      </c>
      <c r="F52" s="1190"/>
      <c r="G52" s="1190"/>
      <c r="H52" s="1191"/>
      <c r="I52" s="358">
        <v>21906</v>
      </c>
      <c r="J52" s="359">
        <v>21394</v>
      </c>
      <c r="K52" s="359">
        <v>21315</v>
      </c>
      <c r="L52" s="359">
        <v>21139</v>
      </c>
      <c r="M52" s="360">
        <v>20251</v>
      </c>
    </row>
    <row r="53" spans="2:13" ht="27.75" customHeight="1" thickBot="1" x14ac:dyDescent="0.2">
      <c r="B53" s="1192" t="s">
        <v>45</v>
      </c>
      <c r="C53" s="1193"/>
      <c r="D53" s="110"/>
      <c r="E53" s="1194" t="s">
        <v>46</v>
      </c>
      <c r="F53" s="1194"/>
      <c r="G53" s="1194"/>
      <c r="H53" s="1195"/>
      <c r="I53" s="361">
        <v>7941</v>
      </c>
      <c r="J53" s="362">
        <v>7617</v>
      </c>
      <c r="K53" s="362">
        <v>7013</v>
      </c>
      <c r="L53" s="362">
        <v>5968</v>
      </c>
      <c r="M53" s="363">
        <v>4710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S+FSlSjF+tedrSSzgSnBKSgIg41gKOx/1A5OZ15isCyri8kDUAcyrS+9EAeYwQZy6sVf9N93ZmngUjPS+SlsGg==" saltValue="k09WO147Dwq3NWl5cShO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49</v>
      </c>
      <c r="D55" s="1211"/>
      <c r="E55" s="1212"/>
      <c r="F55" s="122">
        <v>1474</v>
      </c>
      <c r="G55" s="122">
        <v>1925</v>
      </c>
      <c r="H55" s="123">
        <v>2276</v>
      </c>
    </row>
    <row r="56" spans="2:8" ht="52.5" customHeight="1" x14ac:dyDescent="0.15">
      <c r="B56" s="124"/>
      <c r="C56" s="1213" t="s">
        <v>50</v>
      </c>
      <c r="D56" s="1213"/>
      <c r="E56" s="1214"/>
      <c r="F56" s="125">
        <v>230</v>
      </c>
      <c r="G56" s="125">
        <v>580</v>
      </c>
      <c r="H56" s="126">
        <v>930</v>
      </c>
    </row>
    <row r="57" spans="2:8" ht="53.25" customHeight="1" x14ac:dyDescent="0.15">
      <c r="B57" s="124"/>
      <c r="C57" s="1215" t="s">
        <v>51</v>
      </c>
      <c r="D57" s="1215"/>
      <c r="E57" s="1216"/>
      <c r="F57" s="127">
        <v>2083</v>
      </c>
      <c r="G57" s="127">
        <v>2332</v>
      </c>
      <c r="H57" s="128">
        <v>2607</v>
      </c>
    </row>
    <row r="58" spans="2:8" ht="45.75" customHeight="1" x14ac:dyDescent="0.15">
      <c r="B58" s="129"/>
      <c r="C58" s="1203" t="s">
        <v>615</v>
      </c>
      <c r="D58" s="1204"/>
      <c r="E58" s="1205"/>
      <c r="F58" s="130">
        <v>1195</v>
      </c>
      <c r="G58" s="130">
        <v>1288</v>
      </c>
      <c r="H58" s="131">
        <v>1353</v>
      </c>
    </row>
    <row r="59" spans="2:8" ht="45.75" customHeight="1" x14ac:dyDescent="0.15">
      <c r="B59" s="129"/>
      <c r="C59" s="1203" t="s">
        <v>616</v>
      </c>
      <c r="D59" s="1204"/>
      <c r="E59" s="1205"/>
      <c r="F59" s="130">
        <v>180</v>
      </c>
      <c r="G59" s="130">
        <v>231</v>
      </c>
      <c r="H59" s="131">
        <v>305</v>
      </c>
    </row>
    <row r="60" spans="2:8" ht="45.75" customHeight="1" x14ac:dyDescent="0.15">
      <c r="B60" s="129"/>
      <c r="C60" s="1203" t="s">
        <v>617</v>
      </c>
      <c r="D60" s="1204"/>
      <c r="E60" s="1205"/>
      <c r="F60" s="130">
        <v>352</v>
      </c>
      <c r="G60" s="130">
        <v>328</v>
      </c>
      <c r="H60" s="131">
        <v>290</v>
      </c>
    </row>
    <row r="61" spans="2:8" ht="45.75" customHeight="1" x14ac:dyDescent="0.15">
      <c r="B61" s="129"/>
      <c r="C61" s="1203" t="s">
        <v>618</v>
      </c>
      <c r="D61" s="1204"/>
      <c r="E61" s="1205"/>
      <c r="F61" s="130">
        <v>70</v>
      </c>
      <c r="G61" s="130">
        <v>144</v>
      </c>
      <c r="H61" s="131">
        <v>196</v>
      </c>
    </row>
    <row r="62" spans="2:8" ht="45.75" customHeight="1" thickBot="1" x14ac:dyDescent="0.2">
      <c r="B62" s="132"/>
      <c r="C62" s="1206" t="s">
        <v>619</v>
      </c>
      <c r="D62" s="1207"/>
      <c r="E62" s="1208"/>
      <c r="F62" s="133">
        <v>0</v>
      </c>
      <c r="G62" s="133">
        <v>68</v>
      </c>
      <c r="H62" s="134">
        <v>134</v>
      </c>
    </row>
    <row r="63" spans="2:8" ht="52.5" customHeight="1" thickBot="1" x14ac:dyDescent="0.2">
      <c r="B63" s="135"/>
      <c r="C63" s="1209" t="s">
        <v>52</v>
      </c>
      <c r="D63" s="1209"/>
      <c r="E63" s="1210"/>
      <c r="F63" s="136">
        <v>3786</v>
      </c>
      <c r="G63" s="136">
        <v>4837</v>
      </c>
      <c r="H63" s="137">
        <v>5814</v>
      </c>
    </row>
    <row r="64" spans="2:8" x14ac:dyDescent="0.15"/>
  </sheetData>
  <sheetProtection algorithmName="SHA-512" hashValue="hoq+DgsErIJx0Kn2ePXwukc+lz7YeipFpboMsbZMJ4OJwvcnPMTDVoWsEtXVxMrkumVZLesrkNh9A0BgtXoZXw==" saltValue="2iyNgae5am/HWutQdr2H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22487</v>
      </c>
      <c r="E3" s="156"/>
      <c r="F3" s="157">
        <v>54684</v>
      </c>
      <c r="G3" s="158"/>
      <c r="H3" s="159"/>
    </row>
    <row r="4" spans="1:8" x14ac:dyDescent="0.15">
      <c r="A4" s="160"/>
      <c r="B4" s="161"/>
      <c r="C4" s="162"/>
      <c r="D4" s="163">
        <v>12376</v>
      </c>
      <c r="E4" s="164"/>
      <c r="F4" s="165">
        <v>32829</v>
      </c>
      <c r="G4" s="166"/>
      <c r="H4" s="167"/>
    </row>
    <row r="5" spans="1:8" x14ac:dyDescent="0.15">
      <c r="A5" s="148" t="s">
        <v>559</v>
      </c>
      <c r="B5" s="153"/>
      <c r="C5" s="154"/>
      <c r="D5" s="155">
        <v>39221</v>
      </c>
      <c r="E5" s="156"/>
      <c r="F5" s="157">
        <v>62383</v>
      </c>
      <c r="G5" s="158"/>
      <c r="H5" s="159"/>
    </row>
    <row r="6" spans="1:8" x14ac:dyDescent="0.15">
      <c r="A6" s="160"/>
      <c r="B6" s="161"/>
      <c r="C6" s="162"/>
      <c r="D6" s="163">
        <v>22144</v>
      </c>
      <c r="E6" s="164"/>
      <c r="F6" s="165">
        <v>35325</v>
      </c>
      <c r="G6" s="166"/>
      <c r="H6" s="167"/>
    </row>
    <row r="7" spans="1:8" x14ac:dyDescent="0.15">
      <c r="A7" s="148" t="s">
        <v>560</v>
      </c>
      <c r="B7" s="153"/>
      <c r="C7" s="154"/>
      <c r="D7" s="155">
        <v>44136</v>
      </c>
      <c r="E7" s="156"/>
      <c r="F7" s="157">
        <v>76347</v>
      </c>
      <c r="G7" s="158"/>
      <c r="H7" s="159"/>
    </row>
    <row r="8" spans="1:8" x14ac:dyDescent="0.15">
      <c r="A8" s="160"/>
      <c r="B8" s="161"/>
      <c r="C8" s="162"/>
      <c r="D8" s="163">
        <v>29360</v>
      </c>
      <c r="E8" s="164"/>
      <c r="F8" s="165">
        <v>41762</v>
      </c>
      <c r="G8" s="166"/>
      <c r="H8" s="167"/>
    </row>
    <row r="9" spans="1:8" x14ac:dyDescent="0.15">
      <c r="A9" s="148" t="s">
        <v>561</v>
      </c>
      <c r="B9" s="153"/>
      <c r="C9" s="154"/>
      <c r="D9" s="155">
        <v>52058</v>
      </c>
      <c r="E9" s="156"/>
      <c r="F9" s="157">
        <v>69604</v>
      </c>
      <c r="G9" s="158"/>
      <c r="H9" s="159"/>
    </row>
    <row r="10" spans="1:8" x14ac:dyDescent="0.15">
      <c r="A10" s="160"/>
      <c r="B10" s="161"/>
      <c r="C10" s="162"/>
      <c r="D10" s="163">
        <v>22237</v>
      </c>
      <c r="E10" s="164"/>
      <c r="F10" s="165">
        <v>36247</v>
      </c>
      <c r="G10" s="166"/>
      <c r="H10" s="167"/>
    </row>
    <row r="11" spans="1:8" x14ac:dyDescent="0.15">
      <c r="A11" s="148" t="s">
        <v>562</v>
      </c>
      <c r="B11" s="153"/>
      <c r="C11" s="154"/>
      <c r="D11" s="155">
        <v>39420</v>
      </c>
      <c r="E11" s="156"/>
      <c r="F11" s="157">
        <v>68410</v>
      </c>
      <c r="G11" s="158"/>
      <c r="H11" s="159"/>
    </row>
    <row r="12" spans="1:8" x14ac:dyDescent="0.15">
      <c r="A12" s="160"/>
      <c r="B12" s="161"/>
      <c r="C12" s="168"/>
      <c r="D12" s="163">
        <v>20372</v>
      </c>
      <c r="E12" s="164"/>
      <c r="F12" s="165">
        <v>35086</v>
      </c>
      <c r="G12" s="166"/>
      <c r="H12" s="167"/>
    </row>
    <row r="13" spans="1:8" x14ac:dyDescent="0.15">
      <c r="A13" s="148"/>
      <c r="B13" s="153"/>
      <c r="C13" s="169"/>
      <c r="D13" s="170">
        <v>39464</v>
      </c>
      <c r="E13" s="171"/>
      <c r="F13" s="172">
        <v>66286</v>
      </c>
      <c r="G13" s="173"/>
      <c r="H13" s="159"/>
    </row>
    <row r="14" spans="1:8" x14ac:dyDescent="0.15">
      <c r="A14" s="160"/>
      <c r="B14" s="161"/>
      <c r="C14" s="162"/>
      <c r="D14" s="163">
        <v>21298</v>
      </c>
      <c r="E14" s="164"/>
      <c r="F14" s="165">
        <v>36250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6.07</v>
      </c>
      <c r="C19" s="174">
        <f>ROUND(VALUE(SUBSTITUTE(実質収支比率等に係る経年分析!G$48,"▲","-")),2)</f>
        <v>6.26</v>
      </c>
      <c r="D19" s="174">
        <f>ROUND(VALUE(SUBSTITUTE(実質収支比率等に係る経年分析!H$48,"▲","-")),2)</f>
        <v>5.66</v>
      </c>
      <c r="E19" s="174">
        <f>ROUND(VALUE(SUBSTITUTE(実質収支比率等に係る経年分析!I$48,"▲","-")),2)</f>
        <v>6.51</v>
      </c>
      <c r="F19" s="174">
        <f>ROUND(VALUE(SUBSTITUTE(実質収支比率等に係る経年分析!J$48,"▲","-")),2)</f>
        <v>6.61</v>
      </c>
    </row>
    <row r="20" spans="1:11" x14ac:dyDescent="0.15">
      <c r="A20" s="174" t="s">
        <v>56</v>
      </c>
      <c r="B20" s="174">
        <f>ROUND(VALUE(SUBSTITUTE(実質収支比率等に係る経年分析!F$47,"▲","-")),2)</f>
        <v>10.37</v>
      </c>
      <c r="C20" s="174">
        <f>ROUND(VALUE(SUBSTITUTE(実質収支比率等に係る経年分析!G$47,"▲","-")),2)</f>
        <v>12.53</v>
      </c>
      <c r="D20" s="174">
        <f>ROUND(VALUE(SUBSTITUTE(実質収支比率等に係る経年分析!H$47,"▲","-")),2)</f>
        <v>12.24</v>
      </c>
      <c r="E20" s="174">
        <f>ROUND(VALUE(SUBSTITUTE(実質収支比率等に係る経年分析!I$47,"▲","-")),2)</f>
        <v>15.18</v>
      </c>
      <c r="F20" s="174">
        <f>ROUND(VALUE(SUBSTITUTE(実質収支比率等に係る経年分析!J$47,"▲","-")),2)</f>
        <v>18.510000000000002</v>
      </c>
    </row>
    <row r="21" spans="1:11" x14ac:dyDescent="0.15">
      <c r="A21" s="174" t="s">
        <v>57</v>
      </c>
      <c r="B21" s="174">
        <f>IF(ISNUMBER(VALUE(SUBSTITUTE(実質収支比率等に係る経年分析!F$49,"▲","-"))),ROUND(VALUE(SUBSTITUTE(実質収支比率等に係る経年分析!F$49,"▲","-")),2),NA())</f>
        <v>0.68</v>
      </c>
      <c r="C21" s="174">
        <f>IF(ISNUMBER(VALUE(SUBSTITUTE(実質収支比率等に係る経年分析!G$49,"▲","-"))),ROUND(VALUE(SUBSTITUTE(実質収支比率等に係る経年分析!G$49,"▲","-")),2),NA())</f>
        <v>2.44</v>
      </c>
      <c r="D21" s="174">
        <f>IF(ISNUMBER(VALUE(SUBSTITUTE(実質収支比率等に係る経年分析!H$49,"▲","-"))),ROUND(VALUE(SUBSTITUTE(実質収支比率等に係る経年分析!H$49,"▲","-")),2),NA())</f>
        <v>-0.44</v>
      </c>
      <c r="E21" s="174">
        <f>IF(ISNUMBER(VALUE(SUBSTITUTE(実質収支比率等に係る経年分析!I$49,"▲","-"))),ROUND(VALUE(SUBSTITUTE(実質収支比率等に係る経年分析!I$49,"▲","-")),2),NA())</f>
        <v>4.7</v>
      </c>
      <c r="F21" s="174">
        <f>IF(ISNUMBER(VALUE(SUBSTITUTE(実質収支比率等に係る経年分析!J$49,"▲","-"))),ROUND(VALUE(SUBSTITUTE(実質収支比率等に係る経年分析!J$49,"▲","-")),2),NA())</f>
        <v>2.75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温泉事業特別会計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0.21</v>
      </c>
    </row>
    <row r="30" spans="1:11" x14ac:dyDescent="0.15">
      <c r="A30" s="175" t="str">
        <f>IF(連結実質赤字比率に係る赤字・黒字の構成分析!C$40="",NA(),連結実質赤字比率に係る赤字・黒字の構成分析!C$40)</f>
        <v>霊園事業特別会計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0.41</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0.56999999999999995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0.76</v>
      </c>
    </row>
    <row r="32" spans="1:11" x14ac:dyDescent="0.15">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6.34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4.2300000000000004</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6.18</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10.56</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11.89</v>
      </c>
    </row>
    <row r="36" spans="1:16" x14ac:dyDescent="0.15">
      <c r="A36" s="175" t="str">
        <f>IF(連結実質赤字比率に係る赤字・黒字の構成分析!C$34="",NA(),連結実質赤字比率に係る赤字・黒字の構成分析!C$34)</f>
        <v>地域開発事業特別会計</v>
      </c>
      <c r="B36" s="175">
        <f>IF(ROUND(VALUE(SUBSTITUTE(連結実質赤字比率に係る赤字・黒字の構成分析!F$34,"▲", "-")), 2) &lt; 0, ABS(ROUND(VALUE(SUBSTITUTE(連結実質赤字比率に係る赤字・黒字の構成分析!F$34,"▲", "-")), 2)), NA())</f>
        <v>2.76</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2.34</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2.19</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1.99</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1.88</v>
      </c>
      <c r="K36" s="175" t="e">
        <f>IF(ROUND(VALUE(SUBSTITUTE(連結実質赤字比率に係る赤字・黒字の構成分析!J$34,"▲", "-")), 2) &gt;= 0, ABS(ROUND(VALUE(SUBSTITUTE(連結実質赤字比率に係る赤字・黒字の構成分析!J$34,"▲", "-")), 2)), NA())</f>
        <v>#N/A</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2250</v>
      </c>
      <c r="E42" s="176"/>
      <c r="F42" s="176"/>
      <c r="G42" s="176">
        <f>'実質公債費比率（分子）の構造'!L$52</f>
        <v>2192</v>
      </c>
      <c r="H42" s="176"/>
      <c r="I42" s="176"/>
      <c r="J42" s="176">
        <f>'実質公債費比率（分子）の構造'!M$52</f>
        <v>2082</v>
      </c>
      <c r="K42" s="176"/>
      <c r="L42" s="176"/>
      <c r="M42" s="176">
        <f>'実質公債費比率（分子）の構造'!N$52</f>
        <v>2054</v>
      </c>
      <c r="N42" s="176"/>
      <c r="O42" s="176"/>
      <c r="P42" s="176">
        <f>'実質公債費比率（分子）の構造'!O$52</f>
        <v>2043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12</v>
      </c>
      <c r="C44" s="176"/>
      <c r="D44" s="176"/>
      <c r="E44" s="176">
        <f>'実質公債費比率（分子）の構造'!L$50</f>
        <v>12</v>
      </c>
      <c r="F44" s="176"/>
      <c r="G44" s="176"/>
      <c r="H44" s="176">
        <f>'実質公債費比率（分子）の構造'!M$50</f>
        <v>12</v>
      </c>
      <c r="I44" s="176"/>
      <c r="J44" s="176"/>
      <c r="K44" s="176">
        <f>'実質公債費比率（分子）の構造'!N$50</f>
        <v>12</v>
      </c>
      <c r="L44" s="176"/>
      <c r="M44" s="176"/>
      <c r="N44" s="176">
        <f>'実質公債費比率（分子）の構造'!O$50</f>
        <v>12</v>
      </c>
      <c r="O44" s="176"/>
      <c r="P44" s="176"/>
    </row>
    <row r="45" spans="1:16" x14ac:dyDescent="0.15">
      <c r="A45" s="176" t="s">
        <v>67</v>
      </c>
      <c r="B45" s="176">
        <f>'実質公債費比率（分子）の構造'!K$49</f>
        <v>129</v>
      </c>
      <c r="C45" s="176"/>
      <c r="D45" s="176"/>
      <c r="E45" s="176">
        <f>'実質公債費比率（分子）の構造'!L$49</f>
        <v>208</v>
      </c>
      <c r="F45" s="176"/>
      <c r="G45" s="176"/>
      <c r="H45" s="176">
        <f>'実質公債費比率（分子）の構造'!M$49</f>
        <v>254</v>
      </c>
      <c r="I45" s="176"/>
      <c r="J45" s="176"/>
      <c r="K45" s="176">
        <f>'実質公債費比率（分子）の構造'!N$49</f>
        <v>254</v>
      </c>
      <c r="L45" s="176"/>
      <c r="M45" s="176"/>
      <c r="N45" s="176">
        <f>'実質公債費比率（分子）の構造'!O$49</f>
        <v>246</v>
      </c>
      <c r="O45" s="176"/>
      <c r="P45" s="176"/>
    </row>
    <row r="46" spans="1:16" x14ac:dyDescent="0.15">
      <c r="A46" s="176" t="s">
        <v>68</v>
      </c>
      <c r="B46" s="176">
        <f>'実質公債費比率（分子）の構造'!K$48</f>
        <v>572</v>
      </c>
      <c r="C46" s="176"/>
      <c r="D46" s="176"/>
      <c r="E46" s="176">
        <f>'実質公債費比率（分子）の構造'!L$48</f>
        <v>555</v>
      </c>
      <c r="F46" s="176"/>
      <c r="G46" s="176"/>
      <c r="H46" s="176">
        <f>'実質公債費比率（分子）の構造'!M$48</f>
        <v>611</v>
      </c>
      <c r="I46" s="176"/>
      <c r="J46" s="176"/>
      <c r="K46" s="176">
        <f>'実質公債費比率（分子）の構造'!N$48</f>
        <v>573</v>
      </c>
      <c r="L46" s="176"/>
      <c r="M46" s="176"/>
      <c r="N46" s="176">
        <f>'実質公債費比率（分子）の構造'!O$48</f>
        <v>653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2516</v>
      </c>
      <c r="C49" s="176"/>
      <c r="D49" s="176"/>
      <c r="E49" s="176">
        <f>'実質公債費比率（分子）の構造'!L$45</f>
        <v>2299</v>
      </c>
      <c r="F49" s="176"/>
      <c r="G49" s="176"/>
      <c r="H49" s="176">
        <f>'実質公債費比率（分子）の構造'!M$45</f>
        <v>2102</v>
      </c>
      <c r="I49" s="176"/>
      <c r="J49" s="176"/>
      <c r="K49" s="176">
        <f>'実質公債費比率（分子）の構造'!N$45</f>
        <v>1921</v>
      </c>
      <c r="L49" s="176"/>
      <c r="M49" s="176"/>
      <c r="N49" s="176">
        <f>'実質公債費比率（分子）の構造'!O$45</f>
        <v>1863</v>
      </c>
      <c r="O49" s="176"/>
      <c r="P49" s="176"/>
    </row>
    <row r="50" spans="1:16" x14ac:dyDescent="0.15">
      <c r="A50" s="176" t="s">
        <v>72</v>
      </c>
      <c r="B50" s="176" t="e">
        <f>NA()</f>
        <v>#N/A</v>
      </c>
      <c r="C50" s="176">
        <f>IF(ISNUMBER('実質公債費比率（分子）の構造'!K$53),'実質公債費比率（分子）の構造'!K$53,NA())</f>
        <v>979</v>
      </c>
      <c r="D50" s="176" t="e">
        <f>NA()</f>
        <v>#N/A</v>
      </c>
      <c r="E50" s="176" t="e">
        <f>NA()</f>
        <v>#N/A</v>
      </c>
      <c r="F50" s="176">
        <f>IF(ISNUMBER('実質公債費比率（分子）の構造'!L$53),'実質公債費比率（分子）の構造'!L$53,NA())</f>
        <v>882</v>
      </c>
      <c r="G50" s="176" t="e">
        <f>NA()</f>
        <v>#N/A</v>
      </c>
      <c r="H50" s="176" t="e">
        <f>NA()</f>
        <v>#N/A</v>
      </c>
      <c r="I50" s="176">
        <f>IF(ISNUMBER('実質公債費比率（分子）の構造'!M$53),'実質公債費比率（分子）の構造'!M$53,NA())</f>
        <v>897</v>
      </c>
      <c r="J50" s="176" t="e">
        <f>NA()</f>
        <v>#N/A</v>
      </c>
      <c r="K50" s="176" t="e">
        <f>NA()</f>
        <v>#N/A</v>
      </c>
      <c r="L50" s="176">
        <f>IF(ISNUMBER('実質公債費比率（分子）の構造'!N$53),'実質公債費比率（分子）の構造'!N$53,NA())</f>
        <v>706</v>
      </c>
      <c r="M50" s="176" t="e">
        <f>NA()</f>
        <v>#N/A</v>
      </c>
      <c r="N50" s="176" t="e">
        <f>NA()</f>
        <v>#N/A</v>
      </c>
      <c r="O50" s="176">
        <f>IF(ISNUMBER('実質公債費比率（分子）の構造'!O$53),'実質公債費比率（分子）の構造'!O$53,NA())</f>
        <v>731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21906</v>
      </c>
      <c r="E56" s="175"/>
      <c r="F56" s="175"/>
      <c r="G56" s="175">
        <f>'将来負担比率（分子）の構造'!J$52</f>
        <v>21394</v>
      </c>
      <c r="H56" s="175"/>
      <c r="I56" s="175"/>
      <c r="J56" s="175">
        <f>'将来負担比率（分子）の構造'!K$52</f>
        <v>21315</v>
      </c>
      <c r="K56" s="175"/>
      <c r="L56" s="175"/>
      <c r="M56" s="175">
        <f>'将来負担比率（分子）の構造'!L$52</f>
        <v>21139</v>
      </c>
      <c r="N56" s="175"/>
      <c r="O56" s="175"/>
      <c r="P56" s="175">
        <f>'将来負担比率（分子）の構造'!M$52</f>
        <v>20251</v>
      </c>
    </row>
    <row r="57" spans="1:16" x14ac:dyDescent="0.15">
      <c r="A57" s="175" t="s">
        <v>43</v>
      </c>
      <c r="B57" s="175"/>
      <c r="C57" s="175"/>
      <c r="D57" s="175">
        <f>'将来負担比率（分子）の構造'!I$51</f>
        <v>1580</v>
      </c>
      <c r="E57" s="175"/>
      <c r="F57" s="175"/>
      <c r="G57" s="175">
        <f>'将来負担比率（分子）の構造'!J$51</f>
        <v>1466</v>
      </c>
      <c r="H57" s="175"/>
      <c r="I57" s="175"/>
      <c r="J57" s="175">
        <f>'将来負担比率（分子）の構造'!K$51</f>
        <v>1396</v>
      </c>
      <c r="K57" s="175"/>
      <c r="L57" s="175"/>
      <c r="M57" s="175">
        <f>'将来負担比率（分子）の構造'!L$51</f>
        <v>1458</v>
      </c>
      <c r="N57" s="175"/>
      <c r="O57" s="175"/>
      <c r="P57" s="175">
        <f>'将来負担比率（分子）の構造'!M$51</f>
        <v>1568</v>
      </c>
    </row>
    <row r="58" spans="1:16" x14ac:dyDescent="0.15">
      <c r="A58" s="175" t="s">
        <v>42</v>
      </c>
      <c r="B58" s="175"/>
      <c r="C58" s="175"/>
      <c r="D58" s="175">
        <f>'将来負担比率（分子）の構造'!I$50</f>
        <v>3549</v>
      </c>
      <c r="E58" s="175"/>
      <c r="F58" s="175"/>
      <c r="G58" s="175">
        <f>'将来負担比率（分子）の構造'!J$50</f>
        <v>3896</v>
      </c>
      <c r="H58" s="175"/>
      <c r="I58" s="175"/>
      <c r="J58" s="175">
        <f>'将来負担比率（分子）の構造'!K$50</f>
        <v>3962</v>
      </c>
      <c r="K58" s="175"/>
      <c r="L58" s="175"/>
      <c r="M58" s="175">
        <f>'将来負担比率（分子）の構造'!L$50</f>
        <v>5021</v>
      </c>
      <c r="N58" s="175"/>
      <c r="O58" s="175"/>
      <c r="P58" s="175">
        <f>'将来負担比率（分子）の構造'!M$50</f>
        <v>6009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2842</v>
      </c>
      <c r="C62" s="175"/>
      <c r="D62" s="175"/>
      <c r="E62" s="175">
        <f>'将来負担比率（分子）の構造'!J$45</f>
        <v>2929</v>
      </c>
      <c r="F62" s="175"/>
      <c r="G62" s="175"/>
      <c r="H62" s="175">
        <f>'将来負担比率（分子）の構造'!K$45</f>
        <v>2940</v>
      </c>
      <c r="I62" s="175"/>
      <c r="J62" s="175"/>
      <c r="K62" s="175">
        <f>'将来負担比率（分子）の構造'!L$45</f>
        <v>3030</v>
      </c>
      <c r="L62" s="175"/>
      <c r="M62" s="175"/>
      <c r="N62" s="175">
        <f>'将来負担比率（分子）の構造'!M$45</f>
        <v>2966</v>
      </c>
      <c r="O62" s="175"/>
      <c r="P62" s="175"/>
    </row>
    <row r="63" spans="1:16" x14ac:dyDescent="0.15">
      <c r="A63" s="175" t="s">
        <v>35</v>
      </c>
      <c r="B63" s="175">
        <f>'将来負担比率（分子）の構造'!I$44</f>
        <v>2242</v>
      </c>
      <c r="C63" s="175"/>
      <c r="D63" s="175"/>
      <c r="E63" s="175">
        <f>'将来負担比率（分子）の構造'!J$44</f>
        <v>2050</v>
      </c>
      <c r="F63" s="175"/>
      <c r="G63" s="175"/>
      <c r="H63" s="175">
        <f>'将来負担比率（分子）の構造'!K$44</f>
        <v>1807</v>
      </c>
      <c r="I63" s="175"/>
      <c r="J63" s="175"/>
      <c r="K63" s="175">
        <f>'将来負担比率（分子）の構造'!L$44</f>
        <v>1578</v>
      </c>
      <c r="L63" s="175"/>
      <c r="M63" s="175"/>
      <c r="N63" s="175">
        <f>'将来負担比率（分子）の構造'!M$44</f>
        <v>1343</v>
      </c>
      <c r="O63" s="175"/>
      <c r="P63" s="175"/>
    </row>
    <row r="64" spans="1:16" x14ac:dyDescent="0.15">
      <c r="A64" s="175" t="s">
        <v>34</v>
      </c>
      <c r="B64" s="175">
        <f>'将来負担比率（分子）の構造'!I$43</f>
        <v>6989</v>
      </c>
      <c r="C64" s="175"/>
      <c r="D64" s="175"/>
      <c r="E64" s="175">
        <f>'将来負担比率（分子）の構造'!J$43</f>
        <v>6704</v>
      </c>
      <c r="F64" s="175"/>
      <c r="G64" s="175"/>
      <c r="H64" s="175">
        <f>'将来負担比率（分子）の構造'!K$43</f>
        <v>6298</v>
      </c>
      <c r="I64" s="175"/>
      <c r="J64" s="175"/>
      <c r="K64" s="175">
        <f>'将来負担比率（分子）の構造'!L$43</f>
        <v>6039</v>
      </c>
      <c r="L64" s="175"/>
      <c r="M64" s="175"/>
      <c r="N64" s="175">
        <f>'将来負担比率（分子）の構造'!M$43</f>
        <v>5789</v>
      </c>
      <c r="O64" s="175"/>
      <c r="P64" s="175"/>
    </row>
    <row r="65" spans="1:16" x14ac:dyDescent="0.15">
      <c r="A65" s="175" t="s">
        <v>33</v>
      </c>
      <c r="B65" s="175" t="str">
        <f>'将来負担比率（分子）の構造'!I$42</f>
        <v>-</v>
      </c>
      <c r="C65" s="175"/>
      <c r="D65" s="175"/>
      <c r="E65" s="175">
        <f>'将来負担比率（分子）の構造'!J$42</f>
        <v>92</v>
      </c>
      <c r="F65" s="175"/>
      <c r="G65" s="175"/>
      <c r="H65" s="175">
        <f>'将来負担比率（分子）の構造'!K$42</f>
        <v>81</v>
      </c>
      <c r="I65" s="175"/>
      <c r="J65" s="175"/>
      <c r="K65" s="175">
        <f>'将来負担比率（分子）の構造'!L$42</f>
        <v>69</v>
      </c>
      <c r="L65" s="175"/>
      <c r="M65" s="175"/>
      <c r="N65" s="175">
        <f>'将来負担比率（分子）の構造'!M$42</f>
        <v>58</v>
      </c>
      <c r="O65" s="175"/>
      <c r="P65" s="175"/>
    </row>
    <row r="66" spans="1:16" x14ac:dyDescent="0.15">
      <c r="A66" s="175" t="s">
        <v>32</v>
      </c>
      <c r="B66" s="175">
        <f>'将来負担比率（分子）の構造'!I$41</f>
        <v>22903</v>
      </c>
      <c r="C66" s="175"/>
      <c r="D66" s="175"/>
      <c r="E66" s="175">
        <f>'将来負担比率（分子）の構造'!J$41</f>
        <v>22597</v>
      </c>
      <c r="F66" s="175"/>
      <c r="G66" s="175"/>
      <c r="H66" s="175">
        <f>'将来負担比率（分子）の構造'!K$41</f>
        <v>22561</v>
      </c>
      <c r="I66" s="175"/>
      <c r="J66" s="175"/>
      <c r="K66" s="175">
        <f>'将来負担比率（分子）の構造'!L$41</f>
        <v>22871</v>
      </c>
      <c r="L66" s="175"/>
      <c r="M66" s="175"/>
      <c r="N66" s="175">
        <f>'将来負担比率（分子）の構造'!M$41</f>
        <v>22382</v>
      </c>
      <c r="O66" s="175"/>
      <c r="P66" s="175"/>
    </row>
    <row r="67" spans="1:16" x14ac:dyDescent="0.15">
      <c r="A67" s="175" t="s">
        <v>76</v>
      </c>
      <c r="B67" s="175" t="e">
        <f>NA()</f>
        <v>#N/A</v>
      </c>
      <c r="C67" s="175">
        <f>IF(ISNUMBER('将来負担比率（分子）の構造'!I$53), IF('将来負担比率（分子）の構造'!I$53 &lt; 0, 0, '将来負担比率（分子）の構造'!I$53), NA())</f>
        <v>7941</v>
      </c>
      <c r="D67" s="175" t="e">
        <f>NA()</f>
        <v>#N/A</v>
      </c>
      <c r="E67" s="175" t="e">
        <f>NA()</f>
        <v>#N/A</v>
      </c>
      <c r="F67" s="175">
        <f>IF(ISNUMBER('将来負担比率（分子）の構造'!J$53), IF('将来負担比率（分子）の構造'!J$53 &lt; 0, 0, '将来負担比率（分子）の構造'!J$53), NA())</f>
        <v>7617</v>
      </c>
      <c r="G67" s="175" t="e">
        <f>NA()</f>
        <v>#N/A</v>
      </c>
      <c r="H67" s="175" t="e">
        <f>NA()</f>
        <v>#N/A</v>
      </c>
      <c r="I67" s="175">
        <f>IF(ISNUMBER('将来負担比率（分子）の構造'!K$53), IF('将来負担比率（分子）の構造'!K$53 &lt; 0, 0, '将来負担比率（分子）の構造'!K$53), NA())</f>
        <v>7013</v>
      </c>
      <c r="J67" s="175" t="e">
        <f>NA()</f>
        <v>#N/A</v>
      </c>
      <c r="K67" s="175" t="e">
        <f>NA()</f>
        <v>#N/A</v>
      </c>
      <c r="L67" s="175">
        <f>IF(ISNUMBER('将来負担比率（分子）の構造'!L$53), IF('将来負担比率（分子）の構造'!L$53 &lt; 0, 0, '将来負担比率（分子）の構造'!L$53), NA())</f>
        <v>5968</v>
      </c>
      <c r="M67" s="175" t="e">
        <f>NA()</f>
        <v>#N/A</v>
      </c>
      <c r="N67" s="175" t="e">
        <f>NA()</f>
        <v>#N/A</v>
      </c>
      <c r="O67" s="175">
        <f>IF(ISNUMBER('将来負担比率（分子）の構造'!M$53), IF('将来負担比率（分子）の構造'!M$53 &lt; 0, 0, '将来負担比率（分子）の構造'!M$53), NA())</f>
        <v>4710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1474</v>
      </c>
      <c r="C72" s="179">
        <f>基金残高に係る経年分析!G55</f>
        <v>1925</v>
      </c>
      <c r="D72" s="179">
        <f>基金残高に係る経年分析!H55</f>
        <v>2276</v>
      </c>
    </row>
    <row r="73" spans="1:16" x14ac:dyDescent="0.15">
      <c r="A73" s="178" t="s">
        <v>79</v>
      </c>
      <c r="B73" s="179">
        <f>基金残高に係る経年分析!F56</f>
        <v>230</v>
      </c>
      <c r="C73" s="179">
        <f>基金残高に係る経年分析!G56</f>
        <v>580</v>
      </c>
      <c r="D73" s="179">
        <f>基金残高に係る経年分析!H56</f>
        <v>930</v>
      </c>
    </row>
    <row r="74" spans="1:16" x14ac:dyDescent="0.15">
      <c r="A74" s="178" t="s">
        <v>80</v>
      </c>
      <c r="B74" s="179">
        <f>基金残高に係る経年分析!F57</f>
        <v>2083</v>
      </c>
      <c r="C74" s="179">
        <f>基金残高に係る経年分析!G57</f>
        <v>2332</v>
      </c>
      <c r="D74" s="179">
        <f>基金残高に係る経年分析!H57</f>
        <v>2607</v>
      </c>
    </row>
  </sheetData>
  <sheetProtection algorithmName="SHA-512" hashValue="pDNrXNttnVmIWf25IOwArbC+OweVRGxvD/4HnK/nis6h6//bwHOJKYTLH8Hq6vJJenpRoGVFm6sY/qQ//CyTSA==" saltValue="1X0f6U6iA1qu/1MK0Wny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6818285</v>
      </c>
      <c r="S5" s="674"/>
      <c r="T5" s="674"/>
      <c r="U5" s="674"/>
      <c r="V5" s="674"/>
      <c r="W5" s="674"/>
      <c r="X5" s="674"/>
      <c r="Y5" s="702"/>
      <c r="Z5" s="715">
        <v>29.7</v>
      </c>
      <c r="AA5" s="715"/>
      <c r="AB5" s="715"/>
      <c r="AC5" s="715"/>
      <c r="AD5" s="716">
        <v>6464020</v>
      </c>
      <c r="AE5" s="716"/>
      <c r="AF5" s="716"/>
      <c r="AG5" s="716"/>
      <c r="AH5" s="716"/>
      <c r="AI5" s="716"/>
      <c r="AJ5" s="716"/>
      <c r="AK5" s="716"/>
      <c r="AL5" s="703">
        <v>52</v>
      </c>
      <c r="AM5" s="686"/>
      <c r="AN5" s="686"/>
      <c r="AO5" s="704"/>
      <c r="AP5" s="676" t="s">
        <v>234</v>
      </c>
      <c r="AQ5" s="677"/>
      <c r="AR5" s="677"/>
      <c r="AS5" s="677"/>
      <c r="AT5" s="677"/>
      <c r="AU5" s="677"/>
      <c r="AV5" s="677"/>
      <c r="AW5" s="677"/>
      <c r="AX5" s="677"/>
      <c r="AY5" s="677"/>
      <c r="AZ5" s="677"/>
      <c r="BA5" s="677"/>
      <c r="BB5" s="677"/>
      <c r="BC5" s="677"/>
      <c r="BD5" s="677"/>
      <c r="BE5" s="677"/>
      <c r="BF5" s="678"/>
      <c r="BG5" s="627">
        <v>6462594</v>
      </c>
      <c r="BH5" s="628"/>
      <c r="BI5" s="628"/>
      <c r="BJ5" s="628"/>
      <c r="BK5" s="628"/>
      <c r="BL5" s="628"/>
      <c r="BM5" s="628"/>
      <c r="BN5" s="629"/>
      <c r="BO5" s="663">
        <v>94.8</v>
      </c>
      <c r="BP5" s="663"/>
      <c r="BQ5" s="663"/>
      <c r="BR5" s="663"/>
      <c r="BS5" s="664" t="s">
        <v>235</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227</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141085</v>
      </c>
      <c r="S6" s="628"/>
      <c r="T6" s="628"/>
      <c r="U6" s="628"/>
      <c r="V6" s="628"/>
      <c r="W6" s="628"/>
      <c r="X6" s="628"/>
      <c r="Y6" s="629"/>
      <c r="Z6" s="663">
        <v>0.6</v>
      </c>
      <c r="AA6" s="663"/>
      <c r="AB6" s="663"/>
      <c r="AC6" s="663"/>
      <c r="AD6" s="664">
        <v>141085</v>
      </c>
      <c r="AE6" s="664"/>
      <c r="AF6" s="664"/>
      <c r="AG6" s="664"/>
      <c r="AH6" s="664"/>
      <c r="AI6" s="664"/>
      <c r="AJ6" s="664"/>
      <c r="AK6" s="664"/>
      <c r="AL6" s="630">
        <v>1.1000000000000001</v>
      </c>
      <c r="AM6" s="631"/>
      <c r="AN6" s="631"/>
      <c r="AO6" s="665"/>
      <c r="AP6" s="624" t="s">
        <v>240</v>
      </c>
      <c r="AQ6" s="625"/>
      <c r="AR6" s="625"/>
      <c r="AS6" s="625"/>
      <c r="AT6" s="625"/>
      <c r="AU6" s="625"/>
      <c r="AV6" s="625"/>
      <c r="AW6" s="625"/>
      <c r="AX6" s="625"/>
      <c r="AY6" s="625"/>
      <c r="AZ6" s="625"/>
      <c r="BA6" s="625"/>
      <c r="BB6" s="625"/>
      <c r="BC6" s="625"/>
      <c r="BD6" s="625"/>
      <c r="BE6" s="625"/>
      <c r="BF6" s="626"/>
      <c r="BG6" s="627">
        <v>6462594</v>
      </c>
      <c r="BH6" s="628"/>
      <c r="BI6" s="628"/>
      <c r="BJ6" s="628"/>
      <c r="BK6" s="628"/>
      <c r="BL6" s="628"/>
      <c r="BM6" s="628"/>
      <c r="BN6" s="629"/>
      <c r="BO6" s="663">
        <v>94.8</v>
      </c>
      <c r="BP6" s="663"/>
      <c r="BQ6" s="663"/>
      <c r="BR6" s="663"/>
      <c r="BS6" s="664" t="s">
        <v>138</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187208</v>
      </c>
      <c r="CS6" s="628"/>
      <c r="CT6" s="628"/>
      <c r="CU6" s="628"/>
      <c r="CV6" s="628"/>
      <c r="CW6" s="628"/>
      <c r="CX6" s="628"/>
      <c r="CY6" s="629"/>
      <c r="CZ6" s="703">
        <v>0.8</v>
      </c>
      <c r="DA6" s="686"/>
      <c r="DB6" s="686"/>
      <c r="DC6" s="705"/>
      <c r="DD6" s="633" t="s">
        <v>138</v>
      </c>
      <c r="DE6" s="628"/>
      <c r="DF6" s="628"/>
      <c r="DG6" s="628"/>
      <c r="DH6" s="628"/>
      <c r="DI6" s="628"/>
      <c r="DJ6" s="628"/>
      <c r="DK6" s="628"/>
      <c r="DL6" s="628"/>
      <c r="DM6" s="628"/>
      <c r="DN6" s="628"/>
      <c r="DO6" s="628"/>
      <c r="DP6" s="629"/>
      <c r="DQ6" s="633">
        <v>187208</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2704</v>
      </c>
      <c r="S7" s="628"/>
      <c r="T7" s="628"/>
      <c r="U7" s="628"/>
      <c r="V7" s="628"/>
      <c r="W7" s="628"/>
      <c r="X7" s="628"/>
      <c r="Y7" s="629"/>
      <c r="Z7" s="663">
        <v>0</v>
      </c>
      <c r="AA7" s="663"/>
      <c r="AB7" s="663"/>
      <c r="AC7" s="663"/>
      <c r="AD7" s="664">
        <v>2704</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3118471</v>
      </c>
      <c r="BH7" s="628"/>
      <c r="BI7" s="628"/>
      <c r="BJ7" s="628"/>
      <c r="BK7" s="628"/>
      <c r="BL7" s="628"/>
      <c r="BM7" s="628"/>
      <c r="BN7" s="629"/>
      <c r="BO7" s="663">
        <v>45.7</v>
      </c>
      <c r="BP7" s="663"/>
      <c r="BQ7" s="663"/>
      <c r="BR7" s="663"/>
      <c r="BS7" s="664" t="s">
        <v>138</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3021397</v>
      </c>
      <c r="CS7" s="628"/>
      <c r="CT7" s="628"/>
      <c r="CU7" s="628"/>
      <c r="CV7" s="628"/>
      <c r="CW7" s="628"/>
      <c r="CX7" s="628"/>
      <c r="CY7" s="629"/>
      <c r="CZ7" s="663">
        <v>13.7</v>
      </c>
      <c r="DA7" s="663"/>
      <c r="DB7" s="663"/>
      <c r="DC7" s="663"/>
      <c r="DD7" s="633">
        <v>81905</v>
      </c>
      <c r="DE7" s="628"/>
      <c r="DF7" s="628"/>
      <c r="DG7" s="628"/>
      <c r="DH7" s="628"/>
      <c r="DI7" s="628"/>
      <c r="DJ7" s="628"/>
      <c r="DK7" s="628"/>
      <c r="DL7" s="628"/>
      <c r="DM7" s="628"/>
      <c r="DN7" s="628"/>
      <c r="DO7" s="628"/>
      <c r="DP7" s="629"/>
      <c r="DQ7" s="633">
        <v>2507076</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32556</v>
      </c>
      <c r="S8" s="628"/>
      <c r="T8" s="628"/>
      <c r="U8" s="628"/>
      <c r="V8" s="628"/>
      <c r="W8" s="628"/>
      <c r="X8" s="628"/>
      <c r="Y8" s="629"/>
      <c r="Z8" s="663">
        <v>0.1</v>
      </c>
      <c r="AA8" s="663"/>
      <c r="AB8" s="663"/>
      <c r="AC8" s="663"/>
      <c r="AD8" s="664">
        <v>32556</v>
      </c>
      <c r="AE8" s="664"/>
      <c r="AF8" s="664"/>
      <c r="AG8" s="664"/>
      <c r="AH8" s="664"/>
      <c r="AI8" s="664"/>
      <c r="AJ8" s="664"/>
      <c r="AK8" s="664"/>
      <c r="AL8" s="630">
        <v>0.3</v>
      </c>
      <c r="AM8" s="631"/>
      <c r="AN8" s="631"/>
      <c r="AO8" s="665"/>
      <c r="AP8" s="624" t="s">
        <v>246</v>
      </c>
      <c r="AQ8" s="625"/>
      <c r="AR8" s="625"/>
      <c r="AS8" s="625"/>
      <c r="AT8" s="625"/>
      <c r="AU8" s="625"/>
      <c r="AV8" s="625"/>
      <c r="AW8" s="625"/>
      <c r="AX8" s="625"/>
      <c r="AY8" s="625"/>
      <c r="AZ8" s="625"/>
      <c r="BA8" s="625"/>
      <c r="BB8" s="625"/>
      <c r="BC8" s="625"/>
      <c r="BD8" s="625"/>
      <c r="BE8" s="625"/>
      <c r="BF8" s="626"/>
      <c r="BG8" s="627">
        <v>90248</v>
      </c>
      <c r="BH8" s="628"/>
      <c r="BI8" s="628"/>
      <c r="BJ8" s="628"/>
      <c r="BK8" s="628"/>
      <c r="BL8" s="628"/>
      <c r="BM8" s="628"/>
      <c r="BN8" s="629"/>
      <c r="BO8" s="663">
        <v>1.3</v>
      </c>
      <c r="BP8" s="663"/>
      <c r="BQ8" s="663"/>
      <c r="BR8" s="663"/>
      <c r="BS8" s="664" t="s">
        <v>235</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7324887</v>
      </c>
      <c r="CS8" s="628"/>
      <c r="CT8" s="628"/>
      <c r="CU8" s="628"/>
      <c r="CV8" s="628"/>
      <c r="CW8" s="628"/>
      <c r="CX8" s="628"/>
      <c r="CY8" s="629"/>
      <c r="CZ8" s="663">
        <v>33.200000000000003</v>
      </c>
      <c r="DA8" s="663"/>
      <c r="DB8" s="663"/>
      <c r="DC8" s="663"/>
      <c r="DD8" s="633">
        <v>31586</v>
      </c>
      <c r="DE8" s="628"/>
      <c r="DF8" s="628"/>
      <c r="DG8" s="628"/>
      <c r="DH8" s="628"/>
      <c r="DI8" s="628"/>
      <c r="DJ8" s="628"/>
      <c r="DK8" s="628"/>
      <c r="DL8" s="628"/>
      <c r="DM8" s="628"/>
      <c r="DN8" s="628"/>
      <c r="DO8" s="628"/>
      <c r="DP8" s="629"/>
      <c r="DQ8" s="633">
        <v>4017137</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23391</v>
      </c>
      <c r="S9" s="628"/>
      <c r="T9" s="628"/>
      <c r="U9" s="628"/>
      <c r="V9" s="628"/>
      <c r="W9" s="628"/>
      <c r="X9" s="628"/>
      <c r="Y9" s="629"/>
      <c r="Z9" s="663">
        <v>0.1</v>
      </c>
      <c r="AA9" s="663"/>
      <c r="AB9" s="663"/>
      <c r="AC9" s="663"/>
      <c r="AD9" s="664">
        <v>23391</v>
      </c>
      <c r="AE9" s="664"/>
      <c r="AF9" s="664"/>
      <c r="AG9" s="664"/>
      <c r="AH9" s="664"/>
      <c r="AI9" s="664"/>
      <c r="AJ9" s="664"/>
      <c r="AK9" s="664"/>
      <c r="AL9" s="630">
        <v>0.2</v>
      </c>
      <c r="AM9" s="631"/>
      <c r="AN9" s="631"/>
      <c r="AO9" s="665"/>
      <c r="AP9" s="624" t="s">
        <v>249</v>
      </c>
      <c r="AQ9" s="625"/>
      <c r="AR9" s="625"/>
      <c r="AS9" s="625"/>
      <c r="AT9" s="625"/>
      <c r="AU9" s="625"/>
      <c r="AV9" s="625"/>
      <c r="AW9" s="625"/>
      <c r="AX9" s="625"/>
      <c r="AY9" s="625"/>
      <c r="AZ9" s="625"/>
      <c r="BA9" s="625"/>
      <c r="BB9" s="625"/>
      <c r="BC9" s="625"/>
      <c r="BD9" s="625"/>
      <c r="BE9" s="625"/>
      <c r="BF9" s="626"/>
      <c r="BG9" s="627">
        <v>2620013</v>
      </c>
      <c r="BH9" s="628"/>
      <c r="BI9" s="628"/>
      <c r="BJ9" s="628"/>
      <c r="BK9" s="628"/>
      <c r="BL9" s="628"/>
      <c r="BM9" s="628"/>
      <c r="BN9" s="629"/>
      <c r="BO9" s="663">
        <v>38.4</v>
      </c>
      <c r="BP9" s="663"/>
      <c r="BQ9" s="663"/>
      <c r="BR9" s="663"/>
      <c r="BS9" s="664" t="s">
        <v>138</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2174843</v>
      </c>
      <c r="CS9" s="628"/>
      <c r="CT9" s="628"/>
      <c r="CU9" s="628"/>
      <c r="CV9" s="628"/>
      <c r="CW9" s="628"/>
      <c r="CX9" s="628"/>
      <c r="CY9" s="629"/>
      <c r="CZ9" s="663">
        <v>9.9</v>
      </c>
      <c r="DA9" s="663"/>
      <c r="DB9" s="663"/>
      <c r="DC9" s="663"/>
      <c r="DD9" s="633">
        <v>42870</v>
      </c>
      <c r="DE9" s="628"/>
      <c r="DF9" s="628"/>
      <c r="DG9" s="628"/>
      <c r="DH9" s="628"/>
      <c r="DI9" s="628"/>
      <c r="DJ9" s="628"/>
      <c r="DK9" s="628"/>
      <c r="DL9" s="628"/>
      <c r="DM9" s="628"/>
      <c r="DN9" s="628"/>
      <c r="DO9" s="628"/>
      <c r="DP9" s="629"/>
      <c r="DQ9" s="633">
        <v>1665367</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235</v>
      </c>
      <c r="S10" s="628"/>
      <c r="T10" s="628"/>
      <c r="U10" s="628"/>
      <c r="V10" s="628"/>
      <c r="W10" s="628"/>
      <c r="X10" s="628"/>
      <c r="Y10" s="629"/>
      <c r="Z10" s="663" t="s">
        <v>235</v>
      </c>
      <c r="AA10" s="663"/>
      <c r="AB10" s="663"/>
      <c r="AC10" s="663"/>
      <c r="AD10" s="664" t="s">
        <v>235</v>
      </c>
      <c r="AE10" s="664"/>
      <c r="AF10" s="664"/>
      <c r="AG10" s="664"/>
      <c r="AH10" s="664"/>
      <c r="AI10" s="664"/>
      <c r="AJ10" s="664"/>
      <c r="AK10" s="664"/>
      <c r="AL10" s="630" t="s">
        <v>138</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166950</v>
      </c>
      <c r="BH10" s="628"/>
      <c r="BI10" s="628"/>
      <c r="BJ10" s="628"/>
      <c r="BK10" s="628"/>
      <c r="BL10" s="628"/>
      <c r="BM10" s="628"/>
      <c r="BN10" s="629"/>
      <c r="BO10" s="663">
        <v>2.4</v>
      </c>
      <c r="BP10" s="663"/>
      <c r="BQ10" s="663"/>
      <c r="BR10" s="663"/>
      <c r="BS10" s="664" t="s">
        <v>235</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v>85358</v>
      </c>
      <c r="CS10" s="628"/>
      <c r="CT10" s="628"/>
      <c r="CU10" s="628"/>
      <c r="CV10" s="628"/>
      <c r="CW10" s="628"/>
      <c r="CX10" s="628"/>
      <c r="CY10" s="629"/>
      <c r="CZ10" s="663">
        <v>0.4</v>
      </c>
      <c r="DA10" s="663"/>
      <c r="DB10" s="663"/>
      <c r="DC10" s="663"/>
      <c r="DD10" s="633">
        <v>495</v>
      </c>
      <c r="DE10" s="628"/>
      <c r="DF10" s="628"/>
      <c r="DG10" s="628"/>
      <c r="DH10" s="628"/>
      <c r="DI10" s="628"/>
      <c r="DJ10" s="628"/>
      <c r="DK10" s="628"/>
      <c r="DL10" s="628"/>
      <c r="DM10" s="628"/>
      <c r="DN10" s="628"/>
      <c r="DO10" s="628"/>
      <c r="DP10" s="629"/>
      <c r="DQ10" s="633">
        <v>52654</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1269360</v>
      </c>
      <c r="S11" s="628"/>
      <c r="T11" s="628"/>
      <c r="U11" s="628"/>
      <c r="V11" s="628"/>
      <c r="W11" s="628"/>
      <c r="X11" s="628"/>
      <c r="Y11" s="629"/>
      <c r="Z11" s="630">
        <v>5.5</v>
      </c>
      <c r="AA11" s="631"/>
      <c r="AB11" s="631"/>
      <c r="AC11" s="632"/>
      <c r="AD11" s="633">
        <v>1269360</v>
      </c>
      <c r="AE11" s="628"/>
      <c r="AF11" s="628"/>
      <c r="AG11" s="628"/>
      <c r="AH11" s="628"/>
      <c r="AI11" s="628"/>
      <c r="AJ11" s="628"/>
      <c r="AK11" s="629"/>
      <c r="AL11" s="630">
        <v>10.199999999999999</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241260</v>
      </c>
      <c r="BH11" s="628"/>
      <c r="BI11" s="628"/>
      <c r="BJ11" s="628"/>
      <c r="BK11" s="628"/>
      <c r="BL11" s="628"/>
      <c r="BM11" s="628"/>
      <c r="BN11" s="629"/>
      <c r="BO11" s="663">
        <v>3.5</v>
      </c>
      <c r="BP11" s="663"/>
      <c r="BQ11" s="663"/>
      <c r="BR11" s="663"/>
      <c r="BS11" s="664" t="s">
        <v>138</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268825</v>
      </c>
      <c r="CS11" s="628"/>
      <c r="CT11" s="628"/>
      <c r="CU11" s="628"/>
      <c r="CV11" s="628"/>
      <c r="CW11" s="628"/>
      <c r="CX11" s="628"/>
      <c r="CY11" s="629"/>
      <c r="CZ11" s="663">
        <v>1.2</v>
      </c>
      <c r="DA11" s="663"/>
      <c r="DB11" s="663"/>
      <c r="DC11" s="663"/>
      <c r="DD11" s="633">
        <v>135111</v>
      </c>
      <c r="DE11" s="628"/>
      <c r="DF11" s="628"/>
      <c r="DG11" s="628"/>
      <c r="DH11" s="628"/>
      <c r="DI11" s="628"/>
      <c r="DJ11" s="628"/>
      <c r="DK11" s="628"/>
      <c r="DL11" s="628"/>
      <c r="DM11" s="628"/>
      <c r="DN11" s="628"/>
      <c r="DO11" s="628"/>
      <c r="DP11" s="629"/>
      <c r="DQ11" s="633">
        <v>149687</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v>10535</v>
      </c>
      <c r="S12" s="628"/>
      <c r="T12" s="628"/>
      <c r="U12" s="628"/>
      <c r="V12" s="628"/>
      <c r="W12" s="628"/>
      <c r="X12" s="628"/>
      <c r="Y12" s="629"/>
      <c r="Z12" s="663">
        <v>0</v>
      </c>
      <c r="AA12" s="663"/>
      <c r="AB12" s="663"/>
      <c r="AC12" s="663"/>
      <c r="AD12" s="664">
        <v>10535</v>
      </c>
      <c r="AE12" s="664"/>
      <c r="AF12" s="664"/>
      <c r="AG12" s="664"/>
      <c r="AH12" s="664"/>
      <c r="AI12" s="664"/>
      <c r="AJ12" s="664"/>
      <c r="AK12" s="664"/>
      <c r="AL12" s="630">
        <v>0.1</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2812989</v>
      </c>
      <c r="BH12" s="628"/>
      <c r="BI12" s="628"/>
      <c r="BJ12" s="628"/>
      <c r="BK12" s="628"/>
      <c r="BL12" s="628"/>
      <c r="BM12" s="628"/>
      <c r="BN12" s="629"/>
      <c r="BO12" s="663">
        <v>41.3</v>
      </c>
      <c r="BP12" s="663"/>
      <c r="BQ12" s="663"/>
      <c r="BR12" s="663"/>
      <c r="BS12" s="664" t="s">
        <v>138</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1970343</v>
      </c>
      <c r="CS12" s="628"/>
      <c r="CT12" s="628"/>
      <c r="CU12" s="628"/>
      <c r="CV12" s="628"/>
      <c r="CW12" s="628"/>
      <c r="CX12" s="628"/>
      <c r="CY12" s="629"/>
      <c r="CZ12" s="663">
        <v>8.9</v>
      </c>
      <c r="DA12" s="663"/>
      <c r="DB12" s="663"/>
      <c r="DC12" s="663"/>
      <c r="DD12" s="633">
        <v>138258</v>
      </c>
      <c r="DE12" s="628"/>
      <c r="DF12" s="628"/>
      <c r="DG12" s="628"/>
      <c r="DH12" s="628"/>
      <c r="DI12" s="628"/>
      <c r="DJ12" s="628"/>
      <c r="DK12" s="628"/>
      <c r="DL12" s="628"/>
      <c r="DM12" s="628"/>
      <c r="DN12" s="628"/>
      <c r="DO12" s="628"/>
      <c r="DP12" s="629"/>
      <c r="DQ12" s="633">
        <v>1209396</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138</v>
      </c>
      <c r="S13" s="628"/>
      <c r="T13" s="628"/>
      <c r="U13" s="628"/>
      <c r="V13" s="628"/>
      <c r="W13" s="628"/>
      <c r="X13" s="628"/>
      <c r="Y13" s="629"/>
      <c r="Z13" s="663" t="s">
        <v>235</v>
      </c>
      <c r="AA13" s="663"/>
      <c r="AB13" s="663"/>
      <c r="AC13" s="663"/>
      <c r="AD13" s="664" t="s">
        <v>138</v>
      </c>
      <c r="AE13" s="664"/>
      <c r="AF13" s="664"/>
      <c r="AG13" s="664"/>
      <c r="AH13" s="664"/>
      <c r="AI13" s="664"/>
      <c r="AJ13" s="664"/>
      <c r="AK13" s="664"/>
      <c r="AL13" s="630" t="s">
        <v>138</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2796780</v>
      </c>
      <c r="BH13" s="628"/>
      <c r="BI13" s="628"/>
      <c r="BJ13" s="628"/>
      <c r="BK13" s="628"/>
      <c r="BL13" s="628"/>
      <c r="BM13" s="628"/>
      <c r="BN13" s="629"/>
      <c r="BO13" s="663">
        <v>41</v>
      </c>
      <c r="BP13" s="663"/>
      <c r="BQ13" s="663"/>
      <c r="BR13" s="663"/>
      <c r="BS13" s="664" t="s">
        <v>138</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2152529</v>
      </c>
      <c r="CS13" s="628"/>
      <c r="CT13" s="628"/>
      <c r="CU13" s="628"/>
      <c r="CV13" s="628"/>
      <c r="CW13" s="628"/>
      <c r="CX13" s="628"/>
      <c r="CY13" s="629"/>
      <c r="CZ13" s="663">
        <v>9.8000000000000007</v>
      </c>
      <c r="DA13" s="663"/>
      <c r="DB13" s="663"/>
      <c r="DC13" s="663"/>
      <c r="DD13" s="633">
        <v>1189902</v>
      </c>
      <c r="DE13" s="628"/>
      <c r="DF13" s="628"/>
      <c r="DG13" s="628"/>
      <c r="DH13" s="628"/>
      <c r="DI13" s="628"/>
      <c r="DJ13" s="628"/>
      <c r="DK13" s="628"/>
      <c r="DL13" s="628"/>
      <c r="DM13" s="628"/>
      <c r="DN13" s="628"/>
      <c r="DO13" s="628"/>
      <c r="DP13" s="629"/>
      <c r="DQ13" s="633">
        <v>1090195</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t="s">
        <v>138</v>
      </c>
      <c r="S14" s="628"/>
      <c r="T14" s="628"/>
      <c r="U14" s="628"/>
      <c r="V14" s="628"/>
      <c r="W14" s="628"/>
      <c r="X14" s="628"/>
      <c r="Y14" s="629"/>
      <c r="Z14" s="663" t="s">
        <v>138</v>
      </c>
      <c r="AA14" s="663"/>
      <c r="AB14" s="663"/>
      <c r="AC14" s="663"/>
      <c r="AD14" s="664" t="s">
        <v>235</v>
      </c>
      <c r="AE14" s="664"/>
      <c r="AF14" s="664"/>
      <c r="AG14" s="664"/>
      <c r="AH14" s="664"/>
      <c r="AI14" s="664"/>
      <c r="AJ14" s="664"/>
      <c r="AK14" s="664"/>
      <c r="AL14" s="630" t="s">
        <v>235</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187511</v>
      </c>
      <c r="BH14" s="628"/>
      <c r="BI14" s="628"/>
      <c r="BJ14" s="628"/>
      <c r="BK14" s="628"/>
      <c r="BL14" s="628"/>
      <c r="BM14" s="628"/>
      <c r="BN14" s="629"/>
      <c r="BO14" s="663">
        <v>2.8</v>
      </c>
      <c r="BP14" s="663"/>
      <c r="BQ14" s="663"/>
      <c r="BR14" s="663"/>
      <c r="BS14" s="664" t="s">
        <v>235</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647921</v>
      </c>
      <c r="CS14" s="628"/>
      <c r="CT14" s="628"/>
      <c r="CU14" s="628"/>
      <c r="CV14" s="628"/>
      <c r="CW14" s="628"/>
      <c r="CX14" s="628"/>
      <c r="CY14" s="629"/>
      <c r="CZ14" s="663">
        <v>2.9</v>
      </c>
      <c r="DA14" s="663"/>
      <c r="DB14" s="663"/>
      <c r="DC14" s="663"/>
      <c r="DD14" s="633">
        <v>24896</v>
      </c>
      <c r="DE14" s="628"/>
      <c r="DF14" s="628"/>
      <c r="DG14" s="628"/>
      <c r="DH14" s="628"/>
      <c r="DI14" s="628"/>
      <c r="DJ14" s="628"/>
      <c r="DK14" s="628"/>
      <c r="DL14" s="628"/>
      <c r="DM14" s="628"/>
      <c r="DN14" s="628"/>
      <c r="DO14" s="628"/>
      <c r="DP14" s="629"/>
      <c r="DQ14" s="633">
        <v>604700</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235</v>
      </c>
      <c r="S15" s="628"/>
      <c r="T15" s="628"/>
      <c r="U15" s="628"/>
      <c r="V15" s="628"/>
      <c r="W15" s="628"/>
      <c r="X15" s="628"/>
      <c r="Y15" s="629"/>
      <c r="Z15" s="663" t="s">
        <v>235</v>
      </c>
      <c r="AA15" s="663"/>
      <c r="AB15" s="663"/>
      <c r="AC15" s="663"/>
      <c r="AD15" s="664" t="s">
        <v>235</v>
      </c>
      <c r="AE15" s="664"/>
      <c r="AF15" s="664"/>
      <c r="AG15" s="664"/>
      <c r="AH15" s="664"/>
      <c r="AI15" s="664"/>
      <c r="AJ15" s="664"/>
      <c r="AK15" s="664"/>
      <c r="AL15" s="630" t="s">
        <v>235</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343623</v>
      </c>
      <c r="BH15" s="628"/>
      <c r="BI15" s="628"/>
      <c r="BJ15" s="628"/>
      <c r="BK15" s="628"/>
      <c r="BL15" s="628"/>
      <c r="BM15" s="628"/>
      <c r="BN15" s="629"/>
      <c r="BO15" s="663">
        <v>5</v>
      </c>
      <c r="BP15" s="663"/>
      <c r="BQ15" s="663"/>
      <c r="BR15" s="663"/>
      <c r="BS15" s="664" t="s">
        <v>235</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1832173</v>
      </c>
      <c r="CS15" s="628"/>
      <c r="CT15" s="628"/>
      <c r="CU15" s="628"/>
      <c r="CV15" s="628"/>
      <c r="CW15" s="628"/>
      <c r="CX15" s="628"/>
      <c r="CY15" s="629"/>
      <c r="CZ15" s="663">
        <v>8.3000000000000007</v>
      </c>
      <c r="DA15" s="663"/>
      <c r="DB15" s="663"/>
      <c r="DC15" s="663"/>
      <c r="DD15" s="633">
        <v>234955</v>
      </c>
      <c r="DE15" s="628"/>
      <c r="DF15" s="628"/>
      <c r="DG15" s="628"/>
      <c r="DH15" s="628"/>
      <c r="DI15" s="628"/>
      <c r="DJ15" s="628"/>
      <c r="DK15" s="628"/>
      <c r="DL15" s="628"/>
      <c r="DM15" s="628"/>
      <c r="DN15" s="628"/>
      <c r="DO15" s="628"/>
      <c r="DP15" s="629"/>
      <c r="DQ15" s="633">
        <v>1457894</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9519</v>
      </c>
      <c r="S16" s="628"/>
      <c r="T16" s="628"/>
      <c r="U16" s="628"/>
      <c r="V16" s="628"/>
      <c r="W16" s="628"/>
      <c r="X16" s="628"/>
      <c r="Y16" s="629"/>
      <c r="Z16" s="663">
        <v>0</v>
      </c>
      <c r="AA16" s="663"/>
      <c r="AB16" s="663"/>
      <c r="AC16" s="663"/>
      <c r="AD16" s="664">
        <v>9519</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235</v>
      </c>
      <c r="BH16" s="628"/>
      <c r="BI16" s="628"/>
      <c r="BJ16" s="628"/>
      <c r="BK16" s="628"/>
      <c r="BL16" s="628"/>
      <c r="BM16" s="628"/>
      <c r="BN16" s="629"/>
      <c r="BO16" s="663" t="s">
        <v>235</v>
      </c>
      <c r="BP16" s="663"/>
      <c r="BQ16" s="663"/>
      <c r="BR16" s="663"/>
      <c r="BS16" s="664" t="s">
        <v>138</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542653</v>
      </c>
      <c r="CS16" s="628"/>
      <c r="CT16" s="628"/>
      <c r="CU16" s="628"/>
      <c r="CV16" s="628"/>
      <c r="CW16" s="628"/>
      <c r="CX16" s="628"/>
      <c r="CY16" s="629"/>
      <c r="CZ16" s="663">
        <v>2.5</v>
      </c>
      <c r="DA16" s="663"/>
      <c r="DB16" s="663"/>
      <c r="DC16" s="663"/>
      <c r="DD16" s="633" t="s">
        <v>138</v>
      </c>
      <c r="DE16" s="628"/>
      <c r="DF16" s="628"/>
      <c r="DG16" s="628"/>
      <c r="DH16" s="628"/>
      <c r="DI16" s="628"/>
      <c r="DJ16" s="628"/>
      <c r="DK16" s="628"/>
      <c r="DL16" s="628"/>
      <c r="DM16" s="628"/>
      <c r="DN16" s="628"/>
      <c r="DO16" s="628"/>
      <c r="DP16" s="629"/>
      <c r="DQ16" s="633">
        <v>101852</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115340</v>
      </c>
      <c r="S17" s="628"/>
      <c r="T17" s="628"/>
      <c r="U17" s="628"/>
      <c r="V17" s="628"/>
      <c r="W17" s="628"/>
      <c r="X17" s="628"/>
      <c r="Y17" s="629"/>
      <c r="Z17" s="663">
        <v>0.5</v>
      </c>
      <c r="AA17" s="663"/>
      <c r="AB17" s="663"/>
      <c r="AC17" s="663"/>
      <c r="AD17" s="664">
        <v>115340</v>
      </c>
      <c r="AE17" s="664"/>
      <c r="AF17" s="664"/>
      <c r="AG17" s="664"/>
      <c r="AH17" s="664"/>
      <c r="AI17" s="664"/>
      <c r="AJ17" s="664"/>
      <c r="AK17" s="664"/>
      <c r="AL17" s="630">
        <v>0.9</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138</v>
      </c>
      <c r="BH17" s="628"/>
      <c r="BI17" s="628"/>
      <c r="BJ17" s="628"/>
      <c r="BK17" s="628"/>
      <c r="BL17" s="628"/>
      <c r="BM17" s="628"/>
      <c r="BN17" s="629"/>
      <c r="BO17" s="663" t="s">
        <v>235</v>
      </c>
      <c r="BP17" s="663"/>
      <c r="BQ17" s="663"/>
      <c r="BR17" s="663"/>
      <c r="BS17" s="664" t="s">
        <v>235</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1864161</v>
      </c>
      <c r="CS17" s="628"/>
      <c r="CT17" s="628"/>
      <c r="CU17" s="628"/>
      <c r="CV17" s="628"/>
      <c r="CW17" s="628"/>
      <c r="CX17" s="628"/>
      <c r="CY17" s="629"/>
      <c r="CZ17" s="663">
        <v>8.4</v>
      </c>
      <c r="DA17" s="663"/>
      <c r="DB17" s="663"/>
      <c r="DC17" s="663"/>
      <c r="DD17" s="633" t="s">
        <v>138</v>
      </c>
      <c r="DE17" s="628"/>
      <c r="DF17" s="628"/>
      <c r="DG17" s="628"/>
      <c r="DH17" s="628"/>
      <c r="DI17" s="628"/>
      <c r="DJ17" s="628"/>
      <c r="DK17" s="628"/>
      <c r="DL17" s="628"/>
      <c r="DM17" s="628"/>
      <c r="DN17" s="628"/>
      <c r="DO17" s="628"/>
      <c r="DP17" s="629"/>
      <c r="DQ17" s="633">
        <v>1841823</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64284</v>
      </c>
      <c r="S18" s="628"/>
      <c r="T18" s="628"/>
      <c r="U18" s="628"/>
      <c r="V18" s="628"/>
      <c r="W18" s="628"/>
      <c r="X18" s="628"/>
      <c r="Y18" s="629"/>
      <c r="Z18" s="663">
        <v>0.3</v>
      </c>
      <c r="AA18" s="663"/>
      <c r="AB18" s="663"/>
      <c r="AC18" s="663"/>
      <c r="AD18" s="664">
        <v>64284</v>
      </c>
      <c r="AE18" s="664"/>
      <c r="AF18" s="664"/>
      <c r="AG18" s="664"/>
      <c r="AH18" s="664"/>
      <c r="AI18" s="664"/>
      <c r="AJ18" s="664"/>
      <c r="AK18" s="664"/>
      <c r="AL18" s="630">
        <v>0.5</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235</v>
      </c>
      <c r="BH18" s="628"/>
      <c r="BI18" s="628"/>
      <c r="BJ18" s="628"/>
      <c r="BK18" s="628"/>
      <c r="BL18" s="628"/>
      <c r="BM18" s="628"/>
      <c r="BN18" s="629"/>
      <c r="BO18" s="663" t="s">
        <v>235</v>
      </c>
      <c r="BP18" s="663"/>
      <c r="BQ18" s="663"/>
      <c r="BR18" s="663"/>
      <c r="BS18" s="664" t="s">
        <v>235</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138</v>
      </c>
      <c r="CS18" s="628"/>
      <c r="CT18" s="628"/>
      <c r="CU18" s="628"/>
      <c r="CV18" s="628"/>
      <c r="CW18" s="628"/>
      <c r="CX18" s="628"/>
      <c r="CY18" s="629"/>
      <c r="CZ18" s="663" t="s">
        <v>235</v>
      </c>
      <c r="DA18" s="663"/>
      <c r="DB18" s="663"/>
      <c r="DC18" s="663"/>
      <c r="DD18" s="633" t="s">
        <v>138</v>
      </c>
      <c r="DE18" s="628"/>
      <c r="DF18" s="628"/>
      <c r="DG18" s="628"/>
      <c r="DH18" s="628"/>
      <c r="DI18" s="628"/>
      <c r="DJ18" s="628"/>
      <c r="DK18" s="628"/>
      <c r="DL18" s="628"/>
      <c r="DM18" s="628"/>
      <c r="DN18" s="628"/>
      <c r="DO18" s="628"/>
      <c r="DP18" s="629"/>
      <c r="DQ18" s="633" t="s">
        <v>235</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44329</v>
      </c>
      <c r="S19" s="628"/>
      <c r="T19" s="628"/>
      <c r="U19" s="628"/>
      <c r="V19" s="628"/>
      <c r="W19" s="628"/>
      <c r="X19" s="628"/>
      <c r="Y19" s="629"/>
      <c r="Z19" s="663">
        <v>0.2</v>
      </c>
      <c r="AA19" s="663"/>
      <c r="AB19" s="663"/>
      <c r="AC19" s="663"/>
      <c r="AD19" s="664">
        <v>44329</v>
      </c>
      <c r="AE19" s="664"/>
      <c r="AF19" s="664"/>
      <c r="AG19" s="664"/>
      <c r="AH19" s="664"/>
      <c r="AI19" s="664"/>
      <c r="AJ19" s="664"/>
      <c r="AK19" s="664"/>
      <c r="AL19" s="630">
        <v>0.4</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355691</v>
      </c>
      <c r="BH19" s="628"/>
      <c r="BI19" s="628"/>
      <c r="BJ19" s="628"/>
      <c r="BK19" s="628"/>
      <c r="BL19" s="628"/>
      <c r="BM19" s="628"/>
      <c r="BN19" s="629"/>
      <c r="BO19" s="663">
        <v>5.2</v>
      </c>
      <c r="BP19" s="663"/>
      <c r="BQ19" s="663"/>
      <c r="BR19" s="663"/>
      <c r="BS19" s="664" t="s">
        <v>138</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138</v>
      </c>
      <c r="CS19" s="628"/>
      <c r="CT19" s="628"/>
      <c r="CU19" s="628"/>
      <c r="CV19" s="628"/>
      <c r="CW19" s="628"/>
      <c r="CX19" s="628"/>
      <c r="CY19" s="629"/>
      <c r="CZ19" s="663" t="s">
        <v>138</v>
      </c>
      <c r="DA19" s="663"/>
      <c r="DB19" s="663"/>
      <c r="DC19" s="663"/>
      <c r="DD19" s="633" t="s">
        <v>138</v>
      </c>
      <c r="DE19" s="628"/>
      <c r="DF19" s="628"/>
      <c r="DG19" s="628"/>
      <c r="DH19" s="628"/>
      <c r="DI19" s="628"/>
      <c r="DJ19" s="628"/>
      <c r="DK19" s="628"/>
      <c r="DL19" s="628"/>
      <c r="DM19" s="628"/>
      <c r="DN19" s="628"/>
      <c r="DO19" s="628"/>
      <c r="DP19" s="629"/>
      <c r="DQ19" s="633" t="s">
        <v>138</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v>19955</v>
      </c>
      <c r="S20" s="628"/>
      <c r="T20" s="628"/>
      <c r="U20" s="628"/>
      <c r="V20" s="628"/>
      <c r="W20" s="628"/>
      <c r="X20" s="628"/>
      <c r="Y20" s="629"/>
      <c r="Z20" s="663">
        <v>0.1</v>
      </c>
      <c r="AA20" s="663"/>
      <c r="AB20" s="663"/>
      <c r="AC20" s="663"/>
      <c r="AD20" s="664">
        <v>19955</v>
      </c>
      <c r="AE20" s="664"/>
      <c r="AF20" s="664"/>
      <c r="AG20" s="664"/>
      <c r="AH20" s="664"/>
      <c r="AI20" s="664"/>
      <c r="AJ20" s="664"/>
      <c r="AK20" s="664"/>
      <c r="AL20" s="630">
        <v>0.2</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355691</v>
      </c>
      <c r="BH20" s="628"/>
      <c r="BI20" s="628"/>
      <c r="BJ20" s="628"/>
      <c r="BK20" s="628"/>
      <c r="BL20" s="628"/>
      <c r="BM20" s="628"/>
      <c r="BN20" s="629"/>
      <c r="BO20" s="663">
        <v>5.2</v>
      </c>
      <c r="BP20" s="663"/>
      <c r="BQ20" s="663"/>
      <c r="BR20" s="663"/>
      <c r="BS20" s="664" t="s">
        <v>235</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22072298</v>
      </c>
      <c r="CS20" s="628"/>
      <c r="CT20" s="628"/>
      <c r="CU20" s="628"/>
      <c r="CV20" s="628"/>
      <c r="CW20" s="628"/>
      <c r="CX20" s="628"/>
      <c r="CY20" s="629"/>
      <c r="CZ20" s="663">
        <v>100</v>
      </c>
      <c r="DA20" s="663"/>
      <c r="DB20" s="663"/>
      <c r="DC20" s="663"/>
      <c r="DD20" s="633">
        <v>1879978</v>
      </c>
      <c r="DE20" s="628"/>
      <c r="DF20" s="628"/>
      <c r="DG20" s="628"/>
      <c r="DH20" s="628"/>
      <c r="DI20" s="628"/>
      <c r="DJ20" s="628"/>
      <c r="DK20" s="628"/>
      <c r="DL20" s="628"/>
      <c r="DM20" s="628"/>
      <c r="DN20" s="628"/>
      <c r="DO20" s="628"/>
      <c r="DP20" s="629"/>
      <c r="DQ20" s="633">
        <v>14884989</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5186909</v>
      </c>
      <c r="S21" s="628"/>
      <c r="T21" s="628"/>
      <c r="U21" s="628"/>
      <c r="V21" s="628"/>
      <c r="W21" s="628"/>
      <c r="X21" s="628"/>
      <c r="Y21" s="629"/>
      <c r="Z21" s="663">
        <v>22.6</v>
      </c>
      <c r="AA21" s="663"/>
      <c r="AB21" s="663"/>
      <c r="AC21" s="663"/>
      <c r="AD21" s="664">
        <v>4209923</v>
      </c>
      <c r="AE21" s="664"/>
      <c r="AF21" s="664"/>
      <c r="AG21" s="664"/>
      <c r="AH21" s="664"/>
      <c r="AI21" s="664"/>
      <c r="AJ21" s="664"/>
      <c r="AK21" s="664"/>
      <c r="AL21" s="630">
        <v>33.9</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v>1426</v>
      </c>
      <c r="BH21" s="628"/>
      <c r="BI21" s="628"/>
      <c r="BJ21" s="628"/>
      <c r="BK21" s="628"/>
      <c r="BL21" s="628"/>
      <c r="BM21" s="628"/>
      <c r="BN21" s="629"/>
      <c r="BO21" s="663">
        <v>0</v>
      </c>
      <c r="BP21" s="663"/>
      <c r="BQ21" s="663"/>
      <c r="BR21" s="663"/>
      <c r="BS21" s="664" t="s">
        <v>138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4209923</v>
      </c>
      <c r="S22" s="628"/>
      <c r="T22" s="628"/>
      <c r="U22" s="628"/>
      <c r="V22" s="628"/>
      <c r="W22" s="628"/>
      <c r="X22" s="628"/>
      <c r="Y22" s="629"/>
      <c r="Z22" s="663">
        <v>18.3</v>
      </c>
      <c r="AA22" s="663"/>
      <c r="AB22" s="663"/>
      <c r="AC22" s="663"/>
      <c r="AD22" s="664">
        <v>4209923</v>
      </c>
      <c r="AE22" s="664"/>
      <c r="AF22" s="664"/>
      <c r="AG22" s="664"/>
      <c r="AH22" s="664"/>
      <c r="AI22" s="664"/>
      <c r="AJ22" s="664"/>
      <c r="AK22" s="664"/>
      <c r="AL22" s="630">
        <v>33.9</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235</v>
      </c>
      <c r="BH22" s="628"/>
      <c r="BI22" s="628"/>
      <c r="BJ22" s="628"/>
      <c r="BK22" s="628"/>
      <c r="BL22" s="628"/>
      <c r="BM22" s="628"/>
      <c r="BN22" s="629"/>
      <c r="BO22" s="663" t="s">
        <v>235</v>
      </c>
      <c r="BP22" s="663"/>
      <c r="BQ22" s="663"/>
      <c r="BR22" s="663"/>
      <c r="BS22" s="664" t="s">
        <v>235</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976953</v>
      </c>
      <c r="S23" s="628"/>
      <c r="T23" s="628"/>
      <c r="U23" s="628"/>
      <c r="V23" s="628"/>
      <c r="W23" s="628"/>
      <c r="X23" s="628"/>
      <c r="Y23" s="629"/>
      <c r="Z23" s="663">
        <v>4.3</v>
      </c>
      <c r="AA23" s="663"/>
      <c r="AB23" s="663"/>
      <c r="AC23" s="663"/>
      <c r="AD23" s="664" t="s">
        <v>235</v>
      </c>
      <c r="AE23" s="664"/>
      <c r="AF23" s="664"/>
      <c r="AG23" s="664"/>
      <c r="AH23" s="664"/>
      <c r="AI23" s="664"/>
      <c r="AJ23" s="664"/>
      <c r="AK23" s="664"/>
      <c r="AL23" s="630" t="s">
        <v>235</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v>354265</v>
      </c>
      <c r="BH23" s="628"/>
      <c r="BI23" s="628"/>
      <c r="BJ23" s="628"/>
      <c r="BK23" s="628"/>
      <c r="BL23" s="628"/>
      <c r="BM23" s="628"/>
      <c r="BN23" s="629"/>
      <c r="BO23" s="663">
        <v>5.2</v>
      </c>
      <c r="BP23" s="663"/>
      <c r="BQ23" s="663"/>
      <c r="BR23" s="663"/>
      <c r="BS23" s="664" t="s">
        <v>235</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v>33</v>
      </c>
      <c r="S24" s="628"/>
      <c r="T24" s="628"/>
      <c r="U24" s="628"/>
      <c r="V24" s="628"/>
      <c r="W24" s="628"/>
      <c r="X24" s="628"/>
      <c r="Y24" s="629"/>
      <c r="Z24" s="663">
        <v>0</v>
      </c>
      <c r="AA24" s="663"/>
      <c r="AB24" s="663"/>
      <c r="AC24" s="663"/>
      <c r="AD24" s="664" t="s">
        <v>235</v>
      </c>
      <c r="AE24" s="664"/>
      <c r="AF24" s="664"/>
      <c r="AG24" s="664"/>
      <c r="AH24" s="664"/>
      <c r="AI24" s="664"/>
      <c r="AJ24" s="664"/>
      <c r="AK24" s="664"/>
      <c r="AL24" s="630" t="s">
        <v>138</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138</v>
      </c>
      <c r="BH24" s="628"/>
      <c r="BI24" s="628"/>
      <c r="BJ24" s="628"/>
      <c r="BK24" s="628"/>
      <c r="BL24" s="628"/>
      <c r="BM24" s="628"/>
      <c r="BN24" s="629"/>
      <c r="BO24" s="663" t="s">
        <v>235</v>
      </c>
      <c r="BP24" s="663"/>
      <c r="BQ24" s="663"/>
      <c r="BR24" s="663"/>
      <c r="BS24" s="664" t="s">
        <v>235</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9545126</v>
      </c>
      <c r="CS24" s="674"/>
      <c r="CT24" s="674"/>
      <c r="CU24" s="674"/>
      <c r="CV24" s="674"/>
      <c r="CW24" s="674"/>
      <c r="CX24" s="674"/>
      <c r="CY24" s="702"/>
      <c r="CZ24" s="703">
        <v>43.2</v>
      </c>
      <c r="DA24" s="686"/>
      <c r="DB24" s="686"/>
      <c r="DC24" s="705"/>
      <c r="DD24" s="701">
        <v>6498320</v>
      </c>
      <c r="DE24" s="674"/>
      <c r="DF24" s="674"/>
      <c r="DG24" s="674"/>
      <c r="DH24" s="674"/>
      <c r="DI24" s="674"/>
      <c r="DJ24" s="674"/>
      <c r="DK24" s="702"/>
      <c r="DL24" s="701">
        <v>5713775</v>
      </c>
      <c r="DM24" s="674"/>
      <c r="DN24" s="674"/>
      <c r="DO24" s="674"/>
      <c r="DP24" s="674"/>
      <c r="DQ24" s="674"/>
      <c r="DR24" s="674"/>
      <c r="DS24" s="674"/>
      <c r="DT24" s="674"/>
      <c r="DU24" s="674"/>
      <c r="DV24" s="702"/>
      <c r="DW24" s="703">
        <v>45.1</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13673968</v>
      </c>
      <c r="S25" s="628"/>
      <c r="T25" s="628"/>
      <c r="U25" s="628"/>
      <c r="V25" s="628"/>
      <c r="W25" s="628"/>
      <c r="X25" s="628"/>
      <c r="Y25" s="629"/>
      <c r="Z25" s="663">
        <v>59.5</v>
      </c>
      <c r="AA25" s="663"/>
      <c r="AB25" s="663"/>
      <c r="AC25" s="663"/>
      <c r="AD25" s="664">
        <v>12342717</v>
      </c>
      <c r="AE25" s="664"/>
      <c r="AF25" s="664"/>
      <c r="AG25" s="664"/>
      <c r="AH25" s="664"/>
      <c r="AI25" s="664"/>
      <c r="AJ25" s="664"/>
      <c r="AK25" s="664"/>
      <c r="AL25" s="630">
        <v>99.3</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138</v>
      </c>
      <c r="BH25" s="628"/>
      <c r="BI25" s="628"/>
      <c r="BJ25" s="628"/>
      <c r="BK25" s="628"/>
      <c r="BL25" s="628"/>
      <c r="BM25" s="628"/>
      <c r="BN25" s="629"/>
      <c r="BO25" s="663" t="s">
        <v>138</v>
      </c>
      <c r="BP25" s="663"/>
      <c r="BQ25" s="663"/>
      <c r="BR25" s="663"/>
      <c r="BS25" s="664" t="s">
        <v>138</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4009810</v>
      </c>
      <c r="CS25" s="636"/>
      <c r="CT25" s="636"/>
      <c r="CU25" s="636"/>
      <c r="CV25" s="636"/>
      <c r="CW25" s="636"/>
      <c r="CX25" s="636"/>
      <c r="CY25" s="637"/>
      <c r="CZ25" s="630">
        <v>18.2</v>
      </c>
      <c r="DA25" s="638"/>
      <c r="DB25" s="638"/>
      <c r="DC25" s="639"/>
      <c r="DD25" s="633">
        <v>3386957</v>
      </c>
      <c r="DE25" s="636"/>
      <c r="DF25" s="636"/>
      <c r="DG25" s="636"/>
      <c r="DH25" s="636"/>
      <c r="DI25" s="636"/>
      <c r="DJ25" s="636"/>
      <c r="DK25" s="637"/>
      <c r="DL25" s="633">
        <v>2807545</v>
      </c>
      <c r="DM25" s="636"/>
      <c r="DN25" s="636"/>
      <c r="DO25" s="636"/>
      <c r="DP25" s="636"/>
      <c r="DQ25" s="636"/>
      <c r="DR25" s="636"/>
      <c r="DS25" s="636"/>
      <c r="DT25" s="636"/>
      <c r="DU25" s="636"/>
      <c r="DV25" s="637"/>
      <c r="DW25" s="630">
        <v>22.1</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8251</v>
      </c>
      <c r="S26" s="628"/>
      <c r="T26" s="628"/>
      <c r="U26" s="628"/>
      <c r="V26" s="628"/>
      <c r="W26" s="628"/>
      <c r="X26" s="628"/>
      <c r="Y26" s="629"/>
      <c r="Z26" s="663">
        <v>0</v>
      </c>
      <c r="AA26" s="663"/>
      <c r="AB26" s="663"/>
      <c r="AC26" s="663"/>
      <c r="AD26" s="664">
        <v>8251</v>
      </c>
      <c r="AE26" s="664"/>
      <c r="AF26" s="664"/>
      <c r="AG26" s="664"/>
      <c r="AH26" s="664"/>
      <c r="AI26" s="664"/>
      <c r="AJ26" s="664"/>
      <c r="AK26" s="664"/>
      <c r="AL26" s="630">
        <v>0.1</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138</v>
      </c>
      <c r="BH26" s="628"/>
      <c r="BI26" s="628"/>
      <c r="BJ26" s="628"/>
      <c r="BK26" s="628"/>
      <c r="BL26" s="628"/>
      <c r="BM26" s="628"/>
      <c r="BN26" s="629"/>
      <c r="BO26" s="663" t="s">
        <v>138</v>
      </c>
      <c r="BP26" s="663"/>
      <c r="BQ26" s="663"/>
      <c r="BR26" s="663"/>
      <c r="BS26" s="664" t="s">
        <v>235</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2066875</v>
      </c>
      <c r="CS26" s="628"/>
      <c r="CT26" s="628"/>
      <c r="CU26" s="628"/>
      <c r="CV26" s="628"/>
      <c r="CW26" s="628"/>
      <c r="CX26" s="628"/>
      <c r="CY26" s="629"/>
      <c r="CZ26" s="630">
        <v>9.4</v>
      </c>
      <c r="DA26" s="638"/>
      <c r="DB26" s="638"/>
      <c r="DC26" s="639"/>
      <c r="DD26" s="633">
        <v>2011669</v>
      </c>
      <c r="DE26" s="628"/>
      <c r="DF26" s="628"/>
      <c r="DG26" s="628"/>
      <c r="DH26" s="628"/>
      <c r="DI26" s="628"/>
      <c r="DJ26" s="628"/>
      <c r="DK26" s="629"/>
      <c r="DL26" s="633" t="s">
        <v>235</v>
      </c>
      <c r="DM26" s="628"/>
      <c r="DN26" s="628"/>
      <c r="DO26" s="628"/>
      <c r="DP26" s="628"/>
      <c r="DQ26" s="628"/>
      <c r="DR26" s="628"/>
      <c r="DS26" s="628"/>
      <c r="DT26" s="628"/>
      <c r="DU26" s="628"/>
      <c r="DV26" s="629"/>
      <c r="DW26" s="630" t="s">
        <v>235</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63780</v>
      </c>
      <c r="S27" s="628"/>
      <c r="T27" s="628"/>
      <c r="U27" s="628"/>
      <c r="V27" s="628"/>
      <c r="W27" s="628"/>
      <c r="X27" s="628"/>
      <c r="Y27" s="629"/>
      <c r="Z27" s="663">
        <v>0.3</v>
      </c>
      <c r="AA27" s="663"/>
      <c r="AB27" s="663"/>
      <c r="AC27" s="663"/>
      <c r="AD27" s="664" t="s">
        <v>235</v>
      </c>
      <c r="AE27" s="664"/>
      <c r="AF27" s="664"/>
      <c r="AG27" s="664"/>
      <c r="AH27" s="664"/>
      <c r="AI27" s="664"/>
      <c r="AJ27" s="664"/>
      <c r="AK27" s="664"/>
      <c r="AL27" s="630" t="s">
        <v>138</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6818285</v>
      </c>
      <c r="BH27" s="628"/>
      <c r="BI27" s="628"/>
      <c r="BJ27" s="628"/>
      <c r="BK27" s="628"/>
      <c r="BL27" s="628"/>
      <c r="BM27" s="628"/>
      <c r="BN27" s="629"/>
      <c r="BO27" s="663">
        <v>100</v>
      </c>
      <c r="BP27" s="663"/>
      <c r="BQ27" s="663"/>
      <c r="BR27" s="663"/>
      <c r="BS27" s="664" t="s">
        <v>235</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3671155</v>
      </c>
      <c r="CS27" s="636"/>
      <c r="CT27" s="636"/>
      <c r="CU27" s="636"/>
      <c r="CV27" s="636"/>
      <c r="CW27" s="636"/>
      <c r="CX27" s="636"/>
      <c r="CY27" s="637"/>
      <c r="CZ27" s="630">
        <v>16.600000000000001</v>
      </c>
      <c r="DA27" s="638"/>
      <c r="DB27" s="638"/>
      <c r="DC27" s="639"/>
      <c r="DD27" s="633">
        <v>1269540</v>
      </c>
      <c r="DE27" s="636"/>
      <c r="DF27" s="636"/>
      <c r="DG27" s="636"/>
      <c r="DH27" s="636"/>
      <c r="DI27" s="636"/>
      <c r="DJ27" s="636"/>
      <c r="DK27" s="637"/>
      <c r="DL27" s="633">
        <v>1064407</v>
      </c>
      <c r="DM27" s="636"/>
      <c r="DN27" s="636"/>
      <c r="DO27" s="636"/>
      <c r="DP27" s="636"/>
      <c r="DQ27" s="636"/>
      <c r="DR27" s="636"/>
      <c r="DS27" s="636"/>
      <c r="DT27" s="636"/>
      <c r="DU27" s="636"/>
      <c r="DV27" s="637"/>
      <c r="DW27" s="630">
        <v>8.4</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425032</v>
      </c>
      <c r="S28" s="628"/>
      <c r="T28" s="628"/>
      <c r="U28" s="628"/>
      <c r="V28" s="628"/>
      <c r="W28" s="628"/>
      <c r="X28" s="628"/>
      <c r="Y28" s="629"/>
      <c r="Z28" s="663">
        <v>1.8</v>
      </c>
      <c r="AA28" s="663"/>
      <c r="AB28" s="663"/>
      <c r="AC28" s="663"/>
      <c r="AD28" s="664">
        <v>56636</v>
      </c>
      <c r="AE28" s="664"/>
      <c r="AF28" s="664"/>
      <c r="AG28" s="664"/>
      <c r="AH28" s="664"/>
      <c r="AI28" s="664"/>
      <c r="AJ28" s="664"/>
      <c r="AK28" s="664"/>
      <c r="AL28" s="630">
        <v>0.5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1864161</v>
      </c>
      <c r="CS28" s="628"/>
      <c r="CT28" s="628"/>
      <c r="CU28" s="628"/>
      <c r="CV28" s="628"/>
      <c r="CW28" s="628"/>
      <c r="CX28" s="628"/>
      <c r="CY28" s="629"/>
      <c r="CZ28" s="630">
        <v>8.4</v>
      </c>
      <c r="DA28" s="638"/>
      <c r="DB28" s="638"/>
      <c r="DC28" s="639"/>
      <c r="DD28" s="633">
        <v>1841823</v>
      </c>
      <c r="DE28" s="628"/>
      <c r="DF28" s="628"/>
      <c r="DG28" s="628"/>
      <c r="DH28" s="628"/>
      <c r="DI28" s="628"/>
      <c r="DJ28" s="628"/>
      <c r="DK28" s="629"/>
      <c r="DL28" s="633">
        <v>1841823</v>
      </c>
      <c r="DM28" s="628"/>
      <c r="DN28" s="628"/>
      <c r="DO28" s="628"/>
      <c r="DP28" s="628"/>
      <c r="DQ28" s="628"/>
      <c r="DR28" s="628"/>
      <c r="DS28" s="628"/>
      <c r="DT28" s="628"/>
      <c r="DU28" s="628"/>
      <c r="DV28" s="629"/>
      <c r="DW28" s="630">
        <v>14.5</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106080</v>
      </c>
      <c r="S29" s="628"/>
      <c r="T29" s="628"/>
      <c r="U29" s="628"/>
      <c r="V29" s="628"/>
      <c r="W29" s="628"/>
      <c r="X29" s="628"/>
      <c r="Y29" s="629"/>
      <c r="Z29" s="663">
        <v>0.5</v>
      </c>
      <c r="AA29" s="663"/>
      <c r="AB29" s="663"/>
      <c r="AC29" s="663"/>
      <c r="AD29" s="664" t="s">
        <v>235</v>
      </c>
      <c r="AE29" s="664"/>
      <c r="AF29" s="664"/>
      <c r="AG29" s="664"/>
      <c r="AH29" s="664"/>
      <c r="AI29" s="664"/>
      <c r="AJ29" s="664"/>
      <c r="AK29" s="664"/>
      <c r="AL29" s="630" t="s">
        <v>138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1862518</v>
      </c>
      <c r="CS29" s="636"/>
      <c r="CT29" s="636"/>
      <c r="CU29" s="636"/>
      <c r="CV29" s="636"/>
      <c r="CW29" s="636"/>
      <c r="CX29" s="636"/>
      <c r="CY29" s="637"/>
      <c r="CZ29" s="630">
        <v>8.4</v>
      </c>
      <c r="DA29" s="638"/>
      <c r="DB29" s="638"/>
      <c r="DC29" s="639"/>
      <c r="DD29" s="633">
        <v>1840180</v>
      </c>
      <c r="DE29" s="636"/>
      <c r="DF29" s="636"/>
      <c r="DG29" s="636"/>
      <c r="DH29" s="636"/>
      <c r="DI29" s="636"/>
      <c r="DJ29" s="636"/>
      <c r="DK29" s="637"/>
      <c r="DL29" s="633">
        <v>1840180</v>
      </c>
      <c r="DM29" s="636"/>
      <c r="DN29" s="636"/>
      <c r="DO29" s="636"/>
      <c r="DP29" s="636"/>
      <c r="DQ29" s="636"/>
      <c r="DR29" s="636"/>
      <c r="DS29" s="636"/>
      <c r="DT29" s="636"/>
      <c r="DU29" s="636"/>
      <c r="DV29" s="637"/>
      <c r="DW29" s="630">
        <v>14.5</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3802203</v>
      </c>
      <c r="S30" s="628"/>
      <c r="T30" s="628"/>
      <c r="U30" s="628"/>
      <c r="V30" s="628"/>
      <c r="W30" s="628"/>
      <c r="X30" s="628"/>
      <c r="Y30" s="629"/>
      <c r="Z30" s="663">
        <v>16.5</v>
      </c>
      <c r="AA30" s="663"/>
      <c r="AB30" s="663"/>
      <c r="AC30" s="663"/>
      <c r="AD30" s="664" t="s">
        <v>138</v>
      </c>
      <c r="AE30" s="664"/>
      <c r="AF30" s="664"/>
      <c r="AG30" s="664"/>
      <c r="AH30" s="664"/>
      <c r="AI30" s="664"/>
      <c r="AJ30" s="664"/>
      <c r="AK30" s="664"/>
      <c r="AL30" s="630" t="s">
        <v>138</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1790802</v>
      </c>
      <c r="CS30" s="628"/>
      <c r="CT30" s="628"/>
      <c r="CU30" s="628"/>
      <c r="CV30" s="628"/>
      <c r="CW30" s="628"/>
      <c r="CX30" s="628"/>
      <c r="CY30" s="629"/>
      <c r="CZ30" s="630">
        <v>8.1</v>
      </c>
      <c r="DA30" s="638"/>
      <c r="DB30" s="638"/>
      <c r="DC30" s="639"/>
      <c r="DD30" s="633">
        <v>1770047</v>
      </c>
      <c r="DE30" s="628"/>
      <c r="DF30" s="628"/>
      <c r="DG30" s="628"/>
      <c r="DH30" s="628"/>
      <c r="DI30" s="628"/>
      <c r="DJ30" s="628"/>
      <c r="DK30" s="629"/>
      <c r="DL30" s="633">
        <v>1770047</v>
      </c>
      <c r="DM30" s="628"/>
      <c r="DN30" s="628"/>
      <c r="DO30" s="628"/>
      <c r="DP30" s="628"/>
      <c r="DQ30" s="628"/>
      <c r="DR30" s="628"/>
      <c r="DS30" s="628"/>
      <c r="DT30" s="628"/>
      <c r="DU30" s="628"/>
      <c r="DV30" s="629"/>
      <c r="DW30" s="630">
        <v>14</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t="s">
        <v>138</v>
      </c>
      <c r="S31" s="628"/>
      <c r="T31" s="628"/>
      <c r="U31" s="628"/>
      <c r="V31" s="628"/>
      <c r="W31" s="628"/>
      <c r="X31" s="628"/>
      <c r="Y31" s="629"/>
      <c r="Z31" s="663" t="s">
        <v>235</v>
      </c>
      <c r="AA31" s="663"/>
      <c r="AB31" s="663"/>
      <c r="AC31" s="663"/>
      <c r="AD31" s="664" t="s">
        <v>138</v>
      </c>
      <c r="AE31" s="664"/>
      <c r="AF31" s="664"/>
      <c r="AG31" s="664"/>
      <c r="AH31" s="664"/>
      <c r="AI31" s="664"/>
      <c r="AJ31" s="664"/>
      <c r="AK31" s="664"/>
      <c r="AL31" s="630" t="s">
        <v>138</v>
      </c>
      <c r="AM31" s="631"/>
      <c r="AN31" s="631"/>
      <c r="AO31" s="665"/>
      <c r="AP31" s="688" t="s">
        <v>318</v>
      </c>
      <c r="AQ31" s="689"/>
      <c r="AR31" s="689"/>
      <c r="AS31" s="689"/>
      <c r="AT31" s="690" t="s">
        <v>319</v>
      </c>
      <c r="AU31" s="218"/>
      <c r="AV31" s="218"/>
      <c r="AW31" s="218"/>
      <c r="AX31" s="676" t="s">
        <v>192</v>
      </c>
      <c r="AY31" s="677"/>
      <c r="AZ31" s="677"/>
      <c r="BA31" s="677"/>
      <c r="BB31" s="677"/>
      <c r="BC31" s="677"/>
      <c r="BD31" s="677"/>
      <c r="BE31" s="677"/>
      <c r="BF31" s="678"/>
      <c r="BG31" s="684">
        <v>99.3</v>
      </c>
      <c r="BH31" s="685"/>
      <c r="BI31" s="685"/>
      <c r="BJ31" s="685"/>
      <c r="BK31" s="685"/>
      <c r="BL31" s="685"/>
      <c r="BM31" s="686">
        <v>98.4</v>
      </c>
      <c r="BN31" s="685"/>
      <c r="BO31" s="685"/>
      <c r="BP31" s="685"/>
      <c r="BQ31" s="687"/>
      <c r="BR31" s="684">
        <v>99.2</v>
      </c>
      <c r="BS31" s="685"/>
      <c r="BT31" s="685"/>
      <c r="BU31" s="685"/>
      <c r="BV31" s="685"/>
      <c r="BW31" s="685"/>
      <c r="BX31" s="686">
        <v>98.3</v>
      </c>
      <c r="BY31" s="685"/>
      <c r="BZ31" s="685"/>
      <c r="CA31" s="685"/>
      <c r="CB31" s="687"/>
      <c r="CD31" s="642"/>
      <c r="CE31" s="643"/>
      <c r="CF31" s="624" t="s">
        <v>320</v>
      </c>
      <c r="CG31" s="625"/>
      <c r="CH31" s="625"/>
      <c r="CI31" s="625"/>
      <c r="CJ31" s="625"/>
      <c r="CK31" s="625"/>
      <c r="CL31" s="625"/>
      <c r="CM31" s="625"/>
      <c r="CN31" s="625"/>
      <c r="CO31" s="625"/>
      <c r="CP31" s="625"/>
      <c r="CQ31" s="626"/>
      <c r="CR31" s="627">
        <v>71716</v>
      </c>
      <c r="CS31" s="636"/>
      <c r="CT31" s="636"/>
      <c r="CU31" s="636"/>
      <c r="CV31" s="636"/>
      <c r="CW31" s="636"/>
      <c r="CX31" s="636"/>
      <c r="CY31" s="637"/>
      <c r="CZ31" s="630">
        <v>0.3</v>
      </c>
      <c r="DA31" s="638"/>
      <c r="DB31" s="638"/>
      <c r="DC31" s="639"/>
      <c r="DD31" s="633">
        <v>70133</v>
      </c>
      <c r="DE31" s="636"/>
      <c r="DF31" s="636"/>
      <c r="DG31" s="636"/>
      <c r="DH31" s="636"/>
      <c r="DI31" s="636"/>
      <c r="DJ31" s="636"/>
      <c r="DK31" s="637"/>
      <c r="DL31" s="633">
        <v>70133</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1162245</v>
      </c>
      <c r="S32" s="628"/>
      <c r="T32" s="628"/>
      <c r="U32" s="628"/>
      <c r="V32" s="628"/>
      <c r="W32" s="628"/>
      <c r="X32" s="628"/>
      <c r="Y32" s="629"/>
      <c r="Z32" s="663">
        <v>5.0999999999999996</v>
      </c>
      <c r="AA32" s="663"/>
      <c r="AB32" s="663"/>
      <c r="AC32" s="663"/>
      <c r="AD32" s="664" t="s">
        <v>235</v>
      </c>
      <c r="AE32" s="664"/>
      <c r="AF32" s="664"/>
      <c r="AG32" s="664"/>
      <c r="AH32" s="664"/>
      <c r="AI32" s="664"/>
      <c r="AJ32" s="664"/>
      <c r="AK32" s="664"/>
      <c r="AL32" s="630" t="s">
        <v>138</v>
      </c>
      <c r="AM32" s="631"/>
      <c r="AN32" s="631"/>
      <c r="AO32" s="665"/>
      <c r="AP32" s="666"/>
      <c r="AQ32" s="667"/>
      <c r="AR32" s="667"/>
      <c r="AS32" s="667"/>
      <c r="AT32" s="691"/>
      <c r="AU32" s="214" t="s">
        <v>322</v>
      </c>
      <c r="AX32" s="624" t="s">
        <v>323</v>
      </c>
      <c r="AY32" s="625"/>
      <c r="AZ32" s="625"/>
      <c r="BA32" s="625"/>
      <c r="BB32" s="625"/>
      <c r="BC32" s="625"/>
      <c r="BD32" s="625"/>
      <c r="BE32" s="625"/>
      <c r="BF32" s="626"/>
      <c r="BG32" s="683">
        <v>99.3</v>
      </c>
      <c r="BH32" s="636"/>
      <c r="BI32" s="636"/>
      <c r="BJ32" s="636"/>
      <c r="BK32" s="636"/>
      <c r="BL32" s="636"/>
      <c r="BM32" s="631">
        <v>98.2</v>
      </c>
      <c r="BN32" s="636"/>
      <c r="BO32" s="636"/>
      <c r="BP32" s="636"/>
      <c r="BQ32" s="661"/>
      <c r="BR32" s="683">
        <v>99.2</v>
      </c>
      <c r="BS32" s="636"/>
      <c r="BT32" s="636"/>
      <c r="BU32" s="636"/>
      <c r="BV32" s="636"/>
      <c r="BW32" s="636"/>
      <c r="BX32" s="631">
        <v>98.2</v>
      </c>
      <c r="BY32" s="636"/>
      <c r="BZ32" s="636"/>
      <c r="CA32" s="636"/>
      <c r="CB32" s="661"/>
      <c r="CD32" s="644"/>
      <c r="CE32" s="645"/>
      <c r="CF32" s="624" t="s">
        <v>324</v>
      </c>
      <c r="CG32" s="625"/>
      <c r="CH32" s="625"/>
      <c r="CI32" s="625"/>
      <c r="CJ32" s="625"/>
      <c r="CK32" s="625"/>
      <c r="CL32" s="625"/>
      <c r="CM32" s="625"/>
      <c r="CN32" s="625"/>
      <c r="CO32" s="625"/>
      <c r="CP32" s="625"/>
      <c r="CQ32" s="626"/>
      <c r="CR32" s="627">
        <v>1643</v>
      </c>
      <c r="CS32" s="628"/>
      <c r="CT32" s="628"/>
      <c r="CU32" s="628"/>
      <c r="CV32" s="628"/>
      <c r="CW32" s="628"/>
      <c r="CX32" s="628"/>
      <c r="CY32" s="629"/>
      <c r="CZ32" s="630">
        <v>0</v>
      </c>
      <c r="DA32" s="638"/>
      <c r="DB32" s="638"/>
      <c r="DC32" s="639"/>
      <c r="DD32" s="633">
        <v>1643</v>
      </c>
      <c r="DE32" s="628"/>
      <c r="DF32" s="628"/>
      <c r="DG32" s="628"/>
      <c r="DH32" s="628"/>
      <c r="DI32" s="628"/>
      <c r="DJ32" s="628"/>
      <c r="DK32" s="629"/>
      <c r="DL32" s="633">
        <v>1643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138680</v>
      </c>
      <c r="S33" s="628"/>
      <c r="T33" s="628"/>
      <c r="U33" s="628"/>
      <c r="V33" s="628"/>
      <c r="W33" s="628"/>
      <c r="X33" s="628"/>
      <c r="Y33" s="629"/>
      <c r="Z33" s="663">
        <v>0.6</v>
      </c>
      <c r="AA33" s="663"/>
      <c r="AB33" s="663"/>
      <c r="AC33" s="663"/>
      <c r="AD33" s="664">
        <v>20684</v>
      </c>
      <c r="AE33" s="664"/>
      <c r="AF33" s="664"/>
      <c r="AG33" s="664"/>
      <c r="AH33" s="664"/>
      <c r="AI33" s="664"/>
      <c r="AJ33" s="664"/>
      <c r="AK33" s="664"/>
      <c r="AL33" s="630">
        <v>0.2</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99.2</v>
      </c>
      <c r="BH33" s="612"/>
      <c r="BI33" s="612"/>
      <c r="BJ33" s="612"/>
      <c r="BK33" s="612"/>
      <c r="BL33" s="612"/>
      <c r="BM33" s="656">
        <v>98.5</v>
      </c>
      <c r="BN33" s="612"/>
      <c r="BO33" s="612"/>
      <c r="BP33" s="612"/>
      <c r="BQ33" s="650"/>
      <c r="BR33" s="682">
        <v>99.2</v>
      </c>
      <c r="BS33" s="612"/>
      <c r="BT33" s="612"/>
      <c r="BU33" s="612"/>
      <c r="BV33" s="612"/>
      <c r="BW33" s="612"/>
      <c r="BX33" s="656">
        <v>98.4</v>
      </c>
      <c r="BY33" s="612"/>
      <c r="BZ33" s="612"/>
      <c r="CA33" s="612"/>
      <c r="CB33" s="650"/>
      <c r="CD33" s="624" t="s">
        <v>327</v>
      </c>
      <c r="CE33" s="625"/>
      <c r="CF33" s="625"/>
      <c r="CG33" s="625"/>
      <c r="CH33" s="625"/>
      <c r="CI33" s="625"/>
      <c r="CJ33" s="625"/>
      <c r="CK33" s="625"/>
      <c r="CL33" s="625"/>
      <c r="CM33" s="625"/>
      <c r="CN33" s="625"/>
      <c r="CO33" s="625"/>
      <c r="CP33" s="625"/>
      <c r="CQ33" s="626"/>
      <c r="CR33" s="627">
        <v>10104541</v>
      </c>
      <c r="CS33" s="636"/>
      <c r="CT33" s="636"/>
      <c r="CU33" s="636"/>
      <c r="CV33" s="636"/>
      <c r="CW33" s="636"/>
      <c r="CX33" s="636"/>
      <c r="CY33" s="637"/>
      <c r="CZ33" s="630">
        <v>45.8</v>
      </c>
      <c r="DA33" s="638"/>
      <c r="DB33" s="638"/>
      <c r="DC33" s="639"/>
      <c r="DD33" s="633">
        <v>7791645</v>
      </c>
      <c r="DE33" s="636"/>
      <c r="DF33" s="636"/>
      <c r="DG33" s="636"/>
      <c r="DH33" s="636"/>
      <c r="DI33" s="636"/>
      <c r="DJ33" s="636"/>
      <c r="DK33" s="637"/>
      <c r="DL33" s="633">
        <v>5218968</v>
      </c>
      <c r="DM33" s="636"/>
      <c r="DN33" s="636"/>
      <c r="DO33" s="636"/>
      <c r="DP33" s="636"/>
      <c r="DQ33" s="636"/>
      <c r="DR33" s="636"/>
      <c r="DS33" s="636"/>
      <c r="DT33" s="636"/>
      <c r="DU33" s="636"/>
      <c r="DV33" s="637"/>
      <c r="DW33" s="630">
        <v>41.2</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143278</v>
      </c>
      <c r="S34" s="628"/>
      <c r="T34" s="628"/>
      <c r="U34" s="628"/>
      <c r="V34" s="628"/>
      <c r="W34" s="628"/>
      <c r="X34" s="628"/>
      <c r="Y34" s="629"/>
      <c r="Z34" s="663">
        <v>0.6</v>
      </c>
      <c r="AA34" s="663"/>
      <c r="AB34" s="663"/>
      <c r="AC34" s="663"/>
      <c r="AD34" s="664" t="s">
        <v>235</v>
      </c>
      <c r="AE34" s="664"/>
      <c r="AF34" s="664"/>
      <c r="AG34" s="664"/>
      <c r="AH34" s="664"/>
      <c r="AI34" s="664"/>
      <c r="AJ34" s="664"/>
      <c r="AK34" s="664"/>
      <c r="AL34" s="630" t="s">
        <v>138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2881223</v>
      </c>
      <c r="CS34" s="628"/>
      <c r="CT34" s="628"/>
      <c r="CU34" s="628"/>
      <c r="CV34" s="628"/>
      <c r="CW34" s="628"/>
      <c r="CX34" s="628"/>
      <c r="CY34" s="629"/>
      <c r="CZ34" s="630">
        <v>13.1</v>
      </c>
      <c r="DA34" s="638"/>
      <c r="DB34" s="638"/>
      <c r="DC34" s="639"/>
      <c r="DD34" s="633">
        <v>1978941</v>
      </c>
      <c r="DE34" s="628"/>
      <c r="DF34" s="628"/>
      <c r="DG34" s="628"/>
      <c r="DH34" s="628"/>
      <c r="DI34" s="628"/>
      <c r="DJ34" s="628"/>
      <c r="DK34" s="629"/>
      <c r="DL34" s="633">
        <v>1737826</v>
      </c>
      <c r="DM34" s="628"/>
      <c r="DN34" s="628"/>
      <c r="DO34" s="628"/>
      <c r="DP34" s="628"/>
      <c r="DQ34" s="628"/>
      <c r="DR34" s="628"/>
      <c r="DS34" s="628"/>
      <c r="DT34" s="628"/>
      <c r="DU34" s="628"/>
      <c r="DV34" s="629"/>
      <c r="DW34" s="630">
        <v>13.7</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90336</v>
      </c>
      <c r="S35" s="628"/>
      <c r="T35" s="628"/>
      <c r="U35" s="628"/>
      <c r="V35" s="628"/>
      <c r="W35" s="628"/>
      <c r="X35" s="628"/>
      <c r="Y35" s="629"/>
      <c r="Z35" s="663">
        <v>0.4</v>
      </c>
      <c r="AA35" s="663"/>
      <c r="AB35" s="663"/>
      <c r="AC35" s="663"/>
      <c r="AD35" s="664" t="s">
        <v>235</v>
      </c>
      <c r="AE35" s="664"/>
      <c r="AF35" s="664"/>
      <c r="AG35" s="664"/>
      <c r="AH35" s="664"/>
      <c r="AI35" s="664"/>
      <c r="AJ35" s="664"/>
      <c r="AK35" s="664"/>
      <c r="AL35" s="630" t="s">
        <v>138</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194057</v>
      </c>
      <c r="CS35" s="636"/>
      <c r="CT35" s="636"/>
      <c r="CU35" s="636"/>
      <c r="CV35" s="636"/>
      <c r="CW35" s="636"/>
      <c r="CX35" s="636"/>
      <c r="CY35" s="637"/>
      <c r="CZ35" s="630">
        <v>0.9</v>
      </c>
      <c r="DA35" s="638"/>
      <c r="DB35" s="638"/>
      <c r="DC35" s="639"/>
      <c r="DD35" s="633">
        <v>172928</v>
      </c>
      <c r="DE35" s="636"/>
      <c r="DF35" s="636"/>
      <c r="DG35" s="636"/>
      <c r="DH35" s="636"/>
      <c r="DI35" s="636"/>
      <c r="DJ35" s="636"/>
      <c r="DK35" s="637"/>
      <c r="DL35" s="633">
        <v>107322</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1023662</v>
      </c>
      <c r="S36" s="628"/>
      <c r="T36" s="628"/>
      <c r="U36" s="628"/>
      <c r="V36" s="628"/>
      <c r="W36" s="628"/>
      <c r="X36" s="628"/>
      <c r="Y36" s="629"/>
      <c r="Z36" s="663">
        <v>4.5</v>
      </c>
      <c r="AA36" s="663"/>
      <c r="AB36" s="663"/>
      <c r="AC36" s="663"/>
      <c r="AD36" s="664" t="s">
        <v>138</v>
      </c>
      <c r="AE36" s="664"/>
      <c r="AF36" s="664"/>
      <c r="AG36" s="664"/>
      <c r="AH36" s="664"/>
      <c r="AI36" s="664"/>
      <c r="AJ36" s="664"/>
      <c r="AK36" s="664"/>
      <c r="AL36" s="630" t="s">
        <v>138</v>
      </c>
      <c r="AM36" s="631"/>
      <c r="AN36" s="631"/>
      <c r="AO36" s="665"/>
      <c r="AP36" s="222"/>
      <c r="AQ36" s="670" t="s">
        <v>335</v>
      </c>
      <c r="AR36" s="671"/>
      <c r="AS36" s="671"/>
      <c r="AT36" s="671"/>
      <c r="AU36" s="671"/>
      <c r="AV36" s="671"/>
      <c r="AW36" s="671"/>
      <c r="AX36" s="671"/>
      <c r="AY36" s="672"/>
      <c r="AZ36" s="673">
        <v>3014514</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93967</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3710313</v>
      </c>
      <c r="CS36" s="628"/>
      <c r="CT36" s="628"/>
      <c r="CU36" s="628"/>
      <c r="CV36" s="628"/>
      <c r="CW36" s="628"/>
      <c r="CX36" s="628"/>
      <c r="CY36" s="629"/>
      <c r="CZ36" s="630">
        <v>16.8</v>
      </c>
      <c r="DA36" s="638"/>
      <c r="DB36" s="638"/>
      <c r="DC36" s="639"/>
      <c r="DD36" s="633">
        <v>3255190</v>
      </c>
      <c r="DE36" s="628"/>
      <c r="DF36" s="628"/>
      <c r="DG36" s="628"/>
      <c r="DH36" s="628"/>
      <c r="DI36" s="628"/>
      <c r="DJ36" s="628"/>
      <c r="DK36" s="629"/>
      <c r="DL36" s="633">
        <v>1880635</v>
      </c>
      <c r="DM36" s="628"/>
      <c r="DN36" s="628"/>
      <c r="DO36" s="628"/>
      <c r="DP36" s="628"/>
      <c r="DQ36" s="628"/>
      <c r="DR36" s="628"/>
      <c r="DS36" s="628"/>
      <c r="DT36" s="628"/>
      <c r="DU36" s="628"/>
      <c r="DV36" s="629"/>
      <c r="DW36" s="630">
        <v>14.8</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1039473</v>
      </c>
      <c r="S37" s="628"/>
      <c r="T37" s="628"/>
      <c r="U37" s="628"/>
      <c r="V37" s="628"/>
      <c r="W37" s="628"/>
      <c r="X37" s="628"/>
      <c r="Y37" s="629"/>
      <c r="Z37" s="663">
        <v>4.5</v>
      </c>
      <c r="AA37" s="663"/>
      <c r="AB37" s="663"/>
      <c r="AC37" s="663"/>
      <c r="AD37" s="664">
        <v>40</v>
      </c>
      <c r="AE37" s="664"/>
      <c r="AF37" s="664"/>
      <c r="AG37" s="664"/>
      <c r="AH37" s="664"/>
      <c r="AI37" s="664"/>
      <c r="AJ37" s="664"/>
      <c r="AK37" s="664"/>
      <c r="AL37" s="630">
        <v>0</v>
      </c>
      <c r="AM37" s="631"/>
      <c r="AN37" s="631"/>
      <c r="AO37" s="665"/>
      <c r="AQ37" s="658" t="s">
        <v>339</v>
      </c>
      <c r="AR37" s="659"/>
      <c r="AS37" s="659"/>
      <c r="AT37" s="659"/>
      <c r="AU37" s="659"/>
      <c r="AV37" s="659"/>
      <c r="AW37" s="659"/>
      <c r="AX37" s="659"/>
      <c r="AY37" s="660"/>
      <c r="AZ37" s="627">
        <v>739680</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93429</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992062</v>
      </c>
      <c r="CS37" s="636"/>
      <c r="CT37" s="636"/>
      <c r="CU37" s="636"/>
      <c r="CV37" s="636"/>
      <c r="CW37" s="636"/>
      <c r="CX37" s="636"/>
      <c r="CY37" s="637"/>
      <c r="CZ37" s="630">
        <v>4.5</v>
      </c>
      <c r="DA37" s="638"/>
      <c r="DB37" s="638"/>
      <c r="DC37" s="639"/>
      <c r="DD37" s="633">
        <v>947301</v>
      </c>
      <c r="DE37" s="636"/>
      <c r="DF37" s="636"/>
      <c r="DG37" s="636"/>
      <c r="DH37" s="636"/>
      <c r="DI37" s="636"/>
      <c r="DJ37" s="636"/>
      <c r="DK37" s="637"/>
      <c r="DL37" s="633">
        <v>669776</v>
      </c>
      <c r="DM37" s="636"/>
      <c r="DN37" s="636"/>
      <c r="DO37" s="636"/>
      <c r="DP37" s="636"/>
      <c r="DQ37" s="636"/>
      <c r="DR37" s="636"/>
      <c r="DS37" s="636"/>
      <c r="DT37" s="636"/>
      <c r="DU37" s="636"/>
      <c r="DV37" s="637"/>
      <c r="DW37" s="630">
        <v>5.3</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1300993</v>
      </c>
      <c r="S38" s="628"/>
      <c r="T38" s="628"/>
      <c r="U38" s="628"/>
      <c r="V38" s="628"/>
      <c r="W38" s="628"/>
      <c r="X38" s="628"/>
      <c r="Y38" s="629"/>
      <c r="Z38" s="663">
        <v>5.7</v>
      </c>
      <c r="AA38" s="663"/>
      <c r="AB38" s="663"/>
      <c r="AC38" s="663"/>
      <c r="AD38" s="664" t="s">
        <v>235</v>
      </c>
      <c r="AE38" s="664"/>
      <c r="AF38" s="664"/>
      <c r="AG38" s="664"/>
      <c r="AH38" s="664"/>
      <c r="AI38" s="664"/>
      <c r="AJ38" s="664"/>
      <c r="AK38" s="664"/>
      <c r="AL38" s="630" t="s">
        <v>235</v>
      </c>
      <c r="AM38" s="631"/>
      <c r="AN38" s="631"/>
      <c r="AO38" s="665"/>
      <c r="AQ38" s="658" t="s">
        <v>343</v>
      </c>
      <c r="AR38" s="659"/>
      <c r="AS38" s="659"/>
      <c r="AT38" s="659"/>
      <c r="AU38" s="659"/>
      <c r="AV38" s="659"/>
      <c r="AW38" s="659"/>
      <c r="AX38" s="659"/>
      <c r="AY38" s="660"/>
      <c r="AZ38" s="627">
        <v>490800</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5579</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1784034</v>
      </c>
      <c r="CS38" s="628"/>
      <c r="CT38" s="628"/>
      <c r="CU38" s="628"/>
      <c r="CV38" s="628"/>
      <c r="CW38" s="628"/>
      <c r="CX38" s="628"/>
      <c r="CY38" s="629"/>
      <c r="CZ38" s="630">
        <v>8.1</v>
      </c>
      <c r="DA38" s="638"/>
      <c r="DB38" s="638"/>
      <c r="DC38" s="639"/>
      <c r="DD38" s="633">
        <v>1524053</v>
      </c>
      <c r="DE38" s="628"/>
      <c r="DF38" s="628"/>
      <c r="DG38" s="628"/>
      <c r="DH38" s="628"/>
      <c r="DI38" s="628"/>
      <c r="DJ38" s="628"/>
      <c r="DK38" s="629"/>
      <c r="DL38" s="633">
        <v>1493185</v>
      </c>
      <c r="DM38" s="628"/>
      <c r="DN38" s="628"/>
      <c r="DO38" s="628"/>
      <c r="DP38" s="628"/>
      <c r="DQ38" s="628"/>
      <c r="DR38" s="628"/>
      <c r="DS38" s="628"/>
      <c r="DT38" s="628"/>
      <c r="DU38" s="628"/>
      <c r="DV38" s="629"/>
      <c r="DW38" s="630">
        <v>11.8</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235</v>
      </c>
      <c r="S39" s="628"/>
      <c r="T39" s="628"/>
      <c r="U39" s="628"/>
      <c r="V39" s="628"/>
      <c r="W39" s="628"/>
      <c r="X39" s="628"/>
      <c r="Y39" s="629"/>
      <c r="Z39" s="663" t="s">
        <v>235</v>
      </c>
      <c r="AA39" s="663"/>
      <c r="AB39" s="663"/>
      <c r="AC39" s="663"/>
      <c r="AD39" s="664" t="s">
        <v>235</v>
      </c>
      <c r="AE39" s="664"/>
      <c r="AF39" s="664"/>
      <c r="AG39" s="664"/>
      <c r="AH39" s="664"/>
      <c r="AI39" s="664"/>
      <c r="AJ39" s="664"/>
      <c r="AK39" s="664"/>
      <c r="AL39" s="630" t="s">
        <v>138</v>
      </c>
      <c r="AM39" s="631"/>
      <c r="AN39" s="631"/>
      <c r="AO39" s="665"/>
      <c r="AQ39" s="658" t="s">
        <v>347</v>
      </c>
      <c r="AR39" s="659"/>
      <c r="AS39" s="659"/>
      <c r="AT39" s="659"/>
      <c r="AU39" s="659"/>
      <c r="AV39" s="659"/>
      <c r="AW39" s="659"/>
      <c r="AX39" s="659"/>
      <c r="AY39" s="660"/>
      <c r="AZ39" s="627" t="s">
        <v>138</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8173</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1023764</v>
      </c>
      <c r="CS39" s="636"/>
      <c r="CT39" s="636"/>
      <c r="CU39" s="636"/>
      <c r="CV39" s="636"/>
      <c r="CW39" s="636"/>
      <c r="CX39" s="636"/>
      <c r="CY39" s="637"/>
      <c r="CZ39" s="630">
        <v>4.5999999999999996</v>
      </c>
      <c r="DA39" s="638"/>
      <c r="DB39" s="638"/>
      <c r="DC39" s="639"/>
      <c r="DD39" s="633">
        <v>860533</v>
      </c>
      <c r="DE39" s="636"/>
      <c r="DF39" s="636"/>
      <c r="DG39" s="636"/>
      <c r="DH39" s="636"/>
      <c r="DI39" s="636"/>
      <c r="DJ39" s="636"/>
      <c r="DK39" s="637"/>
      <c r="DL39" s="633" t="s">
        <v>138</v>
      </c>
      <c r="DM39" s="636"/>
      <c r="DN39" s="636"/>
      <c r="DO39" s="636"/>
      <c r="DP39" s="636"/>
      <c r="DQ39" s="636"/>
      <c r="DR39" s="636"/>
      <c r="DS39" s="636"/>
      <c r="DT39" s="636"/>
      <c r="DU39" s="636"/>
      <c r="DV39" s="637"/>
      <c r="DW39" s="630" t="s">
        <v>138</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251493</v>
      </c>
      <c r="S40" s="628"/>
      <c r="T40" s="628"/>
      <c r="U40" s="628"/>
      <c r="V40" s="628"/>
      <c r="W40" s="628"/>
      <c r="X40" s="628"/>
      <c r="Y40" s="629"/>
      <c r="Z40" s="663">
        <v>1.1000000000000001</v>
      </c>
      <c r="AA40" s="663"/>
      <c r="AB40" s="663"/>
      <c r="AC40" s="663"/>
      <c r="AD40" s="664" t="s">
        <v>235</v>
      </c>
      <c r="AE40" s="664"/>
      <c r="AF40" s="664"/>
      <c r="AG40" s="664"/>
      <c r="AH40" s="664"/>
      <c r="AI40" s="664"/>
      <c r="AJ40" s="664"/>
      <c r="AK40" s="664"/>
      <c r="AL40" s="630" t="s">
        <v>235</v>
      </c>
      <c r="AM40" s="631"/>
      <c r="AN40" s="631"/>
      <c r="AO40" s="665"/>
      <c r="AQ40" s="658" t="s">
        <v>351</v>
      </c>
      <c r="AR40" s="659"/>
      <c r="AS40" s="659"/>
      <c r="AT40" s="659"/>
      <c r="AU40" s="659"/>
      <c r="AV40" s="659"/>
      <c r="AW40" s="659"/>
      <c r="AX40" s="659"/>
      <c r="AY40" s="660"/>
      <c r="AZ40" s="627" t="s">
        <v>138</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104</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511150</v>
      </c>
      <c r="CS40" s="628"/>
      <c r="CT40" s="628"/>
      <c r="CU40" s="628"/>
      <c r="CV40" s="628"/>
      <c r="CW40" s="628"/>
      <c r="CX40" s="628"/>
      <c r="CY40" s="629"/>
      <c r="CZ40" s="630">
        <v>2.2999999999999998</v>
      </c>
      <c r="DA40" s="638"/>
      <c r="DB40" s="638"/>
      <c r="DC40" s="639"/>
      <c r="DD40" s="633" t="s">
        <v>235</v>
      </c>
      <c r="DE40" s="628"/>
      <c r="DF40" s="628"/>
      <c r="DG40" s="628"/>
      <c r="DH40" s="628"/>
      <c r="DI40" s="628"/>
      <c r="DJ40" s="628"/>
      <c r="DK40" s="629"/>
      <c r="DL40" s="633" t="s">
        <v>235</v>
      </c>
      <c r="DM40" s="628"/>
      <c r="DN40" s="628"/>
      <c r="DO40" s="628"/>
      <c r="DP40" s="628"/>
      <c r="DQ40" s="628"/>
      <c r="DR40" s="628"/>
      <c r="DS40" s="628"/>
      <c r="DT40" s="628"/>
      <c r="DU40" s="628"/>
      <c r="DV40" s="629"/>
      <c r="DW40" s="630" t="s">
        <v>138</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22977981</v>
      </c>
      <c r="S41" s="649"/>
      <c r="T41" s="649"/>
      <c r="U41" s="649"/>
      <c r="V41" s="649"/>
      <c r="W41" s="649"/>
      <c r="X41" s="649"/>
      <c r="Y41" s="653"/>
      <c r="Z41" s="654">
        <v>100</v>
      </c>
      <c r="AA41" s="654"/>
      <c r="AB41" s="654"/>
      <c r="AC41" s="654"/>
      <c r="AD41" s="655">
        <v>12428328</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298126</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235</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235</v>
      </c>
      <c r="CS41" s="636"/>
      <c r="CT41" s="636"/>
      <c r="CU41" s="636"/>
      <c r="CV41" s="636"/>
      <c r="CW41" s="636"/>
      <c r="CX41" s="636"/>
      <c r="CY41" s="637"/>
      <c r="CZ41" s="630" t="s">
        <v>235</v>
      </c>
      <c r="DA41" s="638"/>
      <c r="DB41" s="638"/>
      <c r="DC41" s="639"/>
      <c r="DD41" s="633" t="s">
        <v>138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1485908</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368</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2422631</v>
      </c>
      <c r="CS42" s="636"/>
      <c r="CT42" s="636"/>
      <c r="CU42" s="636"/>
      <c r="CV42" s="636"/>
      <c r="CW42" s="636"/>
      <c r="CX42" s="636"/>
      <c r="CY42" s="637"/>
      <c r="CZ42" s="630">
        <v>11</v>
      </c>
      <c r="DA42" s="638"/>
      <c r="DB42" s="638"/>
      <c r="DC42" s="639"/>
      <c r="DD42" s="633">
        <v>595024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v>110221</v>
      </c>
      <c r="CS43" s="636"/>
      <c r="CT43" s="636"/>
      <c r="CU43" s="636"/>
      <c r="CV43" s="636"/>
      <c r="CW43" s="636"/>
      <c r="CX43" s="636"/>
      <c r="CY43" s="637"/>
      <c r="CZ43" s="630">
        <v>0.5</v>
      </c>
      <c r="DA43" s="638"/>
      <c r="DB43" s="638"/>
      <c r="DC43" s="639"/>
      <c r="DD43" s="633">
        <v>110221</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1879978</v>
      </c>
      <c r="CS44" s="628"/>
      <c r="CT44" s="628"/>
      <c r="CU44" s="628"/>
      <c r="CV44" s="628"/>
      <c r="CW44" s="628"/>
      <c r="CX44" s="628"/>
      <c r="CY44" s="629"/>
      <c r="CZ44" s="630">
        <v>8.5</v>
      </c>
      <c r="DA44" s="631"/>
      <c r="DB44" s="631"/>
      <c r="DC44" s="632"/>
      <c r="DD44" s="633">
        <v>493172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844197</v>
      </c>
      <c r="CS45" s="636"/>
      <c r="CT45" s="636"/>
      <c r="CU45" s="636"/>
      <c r="CV45" s="636"/>
      <c r="CW45" s="636"/>
      <c r="CX45" s="636"/>
      <c r="CY45" s="637"/>
      <c r="CZ45" s="630">
        <v>3.8</v>
      </c>
      <c r="DA45" s="638"/>
      <c r="DB45" s="638"/>
      <c r="DC45" s="639"/>
      <c r="DD45" s="633">
        <v>126242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971549</v>
      </c>
      <c r="CS46" s="628"/>
      <c r="CT46" s="628"/>
      <c r="CU46" s="628"/>
      <c r="CV46" s="628"/>
      <c r="CW46" s="628"/>
      <c r="CX46" s="628"/>
      <c r="CY46" s="629"/>
      <c r="CZ46" s="630">
        <v>4.4000000000000004</v>
      </c>
      <c r="DA46" s="631"/>
      <c r="DB46" s="631"/>
      <c r="DC46" s="632"/>
      <c r="DD46" s="633">
        <v>360698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v>542653</v>
      </c>
      <c r="CS47" s="636"/>
      <c r="CT47" s="636"/>
      <c r="CU47" s="636"/>
      <c r="CV47" s="636"/>
      <c r="CW47" s="636"/>
      <c r="CX47" s="636"/>
      <c r="CY47" s="637"/>
      <c r="CZ47" s="630">
        <v>2.5</v>
      </c>
      <c r="DA47" s="638"/>
      <c r="DB47" s="638"/>
      <c r="DC47" s="639"/>
      <c r="DD47" s="633">
        <v>101852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370</v>
      </c>
      <c r="CG48" s="625"/>
      <c r="CH48" s="625"/>
      <c r="CI48" s="625"/>
      <c r="CJ48" s="625"/>
      <c r="CK48" s="625"/>
      <c r="CL48" s="625"/>
      <c r="CM48" s="625"/>
      <c r="CN48" s="625"/>
      <c r="CO48" s="625"/>
      <c r="CP48" s="625"/>
      <c r="CQ48" s="626"/>
      <c r="CR48" s="627" t="s">
        <v>235</v>
      </c>
      <c r="CS48" s="628"/>
      <c r="CT48" s="628"/>
      <c r="CU48" s="628"/>
      <c r="CV48" s="628"/>
      <c r="CW48" s="628"/>
      <c r="CX48" s="628"/>
      <c r="CY48" s="629"/>
      <c r="CZ48" s="630" t="s">
        <v>235</v>
      </c>
      <c r="DA48" s="631"/>
      <c r="DB48" s="631"/>
      <c r="DC48" s="632"/>
      <c r="DD48" s="633" t="s">
        <v>138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371</v>
      </c>
      <c r="CE49" s="609"/>
      <c r="CF49" s="609"/>
      <c r="CG49" s="609"/>
      <c r="CH49" s="609"/>
      <c r="CI49" s="609"/>
      <c r="CJ49" s="609"/>
      <c r="CK49" s="609"/>
      <c r="CL49" s="609"/>
      <c r="CM49" s="609"/>
      <c r="CN49" s="609"/>
      <c r="CO49" s="609"/>
      <c r="CP49" s="609"/>
      <c r="CQ49" s="610"/>
      <c r="CR49" s="611">
        <v>22072298</v>
      </c>
      <c r="CS49" s="612"/>
      <c r="CT49" s="612"/>
      <c r="CU49" s="612"/>
      <c r="CV49" s="612"/>
      <c r="CW49" s="612"/>
      <c r="CX49" s="612"/>
      <c r="CY49" s="613"/>
      <c r="CZ49" s="614">
        <v>100</v>
      </c>
      <c r="DA49" s="615"/>
      <c r="DB49" s="615"/>
      <c r="DC49" s="616"/>
      <c r="DD49" s="617">
        <v>14884989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2GQKd0pd2++ggPeiLDvVb2arVAlk+slJaBYlr3rWfe3TcOpoBPfG3oc60Y0CWy3LEIvZygC6HvEDBQBqCFEsvA==" saltValue="MuaNjs2KWheqjMOPwhS3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K86" sqref="AK86:AO8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373</v>
      </c>
      <c r="DK2" s="1108"/>
      <c r="DL2" s="1108"/>
      <c r="DM2" s="1108"/>
      <c r="DN2" s="1108"/>
      <c r="DO2" s="1109"/>
      <c r="DP2" s="228"/>
      <c r="DQ2" s="1107" t="s">
        <v>374</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087">
        <v>23176</v>
      </c>
      <c r="R7" s="1088"/>
      <c r="S7" s="1088"/>
      <c r="T7" s="1088"/>
      <c r="U7" s="1088"/>
      <c r="V7" s="1088">
        <v>22322</v>
      </c>
      <c r="W7" s="1088"/>
      <c r="X7" s="1088"/>
      <c r="Y7" s="1088"/>
      <c r="Z7" s="1088"/>
      <c r="AA7" s="1088">
        <v>854</v>
      </c>
      <c r="AB7" s="1088"/>
      <c r="AC7" s="1088"/>
      <c r="AD7" s="1088"/>
      <c r="AE7" s="1089"/>
      <c r="AF7" s="1090">
        <v>760</v>
      </c>
      <c r="AG7" s="1091"/>
      <c r="AH7" s="1091"/>
      <c r="AI7" s="1091"/>
      <c r="AJ7" s="1092"/>
      <c r="AK7" s="1093">
        <v>90</v>
      </c>
      <c r="AL7" s="1094"/>
      <c r="AM7" s="1094"/>
      <c r="AN7" s="1094"/>
      <c r="AO7" s="1094"/>
      <c r="AP7" s="1094">
        <v>22365</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594</v>
      </c>
      <c r="BT7" s="1098"/>
      <c r="BU7" s="1098"/>
      <c r="BV7" s="1098"/>
      <c r="BW7" s="1098"/>
      <c r="BX7" s="1098"/>
      <c r="BY7" s="1098"/>
      <c r="BZ7" s="1098"/>
      <c r="CA7" s="1098"/>
      <c r="CB7" s="1098"/>
      <c r="CC7" s="1098"/>
      <c r="CD7" s="1098"/>
      <c r="CE7" s="1098"/>
      <c r="CF7" s="1098"/>
      <c r="CG7" s="1099"/>
      <c r="CH7" s="1084">
        <v>-4</v>
      </c>
      <c r="CI7" s="1085"/>
      <c r="CJ7" s="1085"/>
      <c r="CK7" s="1085"/>
      <c r="CL7" s="1086"/>
      <c r="CM7" s="1084">
        <v>212</v>
      </c>
      <c r="CN7" s="1085"/>
      <c r="CO7" s="1085"/>
      <c r="CP7" s="1085"/>
      <c r="CQ7" s="1086"/>
      <c r="CR7" s="1084">
        <v>30</v>
      </c>
      <c r="CS7" s="1085"/>
      <c r="CT7" s="1085"/>
      <c r="CU7" s="1085"/>
      <c r="CV7" s="1086"/>
      <c r="CW7" s="1084">
        <v>212</v>
      </c>
      <c r="CX7" s="1085"/>
      <c r="CY7" s="1085"/>
      <c r="CZ7" s="1085"/>
      <c r="DA7" s="1086"/>
      <c r="DB7" s="1084" t="s">
        <v>525</v>
      </c>
      <c r="DC7" s="1085"/>
      <c r="DD7" s="1085"/>
      <c r="DE7" s="1085"/>
      <c r="DF7" s="1086"/>
      <c r="DG7" s="1084" t="s">
        <v>525</v>
      </c>
      <c r="DH7" s="1085"/>
      <c r="DI7" s="1085"/>
      <c r="DJ7" s="1085"/>
      <c r="DK7" s="1086"/>
      <c r="DL7" s="1084" t="s">
        <v>525</v>
      </c>
      <c r="DM7" s="1085"/>
      <c r="DN7" s="1085"/>
      <c r="DO7" s="1085"/>
      <c r="DP7" s="1086"/>
      <c r="DQ7" s="1084" t="s">
        <v>525</v>
      </c>
      <c r="DR7" s="1085"/>
      <c r="DS7" s="1085"/>
      <c r="DT7" s="1085"/>
      <c r="DU7" s="1086"/>
      <c r="DV7" s="1097"/>
      <c r="DW7" s="1098"/>
      <c r="DX7" s="1098"/>
      <c r="DY7" s="1098"/>
      <c r="DZ7" s="1112"/>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26</v>
      </c>
      <c r="R8" s="1039"/>
      <c r="S8" s="1039"/>
      <c r="T8" s="1039"/>
      <c r="U8" s="1039"/>
      <c r="V8" s="1039">
        <v>24</v>
      </c>
      <c r="W8" s="1039"/>
      <c r="X8" s="1039"/>
      <c r="Y8" s="1039"/>
      <c r="Z8" s="1039"/>
      <c r="AA8" s="1039">
        <v>2</v>
      </c>
      <c r="AB8" s="1039"/>
      <c r="AC8" s="1039"/>
      <c r="AD8" s="1039"/>
      <c r="AE8" s="1040"/>
      <c r="AF8" s="1035">
        <v>2</v>
      </c>
      <c r="AG8" s="1036"/>
      <c r="AH8" s="1036"/>
      <c r="AI8" s="1036"/>
      <c r="AJ8" s="1037"/>
      <c r="AK8" s="1080" t="s">
        <v>525</v>
      </c>
      <c r="AL8" s="1081"/>
      <c r="AM8" s="1081"/>
      <c r="AN8" s="1081"/>
      <c r="AO8" s="1081"/>
      <c r="AP8" s="1081" t="s">
        <v>525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4</v>
      </c>
      <c r="CI8" s="990"/>
      <c r="CJ8" s="990"/>
      <c r="CK8" s="990"/>
      <c r="CL8" s="991"/>
      <c r="CM8" s="989">
        <v>96</v>
      </c>
      <c r="CN8" s="990"/>
      <c r="CO8" s="990"/>
      <c r="CP8" s="990"/>
      <c r="CQ8" s="991"/>
      <c r="CR8" s="989">
        <v>30</v>
      </c>
      <c r="CS8" s="990"/>
      <c r="CT8" s="990"/>
      <c r="CU8" s="990"/>
      <c r="CV8" s="991"/>
      <c r="CW8" s="989">
        <v>15</v>
      </c>
      <c r="CX8" s="990"/>
      <c r="CY8" s="990"/>
      <c r="CZ8" s="990"/>
      <c r="DA8" s="991"/>
      <c r="DB8" s="989" t="s">
        <v>525</v>
      </c>
      <c r="DC8" s="990"/>
      <c r="DD8" s="990"/>
      <c r="DE8" s="990"/>
      <c r="DF8" s="991"/>
      <c r="DG8" s="989" t="s">
        <v>525</v>
      </c>
      <c r="DH8" s="990"/>
      <c r="DI8" s="990"/>
      <c r="DJ8" s="990"/>
      <c r="DK8" s="991"/>
      <c r="DL8" s="989" t="s">
        <v>525</v>
      </c>
      <c r="DM8" s="990"/>
      <c r="DN8" s="990"/>
      <c r="DO8" s="990"/>
      <c r="DP8" s="991"/>
      <c r="DQ8" s="989" t="s">
        <v>525</v>
      </c>
      <c r="DR8" s="990"/>
      <c r="DS8" s="990"/>
      <c r="DT8" s="990"/>
      <c r="DU8" s="991"/>
      <c r="DV8" s="992"/>
      <c r="DW8" s="993"/>
      <c r="DX8" s="993"/>
      <c r="DY8" s="993"/>
      <c r="DZ8" s="994"/>
      <c r="EA8" s="234"/>
    </row>
    <row r="9" spans="1:131" s="235" customFormat="1" ht="26.25" customHeight="1" x14ac:dyDescent="0.15">
      <c r="A9" s="238">
        <v>3</v>
      </c>
      <c r="B9" s="1030" t="s">
        <v>396</v>
      </c>
      <c r="C9" s="1031"/>
      <c r="D9" s="1031"/>
      <c r="E9" s="1031"/>
      <c r="F9" s="1031"/>
      <c r="G9" s="1031"/>
      <c r="H9" s="1031"/>
      <c r="I9" s="1031"/>
      <c r="J9" s="1031"/>
      <c r="K9" s="1031"/>
      <c r="L9" s="1031"/>
      <c r="M9" s="1031"/>
      <c r="N9" s="1031"/>
      <c r="O9" s="1031"/>
      <c r="P9" s="1032"/>
      <c r="Q9" s="1038">
        <v>101</v>
      </c>
      <c r="R9" s="1039"/>
      <c r="S9" s="1039"/>
      <c r="T9" s="1039"/>
      <c r="U9" s="1039"/>
      <c r="V9" s="1039">
        <v>50</v>
      </c>
      <c r="W9" s="1039"/>
      <c r="X9" s="1039"/>
      <c r="Y9" s="1039"/>
      <c r="Z9" s="1039"/>
      <c r="AA9" s="1039">
        <v>51</v>
      </c>
      <c r="AB9" s="1039"/>
      <c r="AC9" s="1039"/>
      <c r="AD9" s="1039"/>
      <c r="AE9" s="1040"/>
      <c r="AF9" s="1035">
        <v>51</v>
      </c>
      <c r="AG9" s="1036"/>
      <c r="AH9" s="1036"/>
      <c r="AI9" s="1036"/>
      <c r="AJ9" s="1037"/>
      <c r="AK9" s="1080" t="s">
        <v>525</v>
      </c>
      <c r="AL9" s="1081"/>
      <c r="AM9" s="1081"/>
      <c r="AN9" s="1081"/>
      <c r="AO9" s="1081"/>
      <c r="AP9" s="1081">
        <v>17</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-31</v>
      </c>
      <c r="CI9" s="990"/>
      <c r="CJ9" s="990"/>
      <c r="CK9" s="990"/>
      <c r="CL9" s="991"/>
      <c r="CM9" s="989">
        <v>196</v>
      </c>
      <c r="CN9" s="990"/>
      <c r="CO9" s="990"/>
      <c r="CP9" s="990"/>
      <c r="CQ9" s="991"/>
      <c r="CR9" s="989">
        <v>25</v>
      </c>
      <c r="CS9" s="990"/>
      <c r="CT9" s="990"/>
      <c r="CU9" s="990"/>
      <c r="CV9" s="991"/>
      <c r="CW9" s="989" t="s">
        <v>525</v>
      </c>
      <c r="CX9" s="990"/>
      <c r="CY9" s="990"/>
      <c r="CZ9" s="990"/>
      <c r="DA9" s="991"/>
      <c r="DB9" s="989" t="s">
        <v>525</v>
      </c>
      <c r="DC9" s="990"/>
      <c r="DD9" s="990"/>
      <c r="DE9" s="990"/>
      <c r="DF9" s="991"/>
      <c r="DG9" s="989" t="s">
        <v>525</v>
      </c>
      <c r="DH9" s="990"/>
      <c r="DI9" s="990"/>
      <c r="DJ9" s="990"/>
      <c r="DK9" s="991"/>
      <c r="DL9" s="989" t="s">
        <v>525</v>
      </c>
      <c r="DM9" s="990"/>
      <c r="DN9" s="990"/>
      <c r="DO9" s="990"/>
      <c r="DP9" s="991"/>
      <c r="DQ9" s="989" t="s">
        <v>525</v>
      </c>
      <c r="DR9" s="990"/>
      <c r="DS9" s="990"/>
      <c r="DT9" s="990"/>
      <c r="DU9" s="991"/>
      <c r="DV9" s="992"/>
      <c r="DW9" s="993"/>
      <c r="DX9" s="993"/>
      <c r="DY9" s="993"/>
      <c r="DZ9" s="994"/>
      <c r="EA9" s="234"/>
    </row>
    <row r="10" spans="1:131" s="235" customFormat="1" ht="26.25" customHeight="1" x14ac:dyDescent="0.15">
      <c r="A10" s="238">
        <v>4</v>
      </c>
      <c r="B10" s="1030" t="s">
        <v>397</v>
      </c>
      <c r="C10" s="1031"/>
      <c r="D10" s="1031"/>
      <c r="E10" s="1031"/>
      <c r="F10" s="1031"/>
      <c r="G10" s="1031"/>
      <c r="H10" s="1031"/>
      <c r="I10" s="1031"/>
      <c r="J10" s="1031"/>
      <c r="K10" s="1031"/>
      <c r="L10" s="1031"/>
      <c r="M10" s="1031"/>
      <c r="N10" s="1031"/>
      <c r="O10" s="1031"/>
      <c r="P10" s="1032"/>
      <c r="Q10" s="1038">
        <v>22</v>
      </c>
      <c r="R10" s="1039"/>
      <c r="S10" s="1039"/>
      <c r="T10" s="1039"/>
      <c r="U10" s="1039"/>
      <c r="V10" s="1039">
        <v>253</v>
      </c>
      <c r="W10" s="1039"/>
      <c r="X10" s="1039"/>
      <c r="Y10" s="1039"/>
      <c r="Z10" s="1039"/>
      <c r="AA10" s="1039">
        <v>-231</v>
      </c>
      <c r="AB10" s="1039"/>
      <c r="AC10" s="1039"/>
      <c r="AD10" s="1039"/>
      <c r="AE10" s="1040"/>
      <c r="AF10" s="1035">
        <v>-231</v>
      </c>
      <c r="AG10" s="1036"/>
      <c r="AH10" s="1036"/>
      <c r="AI10" s="1036"/>
      <c r="AJ10" s="1037"/>
      <c r="AK10" s="1080" t="s">
        <v>525</v>
      </c>
      <c r="AL10" s="1081"/>
      <c r="AM10" s="1081"/>
      <c r="AN10" s="1081"/>
      <c r="AO10" s="1081"/>
      <c r="AP10" s="1081" t="s">
        <v>525</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597</v>
      </c>
      <c r="BT10" s="993"/>
      <c r="BU10" s="993"/>
      <c r="BV10" s="993"/>
      <c r="BW10" s="993"/>
      <c r="BX10" s="993"/>
      <c r="BY10" s="993"/>
      <c r="BZ10" s="993"/>
      <c r="CA10" s="993"/>
      <c r="CB10" s="993"/>
      <c r="CC10" s="993"/>
      <c r="CD10" s="993"/>
      <c r="CE10" s="993"/>
      <c r="CF10" s="993"/>
      <c r="CG10" s="1014"/>
      <c r="CH10" s="989">
        <v>0</v>
      </c>
      <c r="CI10" s="990"/>
      <c r="CJ10" s="990"/>
      <c r="CK10" s="990"/>
      <c r="CL10" s="991"/>
      <c r="CM10" s="989">
        <v>52</v>
      </c>
      <c r="CN10" s="990"/>
      <c r="CO10" s="990"/>
      <c r="CP10" s="990"/>
      <c r="CQ10" s="991"/>
      <c r="CR10" s="989">
        <v>4</v>
      </c>
      <c r="CS10" s="990"/>
      <c r="CT10" s="990"/>
      <c r="CU10" s="990"/>
      <c r="CV10" s="991"/>
      <c r="CW10" s="989">
        <v>3</v>
      </c>
      <c r="CX10" s="990"/>
      <c r="CY10" s="990"/>
      <c r="CZ10" s="990"/>
      <c r="DA10" s="991"/>
      <c r="DB10" s="989" t="s">
        <v>525</v>
      </c>
      <c r="DC10" s="990"/>
      <c r="DD10" s="990"/>
      <c r="DE10" s="990"/>
      <c r="DF10" s="991"/>
      <c r="DG10" s="989" t="s">
        <v>525</v>
      </c>
      <c r="DH10" s="990"/>
      <c r="DI10" s="990"/>
      <c r="DJ10" s="990"/>
      <c r="DK10" s="991"/>
      <c r="DL10" s="989" t="s">
        <v>525</v>
      </c>
      <c r="DM10" s="990"/>
      <c r="DN10" s="990"/>
      <c r="DO10" s="990"/>
      <c r="DP10" s="991"/>
      <c r="DQ10" s="989" t="s">
        <v>525</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598</v>
      </c>
      <c r="BT11" s="993"/>
      <c r="BU11" s="993"/>
      <c r="BV11" s="993"/>
      <c r="BW11" s="993"/>
      <c r="BX11" s="993"/>
      <c r="BY11" s="993"/>
      <c r="BZ11" s="993"/>
      <c r="CA11" s="993"/>
      <c r="CB11" s="993"/>
      <c r="CC11" s="993"/>
      <c r="CD11" s="993"/>
      <c r="CE11" s="993"/>
      <c r="CF11" s="993"/>
      <c r="CG11" s="1014"/>
      <c r="CH11" s="989">
        <v>0</v>
      </c>
      <c r="CI11" s="990"/>
      <c r="CJ11" s="990"/>
      <c r="CK11" s="990"/>
      <c r="CL11" s="991"/>
      <c r="CM11" s="989">
        <v>6</v>
      </c>
      <c r="CN11" s="990"/>
      <c r="CO11" s="990"/>
      <c r="CP11" s="990"/>
      <c r="CQ11" s="991"/>
      <c r="CR11" s="989">
        <v>3</v>
      </c>
      <c r="CS11" s="990"/>
      <c r="CT11" s="990"/>
      <c r="CU11" s="990"/>
      <c r="CV11" s="991"/>
      <c r="CW11" s="989" t="s">
        <v>525</v>
      </c>
      <c r="CX11" s="990"/>
      <c r="CY11" s="990"/>
      <c r="CZ11" s="990"/>
      <c r="DA11" s="991"/>
      <c r="DB11" s="989" t="s">
        <v>525</v>
      </c>
      <c r="DC11" s="990"/>
      <c r="DD11" s="990"/>
      <c r="DE11" s="990"/>
      <c r="DF11" s="991"/>
      <c r="DG11" s="989" t="s">
        <v>525</v>
      </c>
      <c r="DH11" s="990"/>
      <c r="DI11" s="990"/>
      <c r="DJ11" s="990"/>
      <c r="DK11" s="991"/>
      <c r="DL11" s="989" t="s">
        <v>525</v>
      </c>
      <c r="DM11" s="990"/>
      <c r="DN11" s="990"/>
      <c r="DO11" s="990"/>
      <c r="DP11" s="991"/>
      <c r="DQ11" s="989" t="s">
        <v>525</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581</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412</v>
      </c>
      <c r="C28" s="1048"/>
      <c r="D28" s="1048"/>
      <c r="E28" s="1048"/>
      <c r="F28" s="1048"/>
      <c r="G28" s="1048"/>
      <c r="H28" s="1048"/>
      <c r="I28" s="1048"/>
      <c r="J28" s="1048"/>
      <c r="K28" s="1048"/>
      <c r="L28" s="1048"/>
      <c r="M28" s="1048"/>
      <c r="N28" s="1048"/>
      <c r="O28" s="1048"/>
      <c r="P28" s="1049"/>
      <c r="Q28" s="1050">
        <v>4326</v>
      </c>
      <c r="R28" s="1051"/>
      <c r="S28" s="1051"/>
      <c r="T28" s="1051"/>
      <c r="U28" s="1051"/>
      <c r="V28" s="1051">
        <v>4232</v>
      </c>
      <c r="W28" s="1051"/>
      <c r="X28" s="1051"/>
      <c r="Y28" s="1051"/>
      <c r="Z28" s="1051"/>
      <c r="AA28" s="1051">
        <v>94</v>
      </c>
      <c r="AB28" s="1051"/>
      <c r="AC28" s="1051"/>
      <c r="AD28" s="1051"/>
      <c r="AE28" s="1052"/>
      <c r="AF28" s="1053">
        <v>94</v>
      </c>
      <c r="AG28" s="1051"/>
      <c r="AH28" s="1051"/>
      <c r="AI28" s="1051"/>
      <c r="AJ28" s="1054"/>
      <c r="AK28" s="1042">
        <v>298</v>
      </c>
      <c r="AL28" s="1043"/>
      <c r="AM28" s="1043"/>
      <c r="AN28" s="1043"/>
      <c r="AO28" s="1043"/>
      <c r="AP28" s="1043" t="s">
        <v>525</v>
      </c>
      <c r="AQ28" s="1043"/>
      <c r="AR28" s="1043"/>
      <c r="AS28" s="1043"/>
      <c r="AT28" s="1043"/>
      <c r="AU28" s="1043" t="s">
        <v>525</v>
      </c>
      <c r="AV28" s="1043"/>
      <c r="AW28" s="1043"/>
      <c r="AX28" s="1043"/>
      <c r="AY28" s="1043"/>
      <c r="AZ28" s="1044" t="s">
        <v>525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888</v>
      </c>
      <c r="R29" s="1039"/>
      <c r="S29" s="1039"/>
      <c r="T29" s="1039"/>
      <c r="U29" s="1039"/>
      <c r="V29" s="1039">
        <v>862</v>
      </c>
      <c r="W29" s="1039"/>
      <c r="X29" s="1039"/>
      <c r="Y29" s="1039"/>
      <c r="Z29" s="1039"/>
      <c r="AA29" s="1039">
        <v>26</v>
      </c>
      <c r="AB29" s="1039"/>
      <c r="AC29" s="1039"/>
      <c r="AD29" s="1039"/>
      <c r="AE29" s="1040"/>
      <c r="AF29" s="1035">
        <v>26</v>
      </c>
      <c r="AG29" s="1036"/>
      <c r="AH29" s="1036"/>
      <c r="AI29" s="1036"/>
      <c r="AJ29" s="1037"/>
      <c r="AK29" s="980">
        <v>188</v>
      </c>
      <c r="AL29" s="971"/>
      <c r="AM29" s="971"/>
      <c r="AN29" s="971"/>
      <c r="AO29" s="971"/>
      <c r="AP29" s="971" t="s">
        <v>525</v>
      </c>
      <c r="AQ29" s="971"/>
      <c r="AR29" s="971"/>
      <c r="AS29" s="971"/>
      <c r="AT29" s="971"/>
      <c r="AU29" s="971" t="s">
        <v>525</v>
      </c>
      <c r="AV29" s="971"/>
      <c r="AW29" s="971"/>
      <c r="AX29" s="971"/>
      <c r="AY29" s="971"/>
      <c r="AZ29" s="1041" t="s">
        <v>525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870</v>
      </c>
      <c r="R30" s="1039"/>
      <c r="S30" s="1039"/>
      <c r="T30" s="1039"/>
      <c r="U30" s="1039"/>
      <c r="V30" s="1039">
        <v>795</v>
      </c>
      <c r="W30" s="1039"/>
      <c r="X30" s="1039"/>
      <c r="Y30" s="1039"/>
      <c r="Z30" s="1039"/>
      <c r="AA30" s="1039">
        <v>75</v>
      </c>
      <c r="AB30" s="1039"/>
      <c r="AC30" s="1039"/>
      <c r="AD30" s="1039"/>
      <c r="AE30" s="1040"/>
      <c r="AF30" s="1035">
        <v>1299</v>
      </c>
      <c r="AG30" s="1036"/>
      <c r="AH30" s="1036"/>
      <c r="AI30" s="1036"/>
      <c r="AJ30" s="1037"/>
      <c r="AK30" s="980" t="s">
        <v>525</v>
      </c>
      <c r="AL30" s="971"/>
      <c r="AM30" s="971"/>
      <c r="AN30" s="971"/>
      <c r="AO30" s="971"/>
      <c r="AP30" s="971">
        <v>2693</v>
      </c>
      <c r="AQ30" s="971"/>
      <c r="AR30" s="971"/>
      <c r="AS30" s="971"/>
      <c r="AT30" s="971"/>
      <c r="AU30" s="971" t="s">
        <v>525</v>
      </c>
      <c r="AV30" s="971"/>
      <c r="AW30" s="971"/>
      <c r="AX30" s="971"/>
      <c r="AY30" s="971"/>
      <c r="AZ30" s="1041" t="s">
        <v>525</v>
      </c>
      <c r="BA30" s="1041"/>
      <c r="BB30" s="1041"/>
      <c r="BC30" s="1041"/>
      <c r="BD30" s="1041"/>
      <c r="BE30" s="972" t="s">
        <v>415</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1626</v>
      </c>
      <c r="R31" s="1039"/>
      <c r="S31" s="1039"/>
      <c r="T31" s="1039"/>
      <c r="U31" s="1039"/>
      <c r="V31" s="1039">
        <v>1450</v>
      </c>
      <c r="W31" s="1039"/>
      <c r="X31" s="1039"/>
      <c r="Y31" s="1039"/>
      <c r="Z31" s="1039"/>
      <c r="AA31" s="1039">
        <v>176</v>
      </c>
      <c r="AB31" s="1039"/>
      <c r="AC31" s="1039"/>
      <c r="AD31" s="1039"/>
      <c r="AE31" s="1040"/>
      <c r="AF31" s="1035">
        <v>1463</v>
      </c>
      <c r="AG31" s="1036"/>
      <c r="AH31" s="1036"/>
      <c r="AI31" s="1036"/>
      <c r="AJ31" s="1037"/>
      <c r="AK31" s="980">
        <v>268</v>
      </c>
      <c r="AL31" s="971"/>
      <c r="AM31" s="971"/>
      <c r="AN31" s="971"/>
      <c r="AO31" s="971"/>
      <c r="AP31" s="971">
        <v>6792</v>
      </c>
      <c r="AQ31" s="971"/>
      <c r="AR31" s="971"/>
      <c r="AS31" s="971"/>
      <c r="AT31" s="971"/>
      <c r="AU31" s="971">
        <v>2235</v>
      </c>
      <c r="AV31" s="971"/>
      <c r="AW31" s="971"/>
      <c r="AX31" s="971"/>
      <c r="AY31" s="971"/>
      <c r="AZ31" s="1041" t="s">
        <v>525</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418</v>
      </c>
      <c r="C32" s="1031"/>
      <c r="D32" s="1031"/>
      <c r="E32" s="1031"/>
      <c r="F32" s="1031"/>
      <c r="G32" s="1031"/>
      <c r="H32" s="1031"/>
      <c r="I32" s="1031"/>
      <c r="J32" s="1031"/>
      <c r="K32" s="1031"/>
      <c r="L32" s="1031"/>
      <c r="M32" s="1031"/>
      <c r="N32" s="1031"/>
      <c r="O32" s="1031"/>
      <c r="P32" s="1032"/>
      <c r="Q32" s="1038">
        <v>7273</v>
      </c>
      <c r="R32" s="1039"/>
      <c r="S32" s="1039"/>
      <c r="T32" s="1039"/>
      <c r="U32" s="1039"/>
      <c r="V32" s="1039">
        <v>6864</v>
      </c>
      <c r="W32" s="1039"/>
      <c r="X32" s="1039"/>
      <c r="Y32" s="1039"/>
      <c r="Z32" s="1039"/>
      <c r="AA32" s="1039">
        <v>409</v>
      </c>
      <c r="AB32" s="1039"/>
      <c r="AC32" s="1039"/>
      <c r="AD32" s="1039"/>
      <c r="AE32" s="1040"/>
      <c r="AF32" s="1035">
        <v>521</v>
      </c>
      <c r="AG32" s="1036"/>
      <c r="AH32" s="1036"/>
      <c r="AI32" s="1036"/>
      <c r="AJ32" s="1037"/>
      <c r="AK32" s="980">
        <v>471</v>
      </c>
      <c r="AL32" s="971"/>
      <c r="AM32" s="971"/>
      <c r="AN32" s="971"/>
      <c r="AO32" s="971"/>
      <c r="AP32" s="971">
        <v>7239</v>
      </c>
      <c r="AQ32" s="971"/>
      <c r="AR32" s="971"/>
      <c r="AS32" s="971"/>
      <c r="AT32" s="971"/>
      <c r="AU32" s="971">
        <v>3554</v>
      </c>
      <c r="AV32" s="971"/>
      <c r="AW32" s="971"/>
      <c r="AX32" s="971"/>
      <c r="AY32" s="971"/>
      <c r="AZ32" s="1041" t="s">
        <v>525</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419</v>
      </c>
      <c r="C33" s="1031"/>
      <c r="D33" s="1031"/>
      <c r="E33" s="1031"/>
      <c r="F33" s="1031"/>
      <c r="G33" s="1031"/>
      <c r="H33" s="1031"/>
      <c r="I33" s="1031"/>
      <c r="J33" s="1031"/>
      <c r="K33" s="1031"/>
      <c r="L33" s="1031"/>
      <c r="M33" s="1031"/>
      <c r="N33" s="1031"/>
      <c r="O33" s="1031"/>
      <c r="P33" s="1032"/>
      <c r="Q33" s="1038">
        <v>41</v>
      </c>
      <c r="R33" s="1039"/>
      <c r="S33" s="1039"/>
      <c r="T33" s="1039"/>
      <c r="U33" s="1039"/>
      <c r="V33" s="1039">
        <v>15</v>
      </c>
      <c r="W33" s="1039"/>
      <c r="X33" s="1039"/>
      <c r="Y33" s="1039"/>
      <c r="Z33" s="1039"/>
      <c r="AA33" s="1039">
        <v>26</v>
      </c>
      <c r="AB33" s="1039"/>
      <c r="AC33" s="1039"/>
      <c r="AD33" s="1039"/>
      <c r="AE33" s="1040"/>
      <c r="AF33" s="1035">
        <v>26</v>
      </c>
      <c r="AG33" s="1036"/>
      <c r="AH33" s="1036"/>
      <c r="AI33" s="1036"/>
      <c r="AJ33" s="1037"/>
      <c r="AK33" s="980" t="s">
        <v>525</v>
      </c>
      <c r="AL33" s="971"/>
      <c r="AM33" s="971"/>
      <c r="AN33" s="971"/>
      <c r="AO33" s="971"/>
      <c r="AP33" s="971">
        <v>28</v>
      </c>
      <c r="AQ33" s="971"/>
      <c r="AR33" s="971"/>
      <c r="AS33" s="971"/>
      <c r="AT33" s="971"/>
      <c r="AU33" s="971" t="s">
        <v>525</v>
      </c>
      <c r="AV33" s="971"/>
      <c r="AW33" s="971"/>
      <c r="AX33" s="971"/>
      <c r="AY33" s="971"/>
      <c r="AZ33" s="1041" t="s">
        <v>525</v>
      </c>
      <c r="BA33" s="1041"/>
      <c r="BB33" s="1041"/>
      <c r="BC33" s="1041"/>
      <c r="BD33" s="1041"/>
      <c r="BE33" s="972" t="s">
        <v>420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3429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340</v>
      </c>
      <c r="R69" s="971"/>
      <c r="S69" s="971"/>
      <c r="T69" s="971"/>
      <c r="U69" s="971"/>
      <c r="V69" s="971">
        <v>300</v>
      </c>
      <c r="W69" s="971"/>
      <c r="X69" s="971"/>
      <c r="Y69" s="971"/>
      <c r="Z69" s="971"/>
      <c r="AA69" s="971">
        <v>40</v>
      </c>
      <c r="AB69" s="971"/>
      <c r="AC69" s="971"/>
      <c r="AD69" s="971"/>
      <c r="AE69" s="971"/>
      <c r="AF69" s="971">
        <v>40</v>
      </c>
      <c r="AG69" s="971"/>
      <c r="AH69" s="971"/>
      <c r="AI69" s="971"/>
      <c r="AJ69" s="971"/>
      <c r="AK69" s="971">
        <v>12</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372</v>
      </c>
      <c r="R70" s="971"/>
      <c r="S70" s="971"/>
      <c r="T70" s="971"/>
      <c r="U70" s="971"/>
      <c r="V70" s="971">
        <v>332</v>
      </c>
      <c r="W70" s="971"/>
      <c r="X70" s="971"/>
      <c r="Y70" s="971"/>
      <c r="Z70" s="971"/>
      <c r="AA70" s="971">
        <v>40</v>
      </c>
      <c r="AB70" s="971"/>
      <c r="AC70" s="971"/>
      <c r="AD70" s="971"/>
      <c r="AE70" s="971"/>
      <c r="AF70" s="971">
        <v>40</v>
      </c>
      <c r="AG70" s="971"/>
      <c r="AH70" s="971"/>
      <c r="AI70" s="971"/>
      <c r="AJ70" s="971"/>
      <c r="AK70" s="971">
        <v>0</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20490</v>
      </c>
      <c r="R71" s="971"/>
      <c r="S71" s="971"/>
      <c r="T71" s="971"/>
      <c r="U71" s="971"/>
      <c r="V71" s="971">
        <v>19956</v>
      </c>
      <c r="W71" s="971"/>
      <c r="X71" s="971"/>
      <c r="Y71" s="971"/>
      <c r="Z71" s="971"/>
      <c r="AA71" s="971">
        <v>534</v>
      </c>
      <c r="AB71" s="971"/>
      <c r="AC71" s="971"/>
      <c r="AD71" s="971"/>
      <c r="AE71" s="971"/>
      <c r="AF71" s="971">
        <v>534</v>
      </c>
      <c r="AG71" s="971"/>
      <c r="AH71" s="971"/>
      <c r="AI71" s="971"/>
      <c r="AJ71" s="971"/>
      <c r="AK71" s="971">
        <v>239</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2557</v>
      </c>
      <c r="R72" s="971"/>
      <c r="S72" s="971"/>
      <c r="T72" s="971"/>
      <c r="U72" s="971"/>
      <c r="V72" s="971">
        <v>2441</v>
      </c>
      <c r="W72" s="971"/>
      <c r="X72" s="971"/>
      <c r="Y72" s="971"/>
      <c r="Z72" s="971"/>
      <c r="AA72" s="971">
        <v>116</v>
      </c>
      <c r="AB72" s="971"/>
      <c r="AC72" s="971"/>
      <c r="AD72" s="971"/>
      <c r="AE72" s="971"/>
      <c r="AF72" s="971">
        <v>110</v>
      </c>
      <c r="AG72" s="971"/>
      <c r="AH72" s="971"/>
      <c r="AI72" s="971"/>
      <c r="AJ72" s="971"/>
      <c r="AK72" s="971">
        <v>0</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26</v>
      </c>
      <c r="R73" s="971"/>
      <c r="S73" s="971"/>
      <c r="T73" s="971"/>
      <c r="U73" s="971"/>
      <c r="V73" s="971">
        <v>12</v>
      </c>
      <c r="W73" s="971"/>
      <c r="X73" s="971"/>
      <c r="Y73" s="971"/>
      <c r="Z73" s="971"/>
      <c r="AA73" s="971">
        <v>14</v>
      </c>
      <c r="AB73" s="971"/>
      <c r="AC73" s="971"/>
      <c r="AD73" s="971"/>
      <c r="AE73" s="971"/>
      <c r="AF73" s="971">
        <v>14</v>
      </c>
      <c r="AG73" s="971"/>
      <c r="AH73" s="971"/>
      <c r="AI73" s="971"/>
      <c r="AJ73" s="971"/>
      <c r="AK73" s="971">
        <v>0</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605</v>
      </c>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600</v>
      </c>
      <c r="C75" s="975"/>
      <c r="D75" s="975"/>
      <c r="E75" s="975"/>
      <c r="F75" s="975"/>
      <c r="G75" s="975"/>
      <c r="H75" s="975"/>
      <c r="I75" s="975"/>
      <c r="J75" s="975"/>
      <c r="K75" s="975"/>
      <c r="L75" s="975"/>
      <c r="M75" s="975"/>
      <c r="N75" s="975"/>
      <c r="O75" s="975"/>
      <c r="P75" s="976"/>
      <c r="Q75" s="978">
        <v>7</v>
      </c>
      <c r="R75" s="979"/>
      <c r="S75" s="979"/>
      <c r="T75" s="979"/>
      <c r="U75" s="980"/>
      <c r="V75" s="981">
        <v>7</v>
      </c>
      <c r="W75" s="979"/>
      <c r="X75" s="979"/>
      <c r="Y75" s="979"/>
      <c r="Z75" s="980"/>
      <c r="AA75" s="981" t="s">
        <v>620</v>
      </c>
      <c r="AB75" s="979"/>
      <c r="AC75" s="979"/>
      <c r="AD75" s="979"/>
      <c r="AE75" s="980"/>
      <c r="AF75" s="981">
        <v>0</v>
      </c>
      <c r="AG75" s="979"/>
      <c r="AH75" s="979"/>
      <c r="AI75" s="979"/>
      <c r="AJ75" s="980"/>
      <c r="AK75" s="981" t="s">
        <v>620</v>
      </c>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606</v>
      </c>
      <c r="C76" s="975"/>
      <c r="D76" s="975"/>
      <c r="E76" s="975"/>
      <c r="F76" s="975"/>
      <c r="G76" s="975"/>
      <c r="H76" s="975"/>
      <c r="I76" s="975"/>
      <c r="J76" s="975"/>
      <c r="K76" s="975"/>
      <c r="L76" s="975"/>
      <c r="M76" s="975"/>
      <c r="N76" s="975"/>
      <c r="O76" s="975"/>
      <c r="P76" s="976"/>
      <c r="Q76" s="978">
        <v>80</v>
      </c>
      <c r="R76" s="979"/>
      <c r="S76" s="979"/>
      <c r="T76" s="979"/>
      <c r="U76" s="980"/>
      <c r="V76" s="981">
        <v>80</v>
      </c>
      <c r="W76" s="979"/>
      <c r="X76" s="979"/>
      <c r="Y76" s="979"/>
      <c r="Z76" s="980"/>
      <c r="AA76" s="981" t="s">
        <v>620</v>
      </c>
      <c r="AB76" s="979"/>
      <c r="AC76" s="979"/>
      <c r="AD76" s="979"/>
      <c r="AE76" s="980"/>
      <c r="AF76" s="981">
        <v>0</v>
      </c>
      <c r="AG76" s="979"/>
      <c r="AH76" s="979"/>
      <c r="AI76" s="979"/>
      <c r="AJ76" s="980"/>
      <c r="AK76" s="981" t="s">
        <v>620</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607</v>
      </c>
      <c r="C77" s="975"/>
      <c r="D77" s="975"/>
      <c r="E77" s="975"/>
      <c r="F77" s="975"/>
      <c r="G77" s="975"/>
      <c r="H77" s="975"/>
      <c r="I77" s="975"/>
      <c r="J77" s="975"/>
      <c r="K77" s="975"/>
      <c r="L77" s="975"/>
      <c r="M77" s="975"/>
      <c r="N77" s="975"/>
      <c r="O77" s="975"/>
      <c r="P77" s="976"/>
      <c r="Q77" s="978">
        <v>132</v>
      </c>
      <c r="R77" s="979"/>
      <c r="S77" s="979"/>
      <c r="T77" s="979"/>
      <c r="U77" s="980"/>
      <c r="V77" s="981">
        <v>132</v>
      </c>
      <c r="W77" s="979"/>
      <c r="X77" s="979"/>
      <c r="Y77" s="979"/>
      <c r="Z77" s="980"/>
      <c r="AA77" s="981" t="s">
        <v>620</v>
      </c>
      <c r="AB77" s="979"/>
      <c r="AC77" s="979"/>
      <c r="AD77" s="979"/>
      <c r="AE77" s="980"/>
      <c r="AF77" s="981">
        <v>0</v>
      </c>
      <c r="AG77" s="979"/>
      <c r="AH77" s="979"/>
      <c r="AI77" s="979"/>
      <c r="AJ77" s="980"/>
      <c r="AK77" s="981" t="s">
        <v>620</v>
      </c>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608</v>
      </c>
      <c r="C78" s="975"/>
      <c r="D78" s="975"/>
      <c r="E78" s="975"/>
      <c r="F78" s="975"/>
      <c r="G78" s="975"/>
      <c r="H78" s="975"/>
      <c r="I78" s="975"/>
      <c r="J78" s="975"/>
      <c r="K78" s="975"/>
      <c r="L78" s="975"/>
      <c r="M78" s="975"/>
      <c r="N78" s="975"/>
      <c r="O78" s="975"/>
      <c r="P78" s="976"/>
      <c r="Q78" s="977">
        <v>906</v>
      </c>
      <c r="R78" s="971"/>
      <c r="S78" s="971"/>
      <c r="T78" s="971"/>
      <c r="U78" s="971"/>
      <c r="V78" s="971">
        <v>906</v>
      </c>
      <c r="W78" s="971"/>
      <c r="X78" s="971"/>
      <c r="Y78" s="971"/>
      <c r="Z78" s="971"/>
      <c r="AA78" s="971">
        <v>0</v>
      </c>
      <c r="AB78" s="971"/>
      <c r="AC78" s="971"/>
      <c r="AD78" s="971"/>
      <c r="AE78" s="971"/>
      <c r="AF78" s="971">
        <v>0</v>
      </c>
      <c r="AG78" s="971"/>
      <c r="AH78" s="971"/>
      <c r="AI78" s="971"/>
      <c r="AJ78" s="971"/>
      <c r="AK78" s="971">
        <v>0</v>
      </c>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609</v>
      </c>
      <c r="C79" s="975"/>
      <c r="D79" s="975"/>
      <c r="E79" s="975"/>
      <c r="F79" s="975"/>
      <c r="G79" s="975"/>
      <c r="H79" s="975"/>
      <c r="I79" s="975"/>
      <c r="J79" s="975"/>
      <c r="K79" s="975"/>
      <c r="L79" s="975"/>
      <c r="M79" s="975"/>
      <c r="N79" s="975"/>
      <c r="O79" s="975"/>
      <c r="P79" s="976"/>
      <c r="Q79" s="977">
        <v>1833</v>
      </c>
      <c r="R79" s="971"/>
      <c r="S79" s="971"/>
      <c r="T79" s="971"/>
      <c r="U79" s="971"/>
      <c r="V79" s="971">
        <v>780</v>
      </c>
      <c r="W79" s="971"/>
      <c r="X79" s="971"/>
      <c r="Y79" s="971"/>
      <c r="Z79" s="971"/>
      <c r="AA79" s="971">
        <v>53</v>
      </c>
      <c r="AB79" s="971"/>
      <c r="AC79" s="971"/>
      <c r="AD79" s="971"/>
      <c r="AE79" s="971"/>
      <c r="AF79" s="971">
        <v>53</v>
      </c>
      <c r="AG79" s="971"/>
      <c r="AH79" s="971"/>
      <c r="AI79" s="971"/>
      <c r="AJ79" s="971"/>
      <c r="AK79" s="971">
        <v>4</v>
      </c>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610</v>
      </c>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600</v>
      </c>
      <c r="C81" s="975"/>
      <c r="D81" s="975"/>
      <c r="E81" s="975"/>
      <c r="F81" s="975"/>
      <c r="G81" s="975"/>
      <c r="H81" s="975"/>
      <c r="I81" s="975"/>
      <c r="J81" s="975"/>
      <c r="K81" s="975"/>
      <c r="L81" s="975"/>
      <c r="M81" s="975"/>
      <c r="N81" s="975"/>
      <c r="O81" s="975"/>
      <c r="P81" s="976"/>
      <c r="Q81" s="977">
        <v>293</v>
      </c>
      <c r="R81" s="971"/>
      <c r="S81" s="971"/>
      <c r="T81" s="971"/>
      <c r="U81" s="971"/>
      <c r="V81" s="971">
        <v>188</v>
      </c>
      <c r="W81" s="971"/>
      <c r="X81" s="971"/>
      <c r="Y81" s="971"/>
      <c r="Z81" s="971"/>
      <c r="AA81" s="971">
        <v>50</v>
      </c>
      <c r="AB81" s="971"/>
      <c r="AC81" s="971"/>
      <c r="AD81" s="971"/>
      <c r="AE81" s="971"/>
      <c r="AF81" s="971">
        <v>50</v>
      </c>
      <c r="AG81" s="971"/>
      <c r="AH81" s="971"/>
      <c r="AI81" s="971"/>
      <c r="AJ81" s="971"/>
      <c r="AK81" s="971">
        <v>19</v>
      </c>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611</v>
      </c>
      <c r="C82" s="975"/>
      <c r="D82" s="975"/>
      <c r="E82" s="975"/>
      <c r="F82" s="975"/>
      <c r="G82" s="975"/>
      <c r="H82" s="975"/>
      <c r="I82" s="975"/>
      <c r="J82" s="975"/>
      <c r="K82" s="975"/>
      <c r="L82" s="975"/>
      <c r="M82" s="975"/>
      <c r="N82" s="975"/>
      <c r="O82" s="975"/>
      <c r="P82" s="976"/>
      <c r="Q82" s="977">
        <v>307348</v>
      </c>
      <c r="R82" s="971"/>
      <c r="S82" s="971"/>
      <c r="T82" s="971"/>
      <c r="U82" s="971"/>
      <c r="V82" s="971">
        <v>292047</v>
      </c>
      <c r="W82" s="971"/>
      <c r="X82" s="971"/>
      <c r="Y82" s="971"/>
      <c r="Z82" s="971"/>
      <c r="AA82" s="971">
        <v>15301</v>
      </c>
      <c r="AB82" s="971"/>
      <c r="AC82" s="971"/>
      <c r="AD82" s="971"/>
      <c r="AE82" s="971"/>
      <c r="AF82" s="971">
        <v>15301</v>
      </c>
      <c r="AG82" s="971"/>
      <c r="AH82" s="971"/>
      <c r="AI82" s="971"/>
      <c r="AJ82" s="971"/>
      <c r="AK82" s="971">
        <v>0</v>
      </c>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612</v>
      </c>
      <c r="C83" s="975"/>
      <c r="D83" s="975"/>
      <c r="E83" s="975"/>
      <c r="F83" s="975"/>
      <c r="G83" s="975"/>
      <c r="H83" s="975"/>
      <c r="I83" s="975"/>
      <c r="J83" s="975"/>
      <c r="K83" s="975"/>
      <c r="L83" s="975"/>
      <c r="M83" s="975"/>
      <c r="N83" s="975"/>
      <c r="O83" s="975"/>
      <c r="P83" s="976"/>
      <c r="Q83" s="977">
        <v>374</v>
      </c>
      <c r="R83" s="971"/>
      <c r="S83" s="971"/>
      <c r="T83" s="971"/>
      <c r="U83" s="971"/>
      <c r="V83" s="971">
        <v>163</v>
      </c>
      <c r="W83" s="971"/>
      <c r="X83" s="971"/>
      <c r="Y83" s="971"/>
      <c r="Z83" s="971"/>
      <c r="AA83" s="971">
        <v>211</v>
      </c>
      <c r="AB83" s="971"/>
      <c r="AC83" s="971"/>
      <c r="AD83" s="971"/>
      <c r="AE83" s="971"/>
      <c r="AF83" s="971">
        <v>211</v>
      </c>
      <c r="AG83" s="971"/>
      <c r="AH83" s="971"/>
      <c r="AI83" s="971"/>
      <c r="AJ83" s="971"/>
      <c r="AK83" s="971" t="s">
        <v>620</v>
      </c>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613</v>
      </c>
      <c r="C84" s="975"/>
      <c r="D84" s="975"/>
      <c r="E84" s="975"/>
      <c r="F84" s="975"/>
      <c r="G84" s="975"/>
      <c r="H84" s="975"/>
      <c r="I84" s="975"/>
      <c r="J84" s="975"/>
      <c r="K84" s="975"/>
      <c r="L84" s="975"/>
      <c r="M84" s="975"/>
      <c r="N84" s="975"/>
      <c r="O84" s="975"/>
      <c r="P84" s="976"/>
      <c r="Q84" s="977">
        <v>210</v>
      </c>
      <c r="R84" s="971"/>
      <c r="S84" s="971"/>
      <c r="T84" s="971"/>
      <c r="U84" s="971"/>
      <c r="V84" s="971">
        <v>206</v>
      </c>
      <c r="W84" s="971"/>
      <c r="X84" s="971"/>
      <c r="Y84" s="971"/>
      <c r="Z84" s="971"/>
      <c r="AA84" s="971">
        <v>4</v>
      </c>
      <c r="AB84" s="971"/>
      <c r="AC84" s="971"/>
      <c r="AD84" s="971"/>
      <c r="AE84" s="971"/>
      <c r="AF84" s="971">
        <v>4</v>
      </c>
      <c r="AG84" s="971"/>
      <c r="AH84" s="971"/>
      <c r="AI84" s="971"/>
      <c r="AJ84" s="971"/>
      <c r="AK84" s="971">
        <v>6</v>
      </c>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614</v>
      </c>
      <c r="C85" s="975"/>
      <c r="D85" s="975"/>
      <c r="E85" s="975"/>
      <c r="F85" s="975"/>
      <c r="G85" s="975"/>
      <c r="H85" s="975"/>
      <c r="I85" s="975"/>
      <c r="J85" s="975"/>
      <c r="K85" s="975"/>
      <c r="L85" s="975"/>
      <c r="M85" s="975"/>
      <c r="N85" s="975"/>
      <c r="O85" s="975"/>
      <c r="P85" s="976"/>
      <c r="Q85" s="977">
        <v>2074</v>
      </c>
      <c r="R85" s="971"/>
      <c r="S85" s="971"/>
      <c r="T85" s="971"/>
      <c r="U85" s="971"/>
      <c r="V85" s="971">
        <v>2070</v>
      </c>
      <c r="W85" s="971"/>
      <c r="X85" s="971"/>
      <c r="Y85" s="971"/>
      <c r="Z85" s="971"/>
      <c r="AA85" s="971">
        <v>5</v>
      </c>
      <c r="AB85" s="971"/>
      <c r="AC85" s="971"/>
      <c r="AD85" s="971"/>
      <c r="AE85" s="971"/>
      <c r="AF85" s="971">
        <v>5</v>
      </c>
      <c r="AG85" s="971"/>
      <c r="AH85" s="971"/>
      <c r="AI85" s="971"/>
      <c r="AJ85" s="971"/>
      <c r="AK85" s="971" t="s">
        <v>620</v>
      </c>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314</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314</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314</v>
      </c>
      <c r="DR109" s="896"/>
      <c r="DS109" s="896"/>
      <c r="DT109" s="896"/>
      <c r="DU109" s="897"/>
      <c r="DV109" s="898" t="s">
        <v>444</v>
      </c>
      <c r="DW109" s="896"/>
      <c r="DX109" s="896"/>
      <c r="DY109" s="896"/>
      <c r="DZ109" s="929"/>
    </row>
    <row r="110" spans="1:131" s="230" customFormat="1" ht="26.25" customHeight="1" x14ac:dyDescent="0.15">
      <c r="A110" s="809" t="s">
        <v>446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2102179</v>
      </c>
      <c r="AB110" s="889"/>
      <c r="AC110" s="889"/>
      <c r="AD110" s="889"/>
      <c r="AE110" s="890"/>
      <c r="AF110" s="891">
        <v>1920633</v>
      </c>
      <c r="AG110" s="889"/>
      <c r="AH110" s="889"/>
      <c r="AI110" s="889"/>
      <c r="AJ110" s="890"/>
      <c r="AK110" s="891">
        <v>1862518</v>
      </c>
      <c r="AL110" s="889"/>
      <c r="AM110" s="889"/>
      <c r="AN110" s="889"/>
      <c r="AO110" s="890"/>
      <c r="AP110" s="892">
        <v>17.7</v>
      </c>
      <c r="AQ110" s="893"/>
      <c r="AR110" s="893"/>
      <c r="AS110" s="893"/>
      <c r="AT110" s="894"/>
      <c r="AU110" s="930" t="s">
        <v>74</v>
      </c>
      <c r="AV110" s="931"/>
      <c r="AW110" s="931"/>
      <c r="AX110" s="931"/>
      <c r="AY110" s="931"/>
      <c r="AZ110" s="860" t="s">
        <v>447</v>
      </c>
      <c r="BA110" s="810"/>
      <c r="BB110" s="810"/>
      <c r="BC110" s="810"/>
      <c r="BD110" s="810"/>
      <c r="BE110" s="810"/>
      <c r="BF110" s="810"/>
      <c r="BG110" s="810"/>
      <c r="BH110" s="810"/>
      <c r="BI110" s="810"/>
      <c r="BJ110" s="810"/>
      <c r="BK110" s="810"/>
      <c r="BL110" s="810"/>
      <c r="BM110" s="810"/>
      <c r="BN110" s="810"/>
      <c r="BO110" s="810"/>
      <c r="BP110" s="811"/>
      <c r="BQ110" s="861">
        <v>22560616</v>
      </c>
      <c r="BR110" s="842"/>
      <c r="BS110" s="842"/>
      <c r="BT110" s="842"/>
      <c r="BU110" s="842"/>
      <c r="BV110" s="842">
        <v>22871355</v>
      </c>
      <c r="BW110" s="842"/>
      <c r="BX110" s="842"/>
      <c r="BY110" s="842"/>
      <c r="BZ110" s="842"/>
      <c r="CA110" s="842">
        <v>22381546</v>
      </c>
      <c r="CB110" s="842"/>
      <c r="CC110" s="842"/>
      <c r="CD110" s="842"/>
      <c r="CE110" s="842"/>
      <c r="CF110" s="866">
        <v>212.4</v>
      </c>
      <c r="CG110" s="867"/>
      <c r="CH110" s="867"/>
      <c r="CI110" s="867"/>
      <c r="CJ110" s="867"/>
      <c r="CK110" s="926" t="s">
        <v>448</v>
      </c>
      <c r="CL110" s="819"/>
      <c r="CM110" s="860" t="s">
        <v>449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138</v>
      </c>
      <c r="DH110" s="842"/>
      <c r="DI110" s="842"/>
      <c r="DJ110" s="842"/>
      <c r="DK110" s="842"/>
      <c r="DL110" s="842" t="s">
        <v>401</v>
      </c>
      <c r="DM110" s="842"/>
      <c r="DN110" s="842"/>
      <c r="DO110" s="842"/>
      <c r="DP110" s="842"/>
      <c r="DQ110" s="842" t="s">
        <v>450</v>
      </c>
      <c r="DR110" s="842"/>
      <c r="DS110" s="842"/>
      <c r="DT110" s="842"/>
      <c r="DU110" s="842"/>
      <c r="DV110" s="843" t="s">
        <v>451</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401</v>
      </c>
      <c r="AB111" s="919"/>
      <c r="AC111" s="919"/>
      <c r="AD111" s="919"/>
      <c r="AE111" s="920"/>
      <c r="AF111" s="921" t="s">
        <v>423</v>
      </c>
      <c r="AG111" s="919"/>
      <c r="AH111" s="919"/>
      <c r="AI111" s="919"/>
      <c r="AJ111" s="920"/>
      <c r="AK111" s="921" t="s">
        <v>138</v>
      </c>
      <c r="AL111" s="919"/>
      <c r="AM111" s="919"/>
      <c r="AN111" s="919"/>
      <c r="AO111" s="920"/>
      <c r="AP111" s="922" t="s">
        <v>138</v>
      </c>
      <c r="AQ111" s="923"/>
      <c r="AR111" s="923"/>
      <c r="AS111" s="923"/>
      <c r="AT111" s="924"/>
      <c r="AU111" s="932"/>
      <c r="AV111" s="933"/>
      <c r="AW111" s="933"/>
      <c r="AX111" s="933"/>
      <c r="AY111" s="933"/>
      <c r="AZ111" s="817" t="s">
        <v>453</v>
      </c>
      <c r="BA111" s="752"/>
      <c r="BB111" s="752"/>
      <c r="BC111" s="752"/>
      <c r="BD111" s="752"/>
      <c r="BE111" s="752"/>
      <c r="BF111" s="752"/>
      <c r="BG111" s="752"/>
      <c r="BH111" s="752"/>
      <c r="BI111" s="752"/>
      <c r="BJ111" s="752"/>
      <c r="BK111" s="752"/>
      <c r="BL111" s="752"/>
      <c r="BM111" s="752"/>
      <c r="BN111" s="752"/>
      <c r="BO111" s="752"/>
      <c r="BP111" s="753"/>
      <c r="BQ111" s="789">
        <v>80573</v>
      </c>
      <c r="BR111" s="790"/>
      <c r="BS111" s="790"/>
      <c r="BT111" s="790"/>
      <c r="BU111" s="790"/>
      <c r="BV111" s="790">
        <v>69063</v>
      </c>
      <c r="BW111" s="790"/>
      <c r="BX111" s="790"/>
      <c r="BY111" s="790"/>
      <c r="BZ111" s="790"/>
      <c r="CA111" s="790">
        <v>57553</v>
      </c>
      <c r="CB111" s="790"/>
      <c r="CC111" s="790"/>
      <c r="CD111" s="790"/>
      <c r="CE111" s="790"/>
      <c r="CF111" s="875">
        <v>0.5</v>
      </c>
      <c r="CG111" s="876"/>
      <c r="CH111" s="876"/>
      <c r="CI111" s="876"/>
      <c r="CJ111" s="876"/>
      <c r="CK111" s="927"/>
      <c r="CL111" s="821"/>
      <c r="CM111" s="817"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401</v>
      </c>
      <c r="DH111" s="790"/>
      <c r="DI111" s="790"/>
      <c r="DJ111" s="790"/>
      <c r="DK111" s="790"/>
      <c r="DL111" s="790" t="s">
        <v>450</v>
      </c>
      <c r="DM111" s="790"/>
      <c r="DN111" s="790"/>
      <c r="DO111" s="790"/>
      <c r="DP111" s="790"/>
      <c r="DQ111" s="790" t="s">
        <v>401</v>
      </c>
      <c r="DR111" s="790"/>
      <c r="DS111" s="790"/>
      <c r="DT111" s="790"/>
      <c r="DU111" s="790"/>
      <c r="DV111" s="796" t="s">
        <v>401</v>
      </c>
      <c r="DW111" s="796"/>
      <c r="DX111" s="796"/>
      <c r="DY111" s="796"/>
      <c r="DZ111" s="797"/>
    </row>
    <row r="112" spans="1:131" s="230" customFormat="1" ht="26.25" customHeight="1" x14ac:dyDescent="0.15">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401</v>
      </c>
      <c r="AB112" s="780"/>
      <c r="AC112" s="780"/>
      <c r="AD112" s="780"/>
      <c r="AE112" s="781"/>
      <c r="AF112" s="782" t="s">
        <v>401</v>
      </c>
      <c r="AG112" s="780"/>
      <c r="AH112" s="780"/>
      <c r="AI112" s="780"/>
      <c r="AJ112" s="781"/>
      <c r="AK112" s="782" t="s">
        <v>401</v>
      </c>
      <c r="AL112" s="780"/>
      <c r="AM112" s="780"/>
      <c r="AN112" s="780"/>
      <c r="AO112" s="781"/>
      <c r="AP112" s="824" t="s">
        <v>401</v>
      </c>
      <c r="AQ112" s="825"/>
      <c r="AR112" s="825"/>
      <c r="AS112" s="825"/>
      <c r="AT112" s="826"/>
      <c r="AU112" s="932"/>
      <c r="AV112" s="933"/>
      <c r="AW112" s="933"/>
      <c r="AX112" s="933"/>
      <c r="AY112" s="933"/>
      <c r="AZ112" s="817" t="s">
        <v>457</v>
      </c>
      <c r="BA112" s="752"/>
      <c r="BB112" s="752"/>
      <c r="BC112" s="752"/>
      <c r="BD112" s="752"/>
      <c r="BE112" s="752"/>
      <c r="BF112" s="752"/>
      <c r="BG112" s="752"/>
      <c r="BH112" s="752"/>
      <c r="BI112" s="752"/>
      <c r="BJ112" s="752"/>
      <c r="BK112" s="752"/>
      <c r="BL112" s="752"/>
      <c r="BM112" s="752"/>
      <c r="BN112" s="752"/>
      <c r="BO112" s="752"/>
      <c r="BP112" s="753"/>
      <c r="BQ112" s="789">
        <v>6297927</v>
      </c>
      <c r="BR112" s="790"/>
      <c r="BS112" s="790"/>
      <c r="BT112" s="790"/>
      <c r="BU112" s="790"/>
      <c r="BV112" s="790">
        <v>6038749</v>
      </c>
      <c r="BW112" s="790"/>
      <c r="BX112" s="790"/>
      <c r="BY112" s="790"/>
      <c r="BZ112" s="790"/>
      <c r="CA112" s="790">
        <v>5788907</v>
      </c>
      <c r="CB112" s="790"/>
      <c r="CC112" s="790"/>
      <c r="CD112" s="790"/>
      <c r="CE112" s="790"/>
      <c r="CF112" s="875">
        <v>54.9</v>
      </c>
      <c r="CG112" s="876"/>
      <c r="CH112" s="876"/>
      <c r="CI112" s="876"/>
      <c r="CJ112" s="876"/>
      <c r="CK112" s="927"/>
      <c r="CL112" s="821"/>
      <c r="CM112" s="817"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401</v>
      </c>
      <c r="DH112" s="790"/>
      <c r="DI112" s="790"/>
      <c r="DJ112" s="790"/>
      <c r="DK112" s="790"/>
      <c r="DL112" s="790" t="s">
        <v>423</v>
      </c>
      <c r="DM112" s="790"/>
      <c r="DN112" s="790"/>
      <c r="DO112" s="790"/>
      <c r="DP112" s="790"/>
      <c r="DQ112" s="790" t="s">
        <v>401</v>
      </c>
      <c r="DR112" s="790"/>
      <c r="DS112" s="790"/>
      <c r="DT112" s="790"/>
      <c r="DU112" s="790"/>
      <c r="DV112" s="796" t="s">
        <v>401</v>
      </c>
      <c r="DW112" s="796"/>
      <c r="DX112" s="796"/>
      <c r="DY112" s="796"/>
      <c r="DZ112" s="797"/>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610802</v>
      </c>
      <c r="AB113" s="919"/>
      <c r="AC113" s="919"/>
      <c r="AD113" s="919"/>
      <c r="AE113" s="920"/>
      <c r="AF113" s="921">
        <v>572910</v>
      </c>
      <c r="AG113" s="919"/>
      <c r="AH113" s="919"/>
      <c r="AI113" s="919"/>
      <c r="AJ113" s="920"/>
      <c r="AK113" s="921">
        <v>653325</v>
      </c>
      <c r="AL113" s="919"/>
      <c r="AM113" s="919"/>
      <c r="AN113" s="919"/>
      <c r="AO113" s="920"/>
      <c r="AP113" s="922">
        <v>6.2</v>
      </c>
      <c r="AQ113" s="923"/>
      <c r="AR113" s="923"/>
      <c r="AS113" s="923"/>
      <c r="AT113" s="924"/>
      <c r="AU113" s="932"/>
      <c r="AV113" s="933"/>
      <c r="AW113" s="933"/>
      <c r="AX113" s="933"/>
      <c r="AY113" s="933"/>
      <c r="AZ113" s="817" t="s">
        <v>460</v>
      </c>
      <c r="BA113" s="752"/>
      <c r="BB113" s="752"/>
      <c r="BC113" s="752"/>
      <c r="BD113" s="752"/>
      <c r="BE113" s="752"/>
      <c r="BF113" s="752"/>
      <c r="BG113" s="752"/>
      <c r="BH113" s="752"/>
      <c r="BI113" s="752"/>
      <c r="BJ113" s="752"/>
      <c r="BK113" s="752"/>
      <c r="BL113" s="752"/>
      <c r="BM113" s="752"/>
      <c r="BN113" s="752"/>
      <c r="BO113" s="752"/>
      <c r="BP113" s="753"/>
      <c r="BQ113" s="789">
        <v>1807134</v>
      </c>
      <c r="BR113" s="790"/>
      <c r="BS113" s="790"/>
      <c r="BT113" s="790"/>
      <c r="BU113" s="790"/>
      <c r="BV113" s="790">
        <v>1578133</v>
      </c>
      <c r="BW113" s="790"/>
      <c r="BX113" s="790"/>
      <c r="BY113" s="790"/>
      <c r="BZ113" s="790"/>
      <c r="CA113" s="790">
        <v>1342562</v>
      </c>
      <c r="CB113" s="790"/>
      <c r="CC113" s="790"/>
      <c r="CD113" s="790"/>
      <c r="CE113" s="790"/>
      <c r="CF113" s="875">
        <v>12.7</v>
      </c>
      <c r="CG113" s="876"/>
      <c r="CH113" s="876"/>
      <c r="CI113" s="876"/>
      <c r="CJ113" s="876"/>
      <c r="CK113" s="927"/>
      <c r="CL113" s="821"/>
      <c r="CM113" s="817"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462</v>
      </c>
      <c r="DH113" s="780"/>
      <c r="DI113" s="780"/>
      <c r="DJ113" s="780"/>
      <c r="DK113" s="781"/>
      <c r="DL113" s="782" t="s">
        <v>401</v>
      </c>
      <c r="DM113" s="780"/>
      <c r="DN113" s="780"/>
      <c r="DO113" s="780"/>
      <c r="DP113" s="781"/>
      <c r="DQ113" s="782" t="s">
        <v>138</v>
      </c>
      <c r="DR113" s="780"/>
      <c r="DS113" s="780"/>
      <c r="DT113" s="780"/>
      <c r="DU113" s="781"/>
      <c r="DV113" s="824" t="s">
        <v>423</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253757</v>
      </c>
      <c r="AB114" s="780"/>
      <c r="AC114" s="780"/>
      <c r="AD114" s="780"/>
      <c r="AE114" s="781"/>
      <c r="AF114" s="782">
        <v>253806</v>
      </c>
      <c r="AG114" s="780"/>
      <c r="AH114" s="780"/>
      <c r="AI114" s="780"/>
      <c r="AJ114" s="781"/>
      <c r="AK114" s="782">
        <v>245525</v>
      </c>
      <c r="AL114" s="780"/>
      <c r="AM114" s="780"/>
      <c r="AN114" s="780"/>
      <c r="AO114" s="781"/>
      <c r="AP114" s="824">
        <v>2.2999999999999998</v>
      </c>
      <c r="AQ114" s="825"/>
      <c r="AR114" s="825"/>
      <c r="AS114" s="825"/>
      <c r="AT114" s="826"/>
      <c r="AU114" s="932"/>
      <c r="AV114" s="933"/>
      <c r="AW114" s="933"/>
      <c r="AX114" s="933"/>
      <c r="AY114" s="933"/>
      <c r="AZ114" s="817" t="s">
        <v>464</v>
      </c>
      <c r="BA114" s="752"/>
      <c r="BB114" s="752"/>
      <c r="BC114" s="752"/>
      <c r="BD114" s="752"/>
      <c r="BE114" s="752"/>
      <c r="BF114" s="752"/>
      <c r="BG114" s="752"/>
      <c r="BH114" s="752"/>
      <c r="BI114" s="752"/>
      <c r="BJ114" s="752"/>
      <c r="BK114" s="752"/>
      <c r="BL114" s="752"/>
      <c r="BM114" s="752"/>
      <c r="BN114" s="752"/>
      <c r="BO114" s="752"/>
      <c r="BP114" s="753"/>
      <c r="BQ114" s="789">
        <v>2940347</v>
      </c>
      <c r="BR114" s="790"/>
      <c r="BS114" s="790"/>
      <c r="BT114" s="790"/>
      <c r="BU114" s="790"/>
      <c r="BV114" s="790">
        <v>3029984</v>
      </c>
      <c r="BW114" s="790"/>
      <c r="BX114" s="790"/>
      <c r="BY114" s="790"/>
      <c r="BZ114" s="790"/>
      <c r="CA114" s="790">
        <v>2966264</v>
      </c>
      <c r="CB114" s="790"/>
      <c r="CC114" s="790"/>
      <c r="CD114" s="790"/>
      <c r="CE114" s="790"/>
      <c r="CF114" s="875">
        <v>28.2</v>
      </c>
      <c r="CG114" s="876"/>
      <c r="CH114" s="876"/>
      <c r="CI114" s="876"/>
      <c r="CJ114" s="876"/>
      <c r="CK114" s="927"/>
      <c r="CL114" s="821"/>
      <c r="CM114" s="817"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401</v>
      </c>
      <c r="DH114" s="780"/>
      <c r="DI114" s="780"/>
      <c r="DJ114" s="780"/>
      <c r="DK114" s="781"/>
      <c r="DL114" s="782" t="s">
        <v>401</v>
      </c>
      <c r="DM114" s="780"/>
      <c r="DN114" s="780"/>
      <c r="DO114" s="780"/>
      <c r="DP114" s="781"/>
      <c r="DQ114" s="782" t="s">
        <v>401</v>
      </c>
      <c r="DR114" s="780"/>
      <c r="DS114" s="780"/>
      <c r="DT114" s="780"/>
      <c r="DU114" s="781"/>
      <c r="DV114" s="824" t="s">
        <v>401</v>
      </c>
      <c r="DW114" s="825"/>
      <c r="DX114" s="825"/>
      <c r="DY114" s="825"/>
      <c r="DZ114" s="826"/>
    </row>
    <row r="115" spans="1:130" s="230" customFormat="1" ht="26.25" customHeight="1" x14ac:dyDescent="0.15">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11951</v>
      </c>
      <c r="AB115" s="919"/>
      <c r="AC115" s="919"/>
      <c r="AD115" s="919"/>
      <c r="AE115" s="920"/>
      <c r="AF115" s="921">
        <v>11899</v>
      </c>
      <c r="AG115" s="919"/>
      <c r="AH115" s="919"/>
      <c r="AI115" s="919"/>
      <c r="AJ115" s="920"/>
      <c r="AK115" s="921">
        <v>11842</v>
      </c>
      <c r="AL115" s="919"/>
      <c r="AM115" s="919"/>
      <c r="AN115" s="919"/>
      <c r="AO115" s="920"/>
      <c r="AP115" s="922">
        <v>0.1</v>
      </c>
      <c r="AQ115" s="923"/>
      <c r="AR115" s="923"/>
      <c r="AS115" s="923"/>
      <c r="AT115" s="924"/>
      <c r="AU115" s="932"/>
      <c r="AV115" s="933"/>
      <c r="AW115" s="933"/>
      <c r="AX115" s="933"/>
      <c r="AY115" s="933"/>
      <c r="AZ115" s="817" t="s">
        <v>467</v>
      </c>
      <c r="BA115" s="752"/>
      <c r="BB115" s="752"/>
      <c r="BC115" s="752"/>
      <c r="BD115" s="752"/>
      <c r="BE115" s="752"/>
      <c r="BF115" s="752"/>
      <c r="BG115" s="752"/>
      <c r="BH115" s="752"/>
      <c r="BI115" s="752"/>
      <c r="BJ115" s="752"/>
      <c r="BK115" s="752"/>
      <c r="BL115" s="752"/>
      <c r="BM115" s="752"/>
      <c r="BN115" s="752"/>
      <c r="BO115" s="752"/>
      <c r="BP115" s="753"/>
      <c r="BQ115" s="789" t="s">
        <v>401</v>
      </c>
      <c r="BR115" s="790"/>
      <c r="BS115" s="790"/>
      <c r="BT115" s="790"/>
      <c r="BU115" s="790"/>
      <c r="BV115" s="790" t="s">
        <v>138</v>
      </c>
      <c r="BW115" s="790"/>
      <c r="BX115" s="790"/>
      <c r="BY115" s="790"/>
      <c r="BZ115" s="790"/>
      <c r="CA115" s="790" t="s">
        <v>423</v>
      </c>
      <c r="CB115" s="790"/>
      <c r="CC115" s="790"/>
      <c r="CD115" s="790"/>
      <c r="CE115" s="790"/>
      <c r="CF115" s="875" t="s">
        <v>423</v>
      </c>
      <c r="CG115" s="876"/>
      <c r="CH115" s="876"/>
      <c r="CI115" s="876"/>
      <c r="CJ115" s="876"/>
      <c r="CK115" s="927"/>
      <c r="CL115" s="821"/>
      <c r="CM115" s="817"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401</v>
      </c>
      <c r="DH115" s="780"/>
      <c r="DI115" s="780"/>
      <c r="DJ115" s="780"/>
      <c r="DK115" s="781"/>
      <c r="DL115" s="782" t="s">
        <v>401</v>
      </c>
      <c r="DM115" s="780"/>
      <c r="DN115" s="780"/>
      <c r="DO115" s="780"/>
      <c r="DP115" s="781"/>
      <c r="DQ115" s="782" t="s">
        <v>401</v>
      </c>
      <c r="DR115" s="780"/>
      <c r="DS115" s="780"/>
      <c r="DT115" s="780"/>
      <c r="DU115" s="781"/>
      <c r="DV115" s="824" t="s">
        <v>138</v>
      </c>
      <c r="DW115" s="825"/>
      <c r="DX115" s="825"/>
      <c r="DY115" s="825"/>
      <c r="DZ115" s="826"/>
    </row>
    <row r="116" spans="1:130" s="230"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450</v>
      </c>
      <c r="AB116" s="780"/>
      <c r="AC116" s="780"/>
      <c r="AD116" s="780"/>
      <c r="AE116" s="781"/>
      <c r="AF116" s="782" t="s">
        <v>401</v>
      </c>
      <c r="AG116" s="780"/>
      <c r="AH116" s="780"/>
      <c r="AI116" s="780"/>
      <c r="AJ116" s="781"/>
      <c r="AK116" s="782" t="s">
        <v>138</v>
      </c>
      <c r="AL116" s="780"/>
      <c r="AM116" s="780"/>
      <c r="AN116" s="780"/>
      <c r="AO116" s="781"/>
      <c r="AP116" s="824" t="s">
        <v>401</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789" t="s">
        <v>401</v>
      </c>
      <c r="BR116" s="790"/>
      <c r="BS116" s="790"/>
      <c r="BT116" s="790"/>
      <c r="BU116" s="790"/>
      <c r="BV116" s="790" t="s">
        <v>423</v>
      </c>
      <c r="BW116" s="790"/>
      <c r="BX116" s="790"/>
      <c r="BY116" s="790"/>
      <c r="BZ116" s="790"/>
      <c r="CA116" s="790" t="s">
        <v>138</v>
      </c>
      <c r="CB116" s="790"/>
      <c r="CC116" s="790"/>
      <c r="CD116" s="790"/>
      <c r="CE116" s="790"/>
      <c r="CF116" s="875" t="s">
        <v>401</v>
      </c>
      <c r="CG116" s="876"/>
      <c r="CH116" s="876"/>
      <c r="CI116" s="876"/>
      <c r="CJ116" s="876"/>
      <c r="CK116" s="927"/>
      <c r="CL116" s="821"/>
      <c r="CM116" s="817"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401</v>
      </c>
      <c r="DM116" s="780"/>
      <c r="DN116" s="780"/>
      <c r="DO116" s="780"/>
      <c r="DP116" s="781"/>
      <c r="DQ116" s="782" t="s">
        <v>462</v>
      </c>
      <c r="DR116" s="780"/>
      <c r="DS116" s="780"/>
      <c r="DT116" s="780"/>
      <c r="DU116" s="781"/>
      <c r="DV116" s="824" t="s">
        <v>401</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2978689</v>
      </c>
      <c r="AB117" s="903"/>
      <c r="AC117" s="903"/>
      <c r="AD117" s="903"/>
      <c r="AE117" s="904"/>
      <c r="AF117" s="905">
        <v>2759248</v>
      </c>
      <c r="AG117" s="903"/>
      <c r="AH117" s="903"/>
      <c r="AI117" s="903"/>
      <c r="AJ117" s="904"/>
      <c r="AK117" s="905">
        <v>2773210</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789" t="s">
        <v>401</v>
      </c>
      <c r="BR117" s="790"/>
      <c r="BS117" s="790"/>
      <c r="BT117" s="790"/>
      <c r="BU117" s="790"/>
      <c r="BV117" s="790" t="s">
        <v>138</v>
      </c>
      <c r="BW117" s="790"/>
      <c r="BX117" s="790"/>
      <c r="BY117" s="790"/>
      <c r="BZ117" s="790"/>
      <c r="CA117" s="790" t="s">
        <v>401</v>
      </c>
      <c r="CB117" s="790"/>
      <c r="CC117" s="790"/>
      <c r="CD117" s="790"/>
      <c r="CE117" s="790"/>
      <c r="CF117" s="875" t="s">
        <v>401</v>
      </c>
      <c r="CG117" s="876"/>
      <c r="CH117" s="876"/>
      <c r="CI117" s="876"/>
      <c r="CJ117" s="876"/>
      <c r="CK117" s="927"/>
      <c r="CL117" s="821"/>
      <c r="CM117" s="817"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423</v>
      </c>
      <c r="DH117" s="780"/>
      <c r="DI117" s="780"/>
      <c r="DJ117" s="780"/>
      <c r="DK117" s="781"/>
      <c r="DL117" s="782" t="s">
        <v>138</v>
      </c>
      <c r="DM117" s="780"/>
      <c r="DN117" s="780"/>
      <c r="DO117" s="780"/>
      <c r="DP117" s="781"/>
      <c r="DQ117" s="782" t="s">
        <v>401</v>
      </c>
      <c r="DR117" s="780"/>
      <c r="DS117" s="780"/>
      <c r="DT117" s="780"/>
      <c r="DU117" s="781"/>
      <c r="DV117" s="824" t="s">
        <v>401</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314</v>
      </c>
      <c r="AL118" s="896"/>
      <c r="AM118" s="896"/>
      <c r="AN118" s="896"/>
      <c r="AO118" s="897"/>
      <c r="AP118" s="899" t="s">
        <v>444</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401</v>
      </c>
      <c r="BR118" s="845"/>
      <c r="BS118" s="845"/>
      <c r="BT118" s="845"/>
      <c r="BU118" s="845"/>
      <c r="BV118" s="845" t="s">
        <v>401</v>
      </c>
      <c r="BW118" s="845"/>
      <c r="BX118" s="845"/>
      <c r="BY118" s="845"/>
      <c r="BZ118" s="845"/>
      <c r="CA118" s="845" t="s">
        <v>401</v>
      </c>
      <c r="CB118" s="845"/>
      <c r="CC118" s="845"/>
      <c r="CD118" s="845"/>
      <c r="CE118" s="845"/>
      <c r="CF118" s="875" t="s">
        <v>401</v>
      </c>
      <c r="CG118" s="876"/>
      <c r="CH118" s="876"/>
      <c r="CI118" s="876"/>
      <c r="CJ118" s="876"/>
      <c r="CK118" s="927"/>
      <c r="CL118" s="821"/>
      <c r="CM118" s="817"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401</v>
      </c>
      <c r="DH118" s="780"/>
      <c r="DI118" s="780"/>
      <c r="DJ118" s="780"/>
      <c r="DK118" s="781"/>
      <c r="DL118" s="782" t="s">
        <v>401</v>
      </c>
      <c r="DM118" s="780"/>
      <c r="DN118" s="780"/>
      <c r="DO118" s="780"/>
      <c r="DP118" s="781"/>
      <c r="DQ118" s="782" t="s">
        <v>401</v>
      </c>
      <c r="DR118" s="780"/>
      <c r="DS118" s="780"/>
      <c r="DT118" s="780"/>
      <c r="DU118" s="781"/>
      <c r="DV118" s="824" t="s">
        <v>450</v>
      </c>
      <c r="DW118" s="825"/>
      <c r="DX118" s="825"/>
      <c r="DY118" s="825"/>
      <c r="DZ118" s="826"/>
    </row>
    <row r="119" spans="1:130" s="230" customFormat="1" ht="26.25" customHeight="1" x14ac:dyDescent="0.15">
      <c r="A119" s="818" t="s">
        <v>448</v>
      </c>
      <c r="B119" s="819"/>
      <c r="C119" s="860" t="s">
        <v>449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401</v>
      </c>
      <c r="AB119" s="889"/>
      <c r="AC119" s="889"/>
      <c r="AD119" s="889"/>
      <c r="AE119" s="890"/>
      <c r="AF119" s="891" t="s">
        <v>401</v>
      </c>
      <c r="AG119" s="889"/>
      <c r="AH119" s="889"/>
      <c r="AI119" s="889"/>
      <c r="AJ119" s="890"/>
      <c r="AK119" s="891" t="s">
        <v>138</v>
      </c>
      <c r="AL119" s="889"/>
      <c r="AM119" s="889"/>
      <c r="AN119" s="889"/>
      <c r="AO119" s="890"/>
      <c r="AP119" s="892" t="s">
        <v>401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477</v>
      </c>
      <c r="BP119" s="878"/>
      <c r="BQ119" s="879">
        <v>33686597</v>
      </c>
      <c r="BR119" s="845"/>
      <c r="BS119" s="845"/>
      <c r="BT119" s="845"/>
      <c r="BU119" s="845"/>
      <c r="BV119" s="845">
        <v>33587284</v>
      </c>
      <c r="BW119" s="845"/>
      <c r="BX119" s="845"/>
      <c r="BY119" s="845"/>
      <c r="BZ119" s="845"/>
      <c r="CA119" s="845">
        <v>32536832</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80573</v>
      </c>
      <c r="DH119" s="764"/>
      <c r="DI119" s="764"/>
      <c r="DJ119" s="764"/>
      <c r="DK119" s="765"/>
      <c r="DL119" s="766">
        <v>69063</v>
      </c>
      <c r="DM119" s="764"/>
      <c r="DN119" s="764"/>
      <c r="DO119" s="764"/>
      <c r="DP119" s="765"/>
      <c r="DQ119" s="766">
        <v>57553</v>
      </c>
      <c r="DR119" s="764"/>
      <c r="DS119" s="764"/>
      <c r="DT119" s="764"/>
      <c r="DU119" s="765"/>
      <c r="DV119" s="848">
        <v>0.5</v>
      </c>
      <c r="DW119" s="849"/>
      <c r="DX119" s="849"/>
      <c r="DY119" s="849"/>
      <c r="DZ119" s="850"/>
    </row>
    <row r="120" spans="1:130" s="230" customFormat="1" ht="26.25" customHeight="1" x14ac:dyDescent="0.15">
      <c r="A120" s="820"/>
      <c r="B120" s="821"/>
      <c r="C120" s="817"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401</v>
      </c>
      <c r="AG120" s="780"/>
      <c r="AH120" s="780"/>
      <c r="AI120" s="780"/>
      <c r="AJ120" s="781"/>
      <c r="AK120" s="782" t="s">
        <v>450</v>
      </c>
      <c r="AL120" s="780"/>
      <c r="AM120" s="780"/>
      <c r="AN120" s="780"/>
      <c r="AO120" s="781"/>
      <c r="AP120" s="824" t="s">
        <v>138</v>
      </c>
      <c r="AQ120" s="825"/>
      <c r="AR120" s="825"/>
      <c r="AS120" s="825"/>
      <c r="AT120" s="826"/>
      <c r="AU120" s="880" t="s">
        <v>479</v>
      </c>
      <c r="AV120" s="881"/>
      <c r="AW120" s="881"/>
      <c r="AX120" s="881"/>
      <c r="AY120" s="882"/>
      <c r="AZ120" s="860" t="s">
        <v>480</v>
      </c>
      <c r="BA120" s="810"/>
      <c r="BB120" s="810"/>
      <c r="BC120" s="810"/>
      <c r="BD120" s="810"/>
      <c r="BE120" s="810"/>
      <c r="BF120" s="810"/>
      <c r="BG120" s="810"/>
      <c r="BH120" s="810"/>
      <c r="BI120" s="810"/>
      <c r="BJ120" s="810"/>
      <c r="BK120" s="810"/>
      <c r="BL120" s="810"/>
      <c r="BM120" s="810"/>
      <c r="BN120" s="810"/>
      <c r="BO120" s="810"/>
      <c r="BP120" s="811"/>
      <c r="BQ120" s="861">
        <v>3961944</v>
      </c>
      <c r="BR120" s="842"/>
      <c r="BS120" s="842"/>
      <c r="BT120" s="842"/>
      <c r="BU120" s="842"/>
      <c r="BV120" s="842">
        <v>5021251</v>
      </c>
      <c r="BW120" s="842"/>
      <c r="BX120" s="842"/>
      <c r="BY120" s="842"/>
      <c r="BZ120" s="842"/>
      <c r="CA120" s="842">
        <v>6008568</v>
      </c>
      <c r="CB120" s="842"/>
      <c r="CC120" s="842"/>
      <c r="CD120" s="842"/>
      <c r="CE120" s="842"/>
      <c r="CF120" s="866">
        <v>57</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3643072</v>
      </c>
      <c r="DH120" s="842"/>
      <c r="DI120" s="842"/>
      <c r="DJ120" s="842"/>
      <c r="DK120" s="842"/>
      <c r="DL120" s="842">
        <v>3627655</v>
      </c>
      <c r="DM120" s="842"/>
      <c r="DN120" s="842"/>
      <c r="DO120" s="842"/>
      <c r="DP120" s="842"/>
      <c r="DQ120" s="842">
        <v>3554202</v>
      </c>
      <c r="DR120" s="842"/>
      <c r="DS120" s="842"/>
      <c r="DT120" s="842"/>
      <c r="DU120" s="842"/>
      <c r="DV120" s="843">
        <v>33.700000000000003</v>
      </c>
      <c r="DW120" s="843"/>
      <c r="DX120" s="843"/>
      <c r="DY120" s="843"/>
      <c r="DZ120" s="844"/>
    </row>
    <row r="121" spans="1:130" s="230" customFormat="1" ht="26.25" customHeight="1" x14ac:dyDescent="0.15">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401</v>
      </c>
      <c r="AB121" s="780"/>
      <c r="AC121" s="780"/>
      <c r="AD121" s="780"/>
      <c r="AE121" s="781"/>
      <c r="AF121" s="782" t="s">
        <v>423</v>
      </c>
      <c r="AG121" s="780"/>
      <c r="AH121" s="780"/>
      <c r="AI121" s="780"/>
      <c r="AJ121" s="781"/>
      <c r="AK121" s="782" t="s">
        <v>138</v>
      </c>
      <c r="AL121" s="780"/>
      <c r="AM121" s="780"/>
      <c r="AN121" s="780"/>
      <c r="AO121" s="781"/>
      <c r="AP121" s="824" t="s">
        <v>401</v>
      </c>
      <c r="AQ121" s="825"/>
      <c r="AR121" s="825"/>
      <c r="AS121" s="825"/>
      <c r="AT121" s="826"/>
      <c r="AU121" s="883"/>
      <c r="AV121" s="884"/>
      <c r="AW121" s="884"/>
      <c r="AX121" s="884"/>
      <c r="AY121" s="885"/>
      <c r="AZ121" s="817" t="s">
        <v>484</v>
      </c>
      <c r="BA121" s="752"/>
      <c r="BB121" s="752"/>
      <c r="BC121" s="752"/>
      <c r="BD121" s="752"/>
      <c r="BE121" s="752"/>
      <c r="BF121" s="752"/>
      <c r="BG121" s="752"/>
      <c r="BH121" s="752"/>
      <c r="BI121" s="752"/>
      <c r="BJ121" s="752"/>
      <c r="BK121" s="752"/>
      <c r="BL121" s="752"/>
      <c r="BM121" s="752"/>
      <c r="BN121" s="752"/>
      <c r="BO121" s="752"/>
      <c r="BP121" s="753"/>
      <c r="BQ121" s="789">
        <v>1396314</v>
      </c>
      <c r="BR121" s="790"/>
      <c r="BS121" s="790"/>
      <c r="BT121" s="790"/>
      <c r="BU121" s="790"/>
      <c r="BV121" s="790">
        <v>1458362</v>
      </c>
      <c r="BW121" s="790"/>
      <c r="BX121" s="790"/>
      <c r="BY121" s="790"/>
      <c r="BZ121" s="790"/>
      <c r="CA121" s="790">
        <v>1567769</v>
      </c>
      <c r="CB121" s="790"/>
      <c r="CC121" s="790"/>
      <c r="CD121" s="790"/>
      <c r="CE121" s="790"/>
      <c r="CF121" s="875">
        <v>14.9</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789">
        <v>2654855</v>
      </c>
      <c r="DH121" s="790"/>
      <c r="DI121" s="790"/>
      <c r="DJ121" s="790"/>
      <c r="DK121" s="790"/>
      <c r="DL121" s="790">
        <v>2411094</v>
      </c>
      <c r="DM121" s="790"/>
      <c r="DN121" s="790"/>
      <c r="DO121" s="790"/>
      <c r="DP121" s="790"/>
      <c r="DQ121" s="790">
        <v>2234705</v>
      </c>
      <c r="DR121" s="790"/>
      <c r="DS121" s="790"/>
      <c r="DT121" s="790"/>
      <c r="DU121" s="790"/>
      <c r="DV121" s="796">
        <v>21.2</v>
      </c>
      <c r="DW121" s="796"/>
      <c r="DX121" s="796"/>
      <c r="DY121" s="796"/>
      <c r="DZ121" s="797"/>
    </row>
    <row r="122" spans="1:130" s="230" customFormat="1" ht="26.25" customHeight="1" x14ac:dyDescent="0.15">
      <c r="A122" s="820"/>
      <c r="B122" s="821"/>
      <c r="C122" s="817"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138</v>
      </c>
      <c r="AB122" s="780"/>
      <c r="AC122" s="780"/>
      <c r="AD122" s="780"/>
      <c r="AE122" s="781"/>
      <c r="AF122" s="782" t="s">
        <v>401</v>
      </c>
      <c r="AG122" s="780"/>
      <c r="AH122" s="780"/>
      <c r="AI122" s="780"/>
      <c r="AJ122" s="781"/>
      <c r="AK122" s="782" t="s">
        <v>401</v>
      </c>
      <c r="AL122" s="780"/>
      <c r="AM122" s="780"/>
      <c r="AN122" s="780"/>
      <c r="AO122" s="781"/>
      <c r="AP122" s="824" t="s">
        <v>401</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21314850</v>
      </c>
      <c r="BR122" s="845"/>
      <c r="BS122" s="845"/>
      <c r="BT122" s="845"/>
      <c r="BU122" s="845"/>
      <c r="BV122" s="845">
        <v>21139424</v>
      </c>
      <c r="BW122" s="845"/>
      <c r="BX122" s="845"/>
      <c r="BY122" s="845"/>
      <c r="BZ122" s="845"/>
      <c r="CA122" s="845">
        <v>20250628</v>
      </c>
      <c r="CB122" s="845"/>
      <c r="CC122" s="845"/>
      <c r="CD122" s="845"/>
      <c r="CE122" s="845"/>
      <c r="CF122" s="846">
        <v>192.2</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789" t="s">
        <v>138</v>
      </c>
      <c r="DH122" s="790"/>
      <c r="DI122" s="790"/>
      <c r="DJ122" s="790"/>
      <c r="DK122" s="790"/>
      <c r="DL122" s="790" t="s">
        <v>401</v>
      </c>
      <c r="DM122" s="790"/>
      <c r="DN122" s="790"/>
      <c r="DO122" s="790"/>
      <c r="DP122" s="790"/>
      <c r="DQ122" s="790" t="s">
        <v>401</v>
      </c>
      <c r="DR122" s="790"/>
      <c r="DS122" s="790"/>
      <c r="DT122" s="790"/>
      <c r="DU122" s="790"/>
      <c r="DV122" s="796" t="s">
        <v>138</v>
      </c>
      <c r="DW122" s="796"/>
      <c r="DX122" s="796"/>
      <c r="DY122" s="796"/>
      <c r="DZ122" s="797"/>
    </row>
    <row r="123" spans="1:130" s="230" customFormat="1" ht="26.25" customHeight="1" x14ac:dyDescent="0.15">
      <c r="A123" s="820"/>
      <c r="B123" s="821"/>
      <c r="C123" s="817"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138</v>
      </c>
      <c r="AB123" s="780"/>
      <c r="AC123" s="780"/>
      <c r="AD123" s="780"/>
      <c r="AE123" s="781"/>
      <c r="AF123" s="782" t="s">
        <v>423</v>
      </c>
      <c r="AG123" s="780"/>
      <c r="AH123" s="780"/>
      <c r="AI123" s="780"/>
      <c r="AJ123" s="781"/>
      <c r="AK123" s="782" t="s">
        <v>401</v>
      </c>
      <c r="AL123" s="780"/>
      <c r="AM123" s="780"/>
      <c r="AN123" s="780"/>
      <c r="AO123" s="781"/>
      <c r="AP123" s="824" t="s">
        <v>401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487</v>
      </c>
      <c r="BP123" s="878"/>
      <c r="BQ123" s="832">
        <v>26673108</v>
      </c>
      <c r="BR123" s="833"/>
      <c r="BS123" s="833"/>
      <c r="BT123" s="833"/>
      <c r="BU123" s="833"/>
      <c r="BV123" s="833">
        <v>27619037</v>
      </c>
      <c r="BW123" s="833"/>
      <c r="BX123" s="833"/>
      <c r="BY123" s="833"/>
      <c r="BZ123" s="833"/>
      <c r="CA123" s="833">
        <v>27826965</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t="s">
        <v>423</v>
      </c>
      <c r="DH123" s="780"/>
      <c r="DI123" s="780"/>
      <c r="DJ123" s="780"/>
      <c r="DK123" s="781"/>
      <c r="DL123" s="782" t="s">
        <v>138</v>
      </c>
      <c r="DM123" s="780"/>
      <c r="DN123" s="780"/>
      <c r="DO123" s="780"/>
      <c r="DP123" s="781"/>
      <c r="DQ123" s="782" t="s">
        <v>138</v>
      </c>
      <c r="DR123" s="780"/>
      <c r="DS123" s="780"/>
      <c r="DT123" s="780"/>
      <c r="DU123" s="781"/>
      <c r="DV123" s="824" t="s">
        <v>423</v>
      </c>
      <c r="DW123" s="825"/>
      <c r="DX123" s="825"/>
      <c r="DY123" s="825"/>
      <c r="DZ123" s="826"/>
    </row>
    <row r="124" spans="1:130" s="230" customFormat="1" ht="26.25" customHeight="1" thickBot="1" x14ac:dyDescent="0.2">
      <c r="A124" s="820"/>
      <c r="B124" s="821"/>
      <c r="C124" s="817"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450</v>
      </c>
      <c r="AG124" s="780"/>
      <c r="AH124" s="780"/>
      <c r="AI124" s="780"/>
      <c r="AJ124" s="781"/>
      <c r="AK124" s="782" t="s">
        <v>401</v>
      </c>
      <c r="AL124" s="780"/>
      <c r="AM124" s="780"/>
      <c r="AN124" s="780"/>
      <c r="AO124" s="781"/>
      <c r="AP124" s="824" t="s">
        <v>138</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68.3</v>
      </c>
      <c r="BR124" s="831"/>
      <c r="BS124" s="831"/>
      <c r="BT124" s="831"/>
      <c r="BU124" s="831"/>
      <c r="BV124" s="831">
        <v>54.6</v>
      </c>
      <c r="BW124" s="831"/>
      <c r="BX124" s="831"/>
      <c r="BY124" s="831"/>
      <c r="BZ124" s="831"/>
      <c r="CA124" s="831">
        <v>44.7</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450</v>
      </c>
      <c r="DH124" s="764"/>
      <c r="DI124" s="764"/>
      <c r="DJ124" s="764"/>
      <c r="DK124" s="765"/>
      <c r="DL124" s="766" t="s">
        <v>423</v>
      </c>
      <c r="DM124" s="764"/>
      <c r="DN124" s="764"/>
      <c r="DO124" s="764"/>
      <c r="DP124" s="765"/>
      <c r="DQ124" s="766" t="s">
        <v>450</v>
      </c>
      <c r="DR124" s="764"/>
      <c r="DS124" s="764"/>
      <c r="DT124" s="764"/>
      <c r="DU124" s="765"/>
      <c r="DV124" s="848" t="s">
        <v>401</v>
      </c>
      <c r="DW124" s="849"/>
      <c r="DX124" s="849"/>
      <c r="DY124" s="849"/>
      <c r="DZ124" s="850"/>
    </row>
    <row r="125" spans="1:130" s="230" customFormat="1" ht="26.25" customHeight="1" x14ac:dyDescent="0.15">
      <c r="A125" s="820"/>
      <c r="B125" s="821"/>
      <c r="C125" s="817"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462</v>
      </c>
      <c r="AB125" s="780"/>
      <c r="AC125" s="780"/>
      <c r="AD125" s="780"/>
      <c r="AE125" s="781"/>
      <c r="AF125" s="782" t="s">
        <v>401</v>
      </c>
      <c r="AG125" s="780"/>
      <c r="AH125" s="780"/>
      <c r="AI125" s="780"/>
      <c r="AJ125" s="781"/>
      <c r="AK125" s="782" t="s">
        <v>401</v>
      </c>
      <c r="AL125" s="780"/>
      <c r="AM125" s="780"/>
      <c r="AN125" s="780"/>
      <c r="AO125" s="781"/>
      <c r="AP125" s="824" t="s">
        <v>401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10"/>
      <c r="CR125" s="810"/>
      <c r="CS125" s="810"/>
      <c r="CT125" s="810"/>
      <c r="CU125" s="810"/>
      <c r="CV125" s="810"/>
      <c r="CW125" s="810"/>
      <c r="CX125" s="810"/>
      <c r="CY125" s="810"/>
      <c r="CZ125" s="810"/>
      <c r="DA125" s="810"/>
      <c r="DB125" s="810"/>
      <c r="DC125" s="810"/>
      <c r="DD125" s="810"/>
      <c r="DE125" s="810"/>
      <c r="DF125" s="811"/>
      <c r="DG125" s="861" t="s">
        <v>450</v>
      </c>
      <c r="DH125" s="842"/>
      <c r="DI125" s="842"/>
      <c r="DJ125" s="842"/>
      <c r="DK125" s="842"/>
      <c r="DL125" s="842" t="s">
        <v>450</v>
      </c>
      <c r="DM125" s="842"/>
      <c r="DN125" s="842"/>
      <c r="DO125" s="842"/>
      <c r="DP125" s="842"/>
      <c r="DQ125" s="842" t="s">
        <v>423</v>
      </c>
      <c r="DR125" s="842"/>
      <c r="DS125" s="842"/>
      <c r="DT125" s="842"/>
      <c r="DU125" s="842"/>
      <c r="DV125" s="843" t="s">
        <v>462</v>
      </c>
      <c r="DW125" s="843"/>
      <c r="DX125" s="843"/>
      <c r="DY125" s="843"/>
      <c r="DZ125" s="844"/>
    </row>
    <row r="126" spans="1:130" s="230" customFormat="1" ht="26.25" customHeight="1" thickBot="1" x14ac:dyDescent="0.2">
      <c r="A126" s="820"/>
      <c r="B126" s="821"/>
      <c r="C126" s="817"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11510</v>
      </c>
      <c r="AB126" s="780"/>
      <c r="AC126" s="780"/>
      <c r="AD126" s="780"/>
      <c r="AE126" s="781"/>
      <c r="AF126" s="782">
        <v>11510</v>
      </c>
      <c r="AG126" s="780"/>
      <c r="AH126" s="780"/>
      <c r="AI126" s="780"/>
      <c r="AJ126" s="781"/>
      <c r="AK126" s="782">
        <v>11510</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492</v>
      </c>
      <c r="CQ126" s="752"/>
      <c r="CR126" s="752"/>
      <c r="CS126" s="752"/>
      <c r="CT126" s="752"/>
      <c r="CU126" s="752"/>
      <c r="CV126" s="752"/>
      <c r="CW126" s="752"/>
      <c r="CX126" s="752"/>
      <c r="CY126" s="752"/>
      <c r="CZ126" s="752"/>
      <c r="DA126" s="752"/>
      <c r="DB126" s="752"/>
      <c r="DC126" s="752"/>
      <c r="DD126" s="752"/>
      <c r="DE126" s="752"/>
      <c r="DF126" s="753"/>
      <c r="DG126" s="789" t="s">
        <v>401</v>
      </c>
      <c r="DH126" s="790"/>
      <c r="DI126" s="790"/>
      <c r="DJ126" s="790"/>
      <c r="DK126" s="790"/>
      <c r="DL126" s="790" t="s">
        <v>401</v>
      </c>
      <c r="DM126" s="790"/>
      <c r="DN126" s="790"/>
      <c r="DO126" s="790"/>
      <c r="DP126" s="790"/>
      <c r="DQ126" s="790" t="s">
        <v>401</v>
      </c>
      <c r="DR126" s="790"/>
      <c r="DS126" s="790"/>
      <c r="DT126" s="790"/>
      <c r="DU126" s="790"/>
      <c r="DV126" s="796" t="s">
        <v>401</v>
      </c>
      <c r="DW126" s="796"/>
      <c r="DX126" s="796"/>
      <c r="DY126" s="796"/>
      <c r="DZ126" s="797"/>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441</v>
      </c>
      <c r="AB127" s="780"/>
      <c r="AC127" s="780"/>
      <c r="AD127" s="780"/>
      <c r="AE127" s="781"/>
      <c r="AF127" s="782">
        <v>389</v>
      </c>
      <c r="AG127" s="780"/>
      <c r="AH127" s="780"/>
      <c r="AI127" s="780"/>
      <c r="AJ127" s="781"/>
      <c r="AK127" s="782">
        <v>332</v>
      </c>
      <c r="AL127" s="780"/>
      <c r="AM127" s="780"/>
      <c r="AN127" s="780"/>
      <c r="AO127" s="781"/>
      <c r="AP127" s="824">
        <v>0</v>
      </c>
      <c r="AQ127" s="825"/>
      <c r="AR127" s="825"/>
      <c r="AS127" s="825"/>
      <c r="AT127" s="826"/>
      <c r="AU127" s="232"/>
      <c r="AV127" s="232"/>
      <c r="AW127" s="232"/>
      <c r="AX127" s="841"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498</v>
      </c>
      <c r="CQ127" s="752"/>
      <c r="CR127" s="752"/>
      <c r="CS127" s="752"/>
      <c r="CT127" s="752"/>
      <c r="CU127" s="752"/>
      <c r="CV127" s="752"/>
      <c r="CW127" s="752"/>
      <c r="CX127" s="752"/>
      <c r="CY127" s="752"/>
      <c r="CZ127" s="752"/>
      <c r="DA127" s="752"/>
      <c r="DB127" s="752"/>
      <c r="DC127" s="752"/>
      <c r="DD127" s="752"/>
      <c r="DE127" s="752"/>
      <c r="DF127" s="753"/>
      <c r="DG127" s="789" t="s">
        <v>462</v>
      </c>
      <c r="DH127" s="790"/>
      <c r="DI127" s="790"/>
      <c r="DJ127" s="790"/>
      <c r="DK127" s="790"/>
      <c r="DL127" s="790" t="s">
        <v>401</v>
      </c>
      <c r="DM127" s="790"/>
      <c r="DN127" s="790"/>
      <c r="DO127" s="790"/>
      <c r="DP127" s="790"/>
      <c r="DQ127" s="790" t="s">
        <v>401</v>
      </c>
      <c r="DR127" s="790"/>
      <c r="DS127" s="790"/>
      <c r="DT127" s="790"/>
      <c r="DU127" s="790"/>
      <c r="DV127" s="796" t="s">
        <v>401</v>
      </c>
      <c r="DW127" s="796"/>
      <c r="DX127" s="796"/>
      <c r="DY127" s="796"/>
      <c r="DZ127" s="797"/>
    </row>
    <row r="128" spans="1:130" s="230" customFormat="1" ht="26.25" customHeight="1" thickBot="1" x14ac:dyDescent="0.2">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310807</v>
      </c>
      <c r="AB128" s="803"/>
      <c r="AC128" s="803"/>
      <c r="AD128" s="803"/>
      <c r="AE128" s="804"/>
      <c r="AF128" s="805">
        <v>291891</v>
      </c>
      <c r="AG128" s="803"/>
      <c r="AH128" s="803"/>
      <c r="AI128" s="803"/>
      <c r="AJ128" s="804"/>
      <c r="AK128" s="805">
        <v>277803</v>
      </c>
      <c r="AL128" s="803"/>
      <c r="AM128" s="803"/>
      <c r="AN128" s="803"/>
      <c r="AO128" s="804"/>
      <c r="AP128" s="806"/>
      <c r="AQ128" s="807"/>
      <c r="AR128" s="807"/>
      <c r="AS128" s="807"/>
      <c r="AT128" s="808"/>
      <c r="AU128" s="232"/>
      <c r="AV128" s="232"/>
      <c r="AW128" s="232"/>
      <c r="AX128" s="809" t="s">
        <v>501</v>
      </c>
      <c r="AY128" s="810"/>
      <c r="AZ128" s="810"/>
      <c r="BA128" s="810"/>
      <c r="BB128" s="810"/>
      <c r="BC128" s="810"/>
      <c r="BD128" s="810"/>
      <c r="BE128" s="811"/>
      <c r="BF128" s="786" t="s">
        <v>401</v>
      </c>
      <c r="BG128" s="787"/>
      <c r="BH128" s="787"/>
      <c r="BI128" s="787"/>
      <c r="BJ128" s="787"/>
      <c r="BK128" s="787"/>
      <c r="BL128" s="812"/>
      <c r="BM128" s="786">
        <v>13.02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423</v>
      </c>
      <c r="DH128" s="793"/>
      <c r="DI128" s="793"/>
      <c r="DJ128" s="793"/>
      <c r="DK128" s="793"/>
      <c r="DL128" s="793" t="s">
        <v>450</v>
      </c>
      <c r="DM128" s="793"/>
      <c r="DN128" s="793"/>
      <c r="DO128" s="793"/>
      <c r="DP128" s="793"/>
      <c r="DQ128" s="793" t="s">
        <v>450</v>
      </c>
      <c r="DR128" s="793"/>
      <c r="DS128" s="793"/>
      <c r="DT128" s="793"/>
      <c r="DU128" s="793"/>
      <c r="DV128" s="794" t="s">
        <v>450</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12037005</v>
      </c>
      <c r="AB129" s="780"/>
      <c r="AC129" s="780"/>
      <c r="AD129" s="780"/>
      <c r="AE129" s="781"/>
      <c r="AF129" s="782">
        <v>12678978</v>
      </c>
      <c r="AG129" s="780"/>
      <c r="AH129" s="780"/>
      <c r="AI129" s="780"/>
      <c r="AJ129" s="781"/>
      <c r="AK129" s="782">
        <v>12298936</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505</v>
      </c>
      <c r="BG129" s="771"/>
      <c r="BH129" s="771"/>
      <c r="BI129" s="771"/>
      <c r="BJ129" s="771"/>
      <c r="BK129" s="771"/>
      <c r="BL129" s="772"/>
      <c r="BM129" s="770">
        <v>18.02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1770900</v>
      </c>
      <c r="AB130" s="780"/>
      <c r="AC130" s="780"/>
      <c r="AD130" s="780"/>
      <c r="AE130" s="781"/>
      <c r="AF130" s="782">
        <v>1761432</v>
      </c>
      <c r="AG130" s="780"/>
      <c r="AH130" s="780"/>
      <c r="AI130" s="780"/>
      <c r="AJ130" s="781"/>
      <c r="AK130" s="782">
        <v>1763806</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10266105</v>
      </c>
      <c r="AB131" s="764"/>
      <c r="AC131" s="764"/>
      <c r="AD131" s="764"/>
      <c r="AE131" s="765"/>
      <c r="AF131" s="766">
        <v>10917546</v>
      </c>
      <c r="AG131" s="764"/>
      <c r="AH131" s="764"/>
      <c r="AI131" s="764"/>
      <c r="AJ131" s="765"/>
      <c r="AK131" s="766">
        <v>10535130</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44.7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8.7373156620000003</v>
      </c>
      <c r="AB132" s="745"/>
      <c r="AC132" s="745"/>
      <c r="AD132" s="745"/>
      <c r="AE132" s="746"/>
      <c r="AF132" s="747">
        <v>6.4659677179999999</v>
      </c>
      <c r="AG132" s="745"/>
      <c r="AH132" s="745"/>
      <c r="AI132" s="745"/>
      <c r="AJ132" s="746"/>
      <c r="AK132" s="747">
        <v>6.9443946109999999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9.1999999999999993</v>
      </c>
      <c r="AB133" s="724"/>
      <c r="AC133" s="724"/>
      <c r="AD133" s="724"/>
      <c r="AE133" s="725"/>
      <c r="AF133" s="723">
        <v>8</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F2dPNodoEFLnR95m0tuGLHqTn6EVpPTiRd8NFk1cqSgXgjH2+nviNTApymm/9IXivj+3OKoWXofH2I21AHGZg==" saltValue="YoRCQ04MuMEYpi++Uqxw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D1" zoomScale="85" zoomScaleNormal="85" zoomScaleSheetLayoutView="85" workbookViewId="0">
      <selection activeCell="BL54" sqref="BL5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gJbftOs8JybP15tlKB6G2mt6SDgvMQ/ZkptbZEE2r2GjEEn5NeT8FJvJV9e/aalk9ETC12QTrl7Gps7k2z/aQ==" saltValue="xBkcS1chDfpAEQrTGvXl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9"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5ha1+Wr5+Nu/IAyMoDYgvznSf25UylNxTtlTdyeyoC/93Cvg+XHIDINBwov/W2BmlVzJJ38bslNm59esNt78w==" saltValue="DoyIdO9fU4L23yLyTa93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4009810</v>
      </c>
      <c r="AP9" s="281">
        <v>84079</v>
      </c>
      <c r="AQ9" s="282">
        <v>88339</v>
      </c>
      <c r="AR9" s="283">
        <v>-4.8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520356</v>
      </c>
      <c r="AP10" s="284">
        <v>10911</v>
      </c>
      <c r="AQ10" s="285">
        <v>7842</v>
      </c>
      <c r="AR10" s="286">
        <v>39.1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2321</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v>10</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20366</v>
      </c>
      <c r="AP13" s="284">
        <v>427</v>
      </c>
      <c r="AQ13" s="285">
        <v>2936</v>
      </c>
      <c r="AR13" s="286">
        <v>-85.5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110221</v>
      </c>
      <c r="AP14" s="284">
        <v>2311</v>
      </c>
      <c r="AQ14" s="285">
        <v>1649</v>
      </c>
      <c r="AR14" s="286">
        <v>40.1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-267383</v>
      </c>
      <c r="AP15" s="284">
        <v>-5607</v>
      </c>
      <c r="AQ15" s="285">
        <v>-5997</v>
      </c>
      <c r="AR15" s="286">
        <v>-6.5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4393370</v>
      </c>
      <c r="AP16" s="284">
        <v>92122</v>
      </c>
      <c r="AQ16" s="285">
        <v>97102</v>
      </c>
      <c r="AR16" s="286">
        <v>-5.0999999999999996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8.26</v>
      </c>
      <c r="AP21" s="298">
        <v>8.91</v>
      </c>
      <c r="AQ21" s="299">
        <v>-0.65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96.8</v>
      </c>
      <c r="AP22" s="303">
        <v>97.5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1862518</v>
      </c>
      <c r="AP32" s="312">
        <v>39054</v>
      </c>
      <c r="AQ32" s="313">
        <v>55264</v>
      </c>
      <c r="AR32" s="314">
        <v>-29.3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v>19</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653325</v>
      </c>
      <c r="AP35" s="312">
        <v>13699</v>
      </c>
      <c r="AQ35" s="313">
        <v>18522</v>
      </c>
      <c r="AR35" s="314">
        <v>-26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245525</v>
      </c>
      <c r="AP36" s="312">
        <v>5148</v>
      </c>
      <c r="AQ36" s="313">
        <v>2744</v>
      </c>
      <c r="AR36" s="314">
        <v>87.6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11842</v>
      </c>
      <c r="AP37" s="312">
        <v>248</v>
      </c>
      <c r="AQ37" s="313">
        <v>519</v>
      </c>
      <c r="AR37" s="314">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4</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-277803</v>
      </c>
      <c r="AP39" s="312">
        <v>-5825</v>
      </c>
      <c r="AQ39" s="313">
        <v>-3996</v>
      </c>
      <c r="AR39" s="314">
        <v>45.8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-1763806</v>
      </c>
      <c r="AP40" s="312">
        <v>-36984</v>
      </c>
      <c r="AQ40" s="313">
        <v>-50182</v>
      </c>
      <c r="AR40" s="314">
        <v>-26.3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731601</v>
      </c>
      <c r="AP41" s="312">
        <v>15340</v>
      </c>
      <c r="AQ41" s="313">
        <v>22892</v>
      </c>
      <c r="AR41" s="314">
        <v>-33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1121230</v>
      </c>
      <c r="AN51" s="334">
        <v>22487</v>
      </c>
      <c r="AO51" s="335">
        <v>-14.9</v>
      </c>
      <c r="AP51" s="336">
        <v>54684</v>
      </c>
      <c r="AQ51" s="337">
        <v>1.1000000000000001</v>
      </c>
      <c r="AR51" s="338">
        <v>-16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617081</v>
      </c>
      <c r="AN52" s="342">
        <v>12376</v>
      </c>
      <c r="AO52" s="343">
        <v>-18.100000000000001</v>
      </c>
      <c r="AP52" s="344">
        <v>32829</v>
      </c>
      <c r="AQ52" s="345">
        <v>7.2</v>
      </c>
      <c r="AR52" s="346">
        <v>-25.3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1938047</v>
      </c>
      <c r="AN53" s="334">
        <v>39221</v>
      </c>
      <c r="AO53" s="335">
        <v>74.400000000000006</v>
      </c>
      <c r="AP53" s="336">
        <v>62383</v>
      </c>
      <c r="AQ53" s="337">
        <v>14.1</v>
      </c>
      <c r="AR53" s="338">
        <v>60.3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1094203</v>
      </c>
      <c r="AN54" s="342">
        <v>22144</v>
      </c>
      <c r="AO54" s="343">
        <v>78.900000000000006</v>
      </c>
      <c r="AP54" s="344">
        <v>35325</v>
      </c>
      <c r="AQ54" s="345">
        <v>7.6</v>
      </c>
      <c r="AR54" s="346">
        <v>71.3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2154946</v>
      </c>
      <c r="AN55" s="334">
        <v>44136</v>
      </c>
      <c r="AO55" s="335">
        <v>12.5</v>
      </c>
      <c r="AP55" s="336">
        <v>76347</v>
      </c>
      <c r="AQ55" s="337">
        <v>22.4</v>
      </c>
      <c r="AR55" s="338">
        <v>-9.9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1433518</v>
      </c>
      <c r="AN56" s="342">
        <v>29360</v>
      </c>
      <c r="AO56" s="343">
        <v>32.6</v>
      </c>
      <c r="AP56" s="344">
        <v>41762</v>
      </c>
      <c r="AQ56" s="345">
        <v>18.2</v>
      </c>
      <c r="AR56" s="346">
        <v>14.4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2503724</v>
      </c>
      <c r="AN57" s="334">
        <v>52058</v>
      </c>
      <c r="AO57" s="335">
        <v>17.899999999999999</v>
      </c>
      <c r="AP57" s="336">
        <v>69604</v>
      </c>
      <c r="AQ57" s="337">
        <v>-8.8000000000000007</v>
      </c>
      <c r="AR57" s="338">
        <v>26.7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1069488</v>
      </c>
      <c r="AN58" s="342">
        <v>22237</v>
      </c>
      <c r="AO58" s="343">
        <v>-24.3</v>
      </c>
      <c r="AP58" s="344">
        <v>36247</v>
      </c>
      <c r="AQ58" s="345">
        <v>-13.2</v>
      </c>
      <c r="AR58" s="346">
        <v>-11.1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1879978</v>
      </c>
      <c r="AN59" s="334">
        <v>39420</v>
      </c>
      <c r="AO59" s="335">
        <v>-24.3</v>
      </c>
      <c r="AP59" s="336">
        <v>68410</v>
      </c>
      <c r="AQ59" s="337">
        <v>-1.7</v>
      </c>
      <c r="AR59" s="338">
        <v>-22.6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971549</v>
      </c>
      <c r="AN60" s="342">
        <v>20372</v>
      </c>
      <c r="AO60" s="343">
        <v>-8.4</v>
      </c>
      <c r="AP60" s="344">
        <v>35086</v>
      </c>
      <c r="AQ60" s="345">
        <v>-3.2</v>
      </c>
      <c r="AR60" s="346">
        <v>-5.2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1919585</v>
      </c>
      <c r="AN61" s="349">
        <v>39464</v>
      </c>
      <c r="AO61" s="350">
        <v>13.1</v>
      </c>
      <c r="AP61" s="351">
        <v>66286</v>
      </c>
      <c r="AQ61" s="352">
        <v>5.4</v>
      </c>
      <c r="AR61" s="338">
        <v>7.7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1037168</v>
      </c>
      <c r="AN62" s="342">
        <v>21298</v>
      </c>
      <c r="AO62" s="343">
        <v>12.1</v>
      </c>
      <c r="AP62" s="344">
        <v>36250</v>
      </c>
      <c r="AQ62" s="345">
        <v>3.3</v>
      </c>
      <c r="AR62" s="346">
        <v>8.8000000000000007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xwIz30uju1R7blzkJba6Vv2nI7ykreZA2pSpkK1/RD7qUhKaEoEQTE445Q5ztDbAOrc9Q3EX27Afh/59cfINA==" saltValue="Cwd3Kgoso1Gr+oxB/OaW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WFXoUNgJUXA8OuoB7XdDt7jNM0oKdHUqjIKP01NFApeB7Zz/bh+UbWnB/Ui1+FnzQ711NadSi0+Is/lN8EVuww==" saltValue="iZm/0ui+gpAM8cq2dWaL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2WDUmLAK86OCPvTzxzTmcFCFmNOG3uwsjYwrq9BSq+Yr5T97PmoMcsRivuRs4+adM/X4+pqnR0fyB+zY98Gq1Q==" saltValue="2R/pXf/7956JZOokAtr4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10.37</v>
      </c>
      <c r="G47" s="12">
        <v>12.53</v>
      </c>
      <c r="H47" s="12">
        <v>12.24</v>
      </c>
      <c r="I47" s="12">
        <v>15.18</v>
      </c>
      <c r="J47" s="13">
        <v>18.510000000000002</v>
      </c>
    </row>
    <row r="48" spans="2:10" ht="57.75" customHeight="1" x14ac:dyDescent="0.15">
      <c r="B48" s="14"/>
      <c r="C48" s="1141" t="s">
        <v>4</v>
      </c>
      <c r="D48" s="1141"/>
      <c r="E48" s="1142"/>
      <c r="F48" s="15">
        <v>6.07</v>
      </c>
      <c r="G48" s="16">
        <v>6.26</v>
      </c>
      <c r="H48" s="16">
        <v>5.66</v>
      </c>
      <c r="I48" s="16">
        <v>6.51</v>
      </c>
      <c r="J48" s="17">
        <v>6.61</v>
      </c>
    </row>
    <row r="49" spans="2:10" ht="57.75" customHeight="1" thickBot="1" x14ac:dyDescent="0.2">
      <c r="B49" s="18"/>
      <c r="C49" s="1143" t="s">
        <v>5</v>
      </c>
      <c r="D49" s="1143"/>
      <c r="E49" s="1144"/>
      <c r="F49" s="19">
        <v>0.68</v>
      </c>
      <c r="G49" s="20">
        <v>2.44</v>
      </c>
      <c r="H49" s="20" t="s">
        <v>572</v>
      </c>
      <c r="I49" s="20">
        <v>4.7</v>
      </c>
      <c r="J49" s="21">
        <v>2.75</v>
      </c>
    </row>
    <row r="50" spans="2:10" x14ac:dyDescent="0.15"/>
  </sheetData>
  <sheetProtection algorithmName="SHA-512" hashValue="Bfrwqc7lpSGA6i0Oyno0qStLlHi7Z1wtQChYtgT6Ni8Kz/txqtJg5kzJCXZHs8qzGimpKVohG6tX1CxjX/CF6Q==" saltValue="sr5w8HFC1p7CZs7IXM7B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2024-03-21T10:06:41Z</cp:lastPrinted>
  <dcterms:created xsi:type="dcterms:W3CDTF">2024-03-14T02:26:39Z</dcterms:created>
  <dcterms:modified xsi:type="dcterms:W3CDTF">2024-03-22T08:22:01Z</dcterms:modified>
  <cp:category/>
</cp:coreProperties>
</file>