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F9EB10B5-6577-4FBA-883F-17351D529F7F}"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12" l="1"/>
  <c r="AA30" i="12"/>
  <c r="AA31" i="12"/>
  <c r="AA32" i="12"/>
  <c r="AA33" i="12"/>
  <c r="AA28" i="12"/>
  <c r="AA8" i="12"/>
  <c r="AA9" i="12"/>
  <c r="AA10" i="12"/>
  <c r="AA7" i="12"/>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U36" i="10"/>
  <c r="BE35" i="10"/>
  <c r="C34" i="10"/>
  <c r="C35" i="10" s="1"/>
  <c r="C36" i="10" s="1"/>
  <c r="C37"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s="1"/>
  <c r="BW34" i="10" l="1"/>
  <c r="BW35" i="10" l="1"/>
  <c r="BW36" i="10" s="1"/>
  <c r="BW37" i="10" s="1"/>
  <c r="BW38" i="10" s="1"/>
  <c r="BW39" i="10" s="1"/>
  <c r="BW40" i="10" s="1"/>
  <c r="BW41" i="10" s="1"/>
  <c r="BW42" i="10" s="1"/>
  <c r="BW43" i="10" s="1"/>
  <c r="CO34" i="10"/>
  <c r="CO35" i="10" s="1"/>
  <c r="CO36" i="10" s="1"/>
  <c r="CO37" i="10" s="1"/>
  <c r="CO38" i="10" s="1"/>
</calcChain>
</file>

<file path=xl/sharedStrings.xml><?xml version="1.0" encoding="utf-8"?>
<sst xmlns="http://schemas.openxmlformats.org/spreadsheetml/2006/main" count="1187" uniqueCount="630">
  <si>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</si>
  <si>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</si>
  <si>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</si>
  <si>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</si>
  <si>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</si>
  <si>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</si>
  <si>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</si>
  <si>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</si>
  <si>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</si>
  <si>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</si>
  <si>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</si>
  <si>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</si>
  <si>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</si>
  <si>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</si>
  <si>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</si>
  <si>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</si>
  <si>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</si>
  <si>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</si>
  <si>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</si>
  <si>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</si>
  <si>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</si>
  <si>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</si>
  <si>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</si>
  <si>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</si>
  <si>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</si>
  <si>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</si>
  <si>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</si>
  <si>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</si>
  <si>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</si>
  <si>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</si>
  <si>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</si>
  <si>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</si>
  <si>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</si>
  <si>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</si>
  <si>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</si>
  <si>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</si>
  <si>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</si>
  <si>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</si>
  <si>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</si>
  <si>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</si>
  <si>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</si>
  <si>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</si>
  <si>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</si>
  <si>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</si>
  <si>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</si>
  <si>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</si>
  <si>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</si>
  <si>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</si>
  <si>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</si>
  <si>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</si>
  <si>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</si>
  <si>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</si>
  <si>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</si>
  <si>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</si>
  <si>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</si>
  <si>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</si>
  <si>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</si>
  <si>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</si>
  <si>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</si>
  <si>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</si>
  <si>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</si>
  <si>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</si>
  <si>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</si>
  <si>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</si>
  <si>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</si>
  <si>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</si>
  <si>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</si>
  <si>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</si>
  <si>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</si>
  <si>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</si>
  <si>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</si>
  <si>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</si>
  <si>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</si>
  <si>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</si>
  <si>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</si>
  <si>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</si>
  <si>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</si>
  <si>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</si>
  <si>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</si>
  <si>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</si>
  <si>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</si>
  <si>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</si>
  <si>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</si>
  <si>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</si>
  <si>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</si>
  <si>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</si>
  <si>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</si>
  <si>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</si>
  <si>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</si>
  <si>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</si>
  <si>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</si>
  <si>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</si>
  <si>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</si>
  <si>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</si>
  <si>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</si>
  <si>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</si>
  <si>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</si>
  <si>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</si>
  <si>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</si>
  <si>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</si>
  <si>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</si>
  <si>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</si>
  <si>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</si>
  <si>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</si>
  <si>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</si>
  <si>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</si>
  <si>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</si>
  <si>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</si>
  <si>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</si>
  <si>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</si>
  <si>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</si>
  <si>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</si>
  <si>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</si>
  <si>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</si>
  <si>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</si>
  <si>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</si>
  <si>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</si>
  <si>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</si>
  <si>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</si>
  <si>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</si>
  <si>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</si>
  <si>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</si>
  <si>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</si>
  <si>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</si>
  <si>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</si>
  <si>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</si>
  <si>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</si>
  <si>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</si>
  <si>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</si>
  <si>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</si>
  <si>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</si>
  <si>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</si>
  <si>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</si>
  <si>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</si>
  <si>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</si>
  <si>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</si>
  <si>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</si>
  <si>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</si>
  <si>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</si>
  <si>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</si>
  <si>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</si>
  <si>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</si>
  <si>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</si>
  <si>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</si>
  <si>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</si>
  <si>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</si>
  <si>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</si>
  <si>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</si>
  <si>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</si>
  <si>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</si>
  <si>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</si>
  <si>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</si>
  <si>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</si>
  <si>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</si>
  <si>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</si>
  <si>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</si>
  <si>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</si>
  <si>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</si>
  <si>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</si>
  <si>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</si>
  <si>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</si>
  <si>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</si>
  <si>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</si>
  <si>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</si>
  <si>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</si>
  <si>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</si>
  <si>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</si>
  <si>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</si>
  <si>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</si>
  <si>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</si>
  <si>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</si>
  <si>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</si>
  <si>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</si>
  <si>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</si>
  <si>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</si>
  <si>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</si>
  <si>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</si>
  <si>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</si>
  <si>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</si>
  <si>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</si>
  <si>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</si>
  <si>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</si>
  <si>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</si>
  <si>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</si>
  <si>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</si>
  <si>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</si>
  <si>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</si>
  <si>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</si>
  <si>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</si>
  <si>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</si>
  <si>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</si>
  <si>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</si>
  <si>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</si>
  <si>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</si>
  <si>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</si>
  <si>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</si>
  <si>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</si>
  <si>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</si>
  <si>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</si>
  <si>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</si>
  <si>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</si>
  <si>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</si>
  <si>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</si>
  <si>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</si>
  <si>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</si>
  <si>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</si>
  <si>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</si>
  <si>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</si>
  <si>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</si>
  <si>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</si>
  <si>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</si>
  <si>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</si>
  <si>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</si>
  <si>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</si>
  <si>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</si>
  <si>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長野県岡谷市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</si>
  <si>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</si>
  <si>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</si>
  <si>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</si>
  <si>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</si>
  <si>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</si>
  <si>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</si>
  <si>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</si>
  <si>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</si>
  <si>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</si>
  <si>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</si>
  <si>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</si>
  <si>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</si>
  <si>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</si>
  <si>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</si>
  <si>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</si>
  <si>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</si>
  <si>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</si>
  <si>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</si>
  <si>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</si>
  <si>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</si>
  <si>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</si>
  <si>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</si>
  <si>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</si>
  <si>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</si>
  <si>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</si>
  <si>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</si>
  <si>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</si>
  <si>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</si>
  <si>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</si>
  <si>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</si>
  <si>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</si>
  <si>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</si>
  <si>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</si>
  <si>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</si>
  <si>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</si>
  <si>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</si>
  <si>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</si>
  <si>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</si>
  <si>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</si>
  <si>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</si>
  <si>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</si>
  <si>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</si>
  <si>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</si>
  <si>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</si>
  <si>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</si>
  <si>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</si>
  <si>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</si>
  <si>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</si>
  <si>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</si>
  <si>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</si>
  <si>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</si>
  <si>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</si>
  <si>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</si>
  <si>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</si>
  <si>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</si>
  <si>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</si>
  <si>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</si>
  <si>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</si>
  <si>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</si>
  <si>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</si>
  <si>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</si>
  <si>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</si>
  <si>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</si>
  <si>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</si>
  <si>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</si>
  <si>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</si>
  <si>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</si>
  <si>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</si>
  <si>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</si>
  <si>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</si>
  <si>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</si>
  <si>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</si>
  <si>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</si>
  <si>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</si>
  <si>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</si>
  <si>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</si>
  <si>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</si>
  <si>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</si>
  <si>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</si>
  <si>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</si>
  <si>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</si>
  <si>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</si>
  <si>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</si>
  <si>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</si>
  <si>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</si>
  <si>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</si>
  <si>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</si>
  <si>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</si>
  <si>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</si>
  <si>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</si>
  <si>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</si>
  <si>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</si>
  <si>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</si>
  <si>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</si>
  <si>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</si>
  <si>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</si>
  <si>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</si>
  <si>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</si>
  <si>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</si>
  <si>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</si>
  <si>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</si>
  <si>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</si>
  <si>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</si>
  <si>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</si>
  <si>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</si>
  <si>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</si>
  <si>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</si>
  <si>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</si>
  <si>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</si>
  <si>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</si>
  <si>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</si>
  <si>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</si>
  <si>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</si>
  <si>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</si>
  <si>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</si>
  <si>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</si>
  <si>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</si>
  <si>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</si>
  <si>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</si>
  <si>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</si>
  <si>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</si>
  <si>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</si>
  <si>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</si>
  <si>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</si>
  <si>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</si>
  <si>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</si>
  <si>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</si>
  <si>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</si>
  <si>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</si>
  <si>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</si>
  <si>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</si>
  <si>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</si>
  <si>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</si>
  <si>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</si>
  <si>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</si>
  <si>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</si>
  <si>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</si>
  <si>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</si>
  <si>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</si>
  <si>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</si>
  <si>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</si>
  <si>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</si>
  <si>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</si>
  <si>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</si>
  <si>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</si>
  <si>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</si>
  <si>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</si>
  <si>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</si>
  <si>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</si>
  <si>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</si>
  <si>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</si>
  <si>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</si>
  <si>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</si>
  <si>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</si>
  <si>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長野県岡谷市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</si>
  <si>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</si>
  <si>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</si>
  <si>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</si>
  <si>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</si>
  <si>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</si>
  <si>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</si>
  <si>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</si>
  <si>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</si>
  <si>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</si>
  <si>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</si>
  <si>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</si>
  <si>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</si>
  <si>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</si>
  <si>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</si>
  <si>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</si>
  <si>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</si>
  <si>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</si>
  <si>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</si>
  <si>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</si>
  <si>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</si>
  <si>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</si>
  <si>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</si>
  <si>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</si>
  <si>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</si>
  <si>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</si>
  <si>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</si>
  <si>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</si>
  <si>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</si>
  <si>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</si>
  <si>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</si>
  <si>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</si>
  <si>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</si>
  <si>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</si>
  <si>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</si>
  <si>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</si>
  <si>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</si>
  <si>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</si>
  <si>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</si>
  <si>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</si>
  <si>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</si>
  <si>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</si>
  <si>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</si>
  <si>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</si>
  <si>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</si>
  <si>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</si>
  <si>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</si>
  <si>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</si>
  <si>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</si>
  <si>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</si>
  <si>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</si>
  <si>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</si>
  <si>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</si>
  <si>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</si>
  <si>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</si>
  <si>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</si>
  <si>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</si>
  <si>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</si>
  <si>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</si>
  <si>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</si>
  <si>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</si>
  <si>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</si>
  <si>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</si>
  <si>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</si>
  <si>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</si>
  <si>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</si>
  <si>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</si>
  <si>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</si>
  <si>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</si>
  <si>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</si>
  <si>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</si>
  <si>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</si>
  <si>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</si>
  <si>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</si>
  <si>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</si>
  <si>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</si>
  <si>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</si>
  <si>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</si>
  <si>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</si>
  <si>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</si>
  <si>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</si>
  <si>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</si>
  <si>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</si>
  <si>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</si>
  <si>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</si>
  <si>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</si>
  <si>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</si>
  <si>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</si>
  <si>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</si>
  <si>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</si>
  <si>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</si>
  <si>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</si>
  <si>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</si>
  <si>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</si>
  <si>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</si>
  <si>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</si>
  <si>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</si>
  <si>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</si>
  <si>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</si>
  <si>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</si>
  <si>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</si>
  <si>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</si>
  <si>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</si>
  <si>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</si>
  <si>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</si>
  <si>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</si>
  <si>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</si>
  <si>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</si>
  <si>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</si>
  <si>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</si>
  <si>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</si>
  <si>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</si>
  <si>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</si>
  <si>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</si>
  <si>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</si>
  <si>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</si>
  <si>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</si>
  <si>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</si>
  <si>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</si>
  <si>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</si>
  <si>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</si>
  <si>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</si>
  <si>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</si>
  <si>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</si>
  <si>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</si>
  <si>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</si>
  <si>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</si>
  <si>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</si>
  <si>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</si>
  <si>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</si>
  <si>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</si>
  <si>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</si>
  <si>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</si>
  <si>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</si>
  <si>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</si>
  <si>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</si>
  <si>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</si>
  <si>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</si>
  <si>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</si>
  <si>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</si>
  <si>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</si>
  <si>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</si>
  <si>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</si>
  <si>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</si>
  <si>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</si>
  <si>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</si>
  <si>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</si>
  <si>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</si>
  <si>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</si>
  <si>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</si>
  <si>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</si>
  <si>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</si>
  <si>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</si>
  <si>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</si>
  <si>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</si>
  <si>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</si>
  <si>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</si>
  <si>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</si>
  <si>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</si>
  <si>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</si>
  <si>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</si>
  <si>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</si>
  <si>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</si>
  <si>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</si>
  <si>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</si>
  <si>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</si>
  <si>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</si>
  <si>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</si>
  <si>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</si>
  <si>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</si>
  <si>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</si>
  <si>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</si>
  <si>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</si>
  <si>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</si>
  <si>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</si>
  <si>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</si>
  <si>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</si>
  <si>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</si>
  <si>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</si>
  <si>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</si>
  <si>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</si>
  <si>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</si>
  <si>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</si>
  <si>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</si>
  <si>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</si>
  <si>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</si>
  <si>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</si>
  <si>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</si>
  <si>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</si>
  <si>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</si>
  <si>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</si>
  <si>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</si>
  <si>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</si>
  <si>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</si>
  <si>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0.32</t>
  </si>
  <si>
    <t>▲ 0.44</t>
  </si>
  <si>
    <t>地域開発事業特別会計</t>
  </si>
  <si>
    <t>▲ 2.84</t>
  </si>
  <si>
    <t>▲ 2.76</t>
  </si>
  <si>
    <t>▲ 2.34</t>
  </si>
  <si>
    <t>▲ 2.19</t>
  </si>
  <si>
    <t>下水道事業会計</t>
  </si>
  <si>
    <t>水道事業会計</t>
  </si>
  <si>
    <t>一般会計</t>
  </si>
  <si>
    <t>国民健康保険事業特別会計</t>
  </si>
  <si>
    <t>霊園事業特別会計</t>
  </si>
  <si>
    <t>後期高齢者医療事業特別会計</t>
  </si>
  <si>
    <t>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</si>
  <si>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</si>
  <si>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</si>
  <si>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</si>
  <si>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</si>
  <si>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</si>
  <si>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</si>
  <si>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</si>
  <si>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</si>
  <si>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</si>
  <si>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おかや文化振興事業団</t>
    <rPh sb="3" eb="5">
      <t>ブンカ</t>
    </rPh>
    <rPh sb="5" eb="7">
      <t>シンコウ</t>
    </rPh>
    <rPh sb="7" eb="10">
      <t>ジギョウダン</t>
    </rPh>
    <phoneticPr fontId="2"/>
  </si>
  <si>
    <t>諏訪湖勤労者福祉サービスセンター</t>
    <rPh sb="0" eb="3">
      <t>スワコ</t>
    </rPh>
    <rPh sb="3" eb="6">
      <t>キンロウシャ</t>
    </rPh>
    <rPh sb="6" eb="8">
      <t>フクシ</t>
    </rPh>
    <phoneticPr fontId="2"/>
  </si>
  <si>
    <t>やまびこスケートの森</t>
    <rPh sb="9" eb="10">
      <t>モリ</t>
    </rPh>
    <phoneticPr fontId="2"/>
  </si>
  <si>
    <t>岡谷市土地開発公社</t>
    <rPh sb="0" eb="3">
      <t>オカヤシ</t>
    </rPh>
    <rPh sb="3" eb="5">
      <t>トチ</t>
    </rPh>
    <rPh sb="5" eb="7">
      <t>カイハツ</t>
    </rPh>
    <rPh sb="7" eb="9">
      <t>コウシャ</t>
    </rPh>
    <phoneticPr fontId="2"/>
  </si>
  <si>
    <t>岡谷市スポーツ協会</t>
    <rPh sb="0" eb="3">
      <t>オカヤシ</t>
    </rPh>
    <rPh sb="7" eb="9">
      <t>キョウカイ</t>
    </rPh>
    <phoneticPr fontId="2"/>
  </si>
  <si>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</si>
  <si>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</si>
  <si>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</si>
  <si>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</si>
  <si>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</si>
  <si>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</si>
  <si>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</si>
  <si>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</si>
  <si>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</si>
  <si>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</si>
  <si>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</si>
  <si>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</si>
  <si>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</si>
  <si>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</si>
  <si>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</si>
  <si>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</si>
  <si>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ふるさとまちづくり基金</t>
    <rPh sb="9" eb="11">
      <t>キキン</t>
    </rPh>
    <phoneticPr fontId="18"/>
  </si>
  <si>
    <t>市営住宅整備基金</t>
    <rPh sb="0" eb="2">
      <t>シエイ</t>
    </rPh>
    <rPh sb="2" eb="4">
      <t>ジュウタク</t>
    </rPh>
    <rPh sb="4" eb="6">
      <t>セイビ</t>
    </rPh>
    <rPh sb="6" eb="8">
      <t>キキン</t>
    </rPh>
    <phoneticPr fontId="18"/>
  </si>
  <si>
    <t>社会福祉施設整備基金</t>
    <rPh sb="0" eb="2">
      <t>シャカイ</t>
    </rPh>
    <rPh sb="2" eb="4">
      <t>フクシ</t>
    </rPh>
    <rPh sb="4" eb="6">
      <t>シセツ</t>
    </rPh>
    <rPh sb="6" eb="8">
      <t>セイビ</t>
    </rPh>
    <rPh sb="8" eb="10">
      <t>キキン</t>
    </rPh>
    <phoneticPr fontId="18"/>
  </si>
  <si>
    <t>文化会館事業基金</t>
    <rPh sb="0" eb="2">
      <t>ブンカ</t>
    </rPh>
    <rPh sb="2" eb="4">
      <t>カイカン</t>
    </rPh>
    <rPh sb="4" eb="6">
      <t>ジギョウ</t>
    </rPh>
    <rPh sb="6" eb="8">
      <t>キキン</t>
    </rPh>
    <phoneticPr fontId="18"/>
  </si>
  <si>
    <t>病院施設整備基金</t>
    <rPh sb="0" eb="4">
      <t>ビョウインシセツ</t>
    </rPh>
    <rPh sb="4" eb="6">
      <t>セイビ</t>
    </rPh>
    <rPh sb="6" eb="8">
      <t>キキン</t>
    </rPh>
    <phoneticPr fontId="18"/>
  </si>
  <si>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</si>
  <si>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</si>
  <si>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</si>
  <si>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</si>
  <si>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</si>
  <si>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</si>
  <si>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</si>
  <si>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</si>
  <si>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</si>
  <si>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</si>
  <si>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</si>
  <si>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</si>
  <si>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</si>
  <si>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</si>
  <si>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</si>
  <si>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近年の大型の施設整備事業が影響し、類似団体平均と比較し高い水準にある。今後は地方債の新規発行を最小限に抑えるよう努めるが、公共施設等の老朽化に対し借入を行う必要が生じるため、施設の統廃合も進める必要がある。
・有形固定資産減価償却率については、類似団体平均を上回っている。市内の公共施設の老朽化が著しいことから、施設の統廃合を進め、維持管理経費の増加に歯止めをかけるよう努める。</t>
    <phoneticPr fontId="5"/>
  </si>
  <si>
    <t>　・将来負担比率、実質公債費比率、ともに平成27年度をピークに減少に転じている。大型の施設整備事業が完了したことによるものであり、今後も地方債の新規発行の抑制に努める。</t>
    <rPh sb="2" eb="4">
      <t>ショウライ</t>
    </rPh>
    <rPh sb="4" eb="6">
      <t>フタン</t>
    </rPh>
    <rPh sb="6" eb="8">
      <t>ヒリツ</t>
    </rPh>
    <rPh sb="9" eb="11">
      <t>ジッシツ</t>
    </rPh>
    <rPh sb="11" eb="14">
      <t>コウサイヒ</t>
    </rPh>
    <rPh sb="14" eb="16">
      <t>ヒリツ</t>
    </rPh>
    <rPh sb="20" eb="22">
      <t>ヘイセイ</t>
    </rPh>
    <rPh sb="24" eb="26">
      <t>ネンド</t>
    </rPh>
    <rPh sb="31" eb="33">
      <t>ゲンショウ</t>
    </rPh>
    <rPh sb="34" eb="35">
      <t>テン</t>
    </rPh>
    <rPh sb="40" eb="42">
      <t>オオガタ</t>
    </rPh>
    <rPh sb="43" eb="45">
      <t>シセツ</t>
    </rPh>
    <rPh sb="45" eb="47">
      <t>セイビ</t>
    </rPh>
    <rPh sb="47" eb="49">
      <t>ジギョウ</t>
    </rPh>
    <rPh sb="50" eb="52">
      <t>カンリョウ</t>
    </rPh>
    <rPh sb="65" eb="67">
      <t>コンゴ</t>
    </rPh>
    <rPh sb="68" eb="71">
      <t>チホウサイ</t>
    </rPh>
    <rPh sb="72" eb="74">
      <t>シンキ</t>
    </rPh>
    <rPh sb="74" eb="76">
      <t>ハッコウ</t>
    </rPh>
    <rPh sb="77" eb="79">
      <t>ヨクセイ</t>
    </rPh>
    <rPh sb="80" eb="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</si>
</sst>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2A31-4D72-A6AC-24902F01AF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43800</c:v>
                </c:pt>
                <c:pt idx="1">
                  <c:v>26415</c:v>
                </c:pt>
                <c:pt idx="2">
                  <c:v>22487</c:v>
                </c:pt>
                <c:pt idx="3">
                  <c:v>39221</c:v>
                </c:pt>
                <c:pt idx="4">
                  <c:v>44136</c:v>
                </c:pt>
              </c:numCache>
            </c:numRef>
          </c:val>
          <c:smooth val="0"/>
          <c:extLst>
            <c:ext xmlns:c16="http://schemas.microsoft.com/office/drawing/2014/chart" uri="{C3380CC4-5D6E-409C-BE32-E72D297353CC}">
              <c16:uniqueId val="{00000001-2A31-4D72-A6AC-24902F01AF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5.69</c:v>
                </c:pt>
                <c:pt idx="1">
                  <c:v>6.21</c:v>
                </c:pt>
                <c:pt idx="2">
                  <c:v>6.07</c:v>
                </c:pt>
                <c:pt idx="3">
                  <c:v>6.26</c:v>
                </c:pt>
                <c:pt idx="4">
                  <c:v>5.66</c:v>
                </c:pt>
              </c:numCache>
            </c:numRef>
          </c:val>
          <c:extLst>
            <c:ext xmlns:c16="http://schemas.microsoft.com/office/drawing/2014/chart" uri="{C3380CC4-5D6E-409C-BE32-E72D297353CC}">
              <c16:uniqueId val="{00000000-CC55-489E-AF13-6C4BA5D8E7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8.5399999999999991</c:v>
                </c:pt>
                <c:pt idx="1">
                  <c:v>9.4499999999999993</c:v>
                </c:pt>
                <c:pt idx="2">
                  <c:v>10.37</c:v>
                </c:pt>
                <c:pt idx="3">
                  <c:v>12.53</c:v>
                </c:pt>
                <c:pt idx="4">
                  <c:v>12.24</c:v>
                </c:pt>
              </c:numCache>
            </c:numRef>
          </c:val>
          <c:extLst>
            <c:ext xmlns:c16="http://schemas.microsoft.com/office/drawing/2014/chart" uri="{C3380CC4-5D6E-409C-BE32-E72D297353CC}">
              <c16:uniqueId val="{00000001-CC55-489E-AF13-6C4BA5D8E7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-0.32</c:v>
                </c:pt>
                <c:pt idx="1">
                  <c:v>1.35</c:v>
                </c:pt>
                <c:pt idx="2">
                  <c:v>0.68</c:v>
                </c:pt>
                <c:pt idx="3">
                  <c:v>2.44</c:v>
                </c:pt>
                <c:pt idx="4">
                  <c:v>-0.44</c:v>
                </c:pt>
              </c:numCache>
            </c:numRef>
          </c:val>
          <c:smooth val="0"/>
          <c:extLst>
            <c:ext xmlns:c16="http://schemas.microsoft.com/office/drawing/2014/chart" uri="{C3380CC4-5D6E-409C-BE32-E72D297353CC}">
              <c16:uniqueId val="{00000002-CC55-489E-AF13-6C4BA5D8E7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8.67</c:v>
                </c:pt>
                <c:pt idx="2">
                  <c:v>#N/A</c:v>
                </c:pt>
                <c:pt idx="3">
                  <c:v>7.16</c:v>
                </c:pt>
                <c:pt idx="4">
                  <c:v>#N/A</c:v>
                </c:pt>
                <c:pt idx="5">
                  <c:v>6.35</c:v>
                </c:pt>
                <c:pt idx="6">
                  <c:v>#N/A</c:v>
                </c:pt>
                <c:pt idx="7">
                  <c:v>2.5499999999999998</c:v>
                </c:pt>
                <c:pt idx="8">
                  <c:v>#N/A</c:v>
                </c:pt>
                <c:pt idx="9">
                  <c:v>0.01</c:v>
                </c:pt>
              </c:numCache>
            </c:numRef>
          </c:val>
          <c:extLst>
            <c:ext xmlns:c16="http://schemas.microsoft.com/office/drawing/2014/chart" uri="{C3380CC4-5D6E-409C-BE32-E72D297353CC}">
              <c16:uniqueId val="{00000000-3AEA-4FBA-90F1-127DECBA99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EA-4FBA-90F1-127DECBA99DA}"/>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0.12</c:v>
                </c:pt>
                <c:pt idx="4">
                  <c:v>#N/A</c:v>
                </c:pt>
                <c:pt idx="5">
                  <c:v>0.12</c:v>
                </c:pt>
                <c:pt idx="6">
                  <c:v>#N/A</c:v>
                </c:pt>
                <c:pt idx="7">
                  <c:v>0.19</c:v>
                </c:pt>
                <c:pt idx="8">
                  <c:v>#N/A</c:v>
                </c:pt>
                <c:pt idx="9">
                  <c:v>0.17</c:v>
                </c:pt>
              </c:numCache>
            </c:numRef>
          </c:val>
          <c:extLst>
            <c:ext xmlns:c16="http://schemas.microsoft.com/office/drawing/2014/chart" uri="{C3380CC4-5D6E-409C-BE32-E72D297353CC}">
              <c16:uniqueId val="{00000002-3AEA-4FBA-90F1-127DECBA99D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0.16</c:v>
                </c:pt>
                <c:pt idx="4">
                  <c:v>#N/A</c:v>
                </c:pt>
                <c:pt idx="5">
                  <c:v>0.18</c:v>
                </c:pt>
                <c:pt idx="6">
                  <c:v>#N/A</c:v>
                </c:pt>
                <c:pt idx="7">
                  <c:v>0.18</c:v>
                </c:pt>
                <c:pt idx="8">
                  <c:v>#N/A</c:v>
                </c:pt>
                <c:pt idx="9">
                  <c:v>0.17</c:v>
                </c:pt>
              </c:numCache>
            </c:numRef>
          </c:val>
          <c:extLst>
            <c:ext xmlns:c16="http://schemas.microsoft.com/office/drawing/2014/chart" uri="{C3380CC4-5D6E-409C-BE32-E72D297353CC}">
              <c16:uniqueId val="{00000003-3AEA-4FBA-90F1-127DECBA99DA}"/>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0.27</c:v>
                </c:pt>
                <c:pt idx="2">
                  <c:v>#N/A</c:v>
                </c:pt>
                <c:pt idx="3">
                  <c:v>0.54</c:v>
                </c:pt>
                <c:pt idx="4">
                  <c:v>#N/A</c:v>
                </c:pt>
                <c:pt idx="5">
                  <c:v>0.42</c:v>
                </c:pt>
                <c:pt idx="6">
                  <c:v>#N/A</c:v>
                </c:pt>
                <c:pt idx="7">
                  <c:v>0.49</c:v>
                </c:pt>
                <c:pt idx="8">
                  <c:v>#N/A</c:v>
                </c:pt>
                <c:pt idx="9">
                  <c:v>0.49</c:v>
                </c:pt>
              </c:numCache>
            </c:numRef>
          </c:val>
          <c:extLst>
            <c:ext xmlns:c16="http://schemas.microsoft.com/office/drawing/2014/chart" uri="{C3380CC4-5D6E-409C-BE32-E72D297353CC}">
              <c16:uniqueId val="{00000004-3AEA-4FBA-90F1-127DECBA99D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0.99</c:v>
                </c:pt>
                <c:pt idx="2">
                  <c:v>#N/A</c:v>
                </c:pt>
                <c:pt idx="3">
                  <c:v>1.88</c:v>
                </c:pt>
                <c:pt idx="4">
                  <c:v>#N/A</c:v>
                </c:pt>
                <c:pt idx="5">
                  <c:v>0.56999999999999995</c:v>
                </c:pt>
                <c:pt idx="6">
                  <c:v>#N/A</c:v>
                </c:pt>
                <c:pt idx="7">
                  <c:v>0.5</c:v>
                </c:pt>
                <c:pt idx="8">
                  <c:v>#N/A</c:v>
                </c:pt>
                <c:pt idx="9">
                  <c:v>0.85</c:v>
                </c:pt>
              </c:numCache>
            </c:numRef>
          </c:val>
          <c:extLst>
            <c:ext xmlns:c16="http://schemas.microsoft.com/office/drawing/2014/chart" uri="{C3380CC4-5D6E-409C-BE32-E72D297353CC}">
              <c16:uniqueId val="{00000005-3AEA-4FBA-90F1-127DECBA99D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5.4</c:v>
                </c:pt>
                <c:pt idx="2">
                  <c:v>#N/A</c:v>
                </c:pt>
                <c:pt idx="3">
                  <c:v>5.65</c:v>
                </c:pt>
                <c:pt idx="4">
                  <c:v>#N/A</c:v>
                </c:pt>
                <c:pt idx="5">
                  <c:v>5.63</c:v>
                </c:pt>
                <c:pt idx="6">
                  <c:v>#N/A</c:v>
                </c:pt>
                <c:pt idx="7">
                  <c:v>5.75</c:v>
                </c:pt>
                <c:pt idx="8">
                  <c:v>#N/A</c:v>
                </c:pt>
                <c:pt idx="9">
                  <c:v>5.15</c:v>
                </c:pt>
              </c:numCache>
            </c:numRef>
          </c:val>
          <c:extLst>
            <c:ext xmlns:c16="http://schemas.microsoft.com/office/drawing/2014/chart" uri="{C3380CC4-5D6E-409C-BE32-E72D297353CC}">
              <c16:uniqueId val="{00000006-3AEA-4FBA-90F1-127DECBA99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13.36</c:v>
                </c:pt>
                <c:pt idx="2">
                  <c:v>#N/A</c:v>
                </c:pt>
                <c:pt idx="3">
                  <c:v>13.93</c:v>
                </c:pt>
                <c:pt idx="4">
                  <c:v>#N/A</c:v>
                </c:pt>
                <c:pt idx="5">
                  <c:v>13.59</c:v>
                </c:pt>
                <c:pt idx="6">
                  <c:v>#N/A</c:v>
                </c:pt>
                <c:pt idx="7">
                  <c:v>12.72</c:v>
                </c:pt>
                <c:pt idx="8">
                  <c:v>#N/A</c:v>
                </c:pt>
                <c:pt idx="9">
                  <c:v>11.16</c:v>
                </c:pt>
              </c:numCache>
            </c:numRef>
          </c:val>
          <c:extLst>
            <c:ext xmlns:c16="http://schemas.microsoft.com/office/drawing/2014/chart" uri="{C3380CC4-5D6E-409C-BE32-E72D297353CC}">
              <c16:uniqueId val="{00000007-3AEA-4FBA-90F1-127DECBA99D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12.81</c:v>
                </c:pt>
                <c:pt idx="2">
                  <c:v>#N/A</c:v>
                </c:pt>
                <c:pt idx="3">
                  <c:v>12.53</c:v>
                </c:pt>
                <c:pt idx="4">
                  <c:v>#N/A</c:v>
                </c:pt>
                <c:pt idx="5">
                  <c:v>12.91</c:v>
                </c:pt>
                <c:pt idx="6">
                  <c:v>#N/A</c:v>
                </c:pt>
                <c:pt idx="7">
                  <c:v>12.28</c:v>
                </c:pt>
                <c:pt idx="8">
                  <c:v>#N/A</c:v>
                </c:pt>
                <c:pt idx="9">
                  <c:v>12</c:v>
                </c:pt>
              </c:numCache>
            </c:numRef>
          </c:val>
          <c:extLst>
            <c:ext xmlns:c16="http://schemas.microsoft.com/office/drawing/2014/chart" uri="{C3380CC4-5D6E-409C-BE32-E72D297353CC}">
              <c16:uniqueId val="{00000008-3AEA-4FBA-90F1-127DECBA99DA}"/>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2.84</c:v>
                </c:pt>
                <c:pt idx="1">
                  <c:v>#N/A</c:v>
                </c:pt>
                <c:pt idx="2">
                  <c:v>2.76</c:v>
                </c:pt>
                <c:pt idx="3">
                  <c:v>#N/A</c:v>
                </c:pt>
                <c:pt idx="4">
                  <c:v>2.76</c:v>
                </c:pt>
                <c:pt idx="5">
                  <c:v>#N/A</c:v>
                </c:pt>
                <c:pt idx="6">
                  <c:v>2.34</c:v>
                </c:pt>
                <c:pt idx="7">
                  <c:v>#N/A</c:v>
                </c:pt>
                <c:pt idx="8">
                  <c:v>2.19</c:v>
                </c:pt>
                <c:pt idx="9">
                  <c:v>#N/A</c:v>
                </c:pt>
              </c:numCache>
            </c:numRef>
          </c:val>
          <c:extLst>
            <c:ext xmlns:c16="http://schemas.microsoft.com/office/drawing/2014/chart" uri="{C3380CC4-5D6E-409C-BE32-E72D297353CC}">
              <c16:uniqueId val="{00000009-3AEA-4FBA-90F1-127DECBA99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2278</c:v>
                </c:pt>
                <c:pt idx="5">
                  <c:v>2311</c:v>
                </c:pt>
                <c:pt idx="8">
                  <c:v>2250</c:v>
                </c:pt>
                <c:pt idx="11">
                  <c:v>2192</c:v>
                </c:pt>
                <c:pt idx="14">
                  <c:v>2082</c:v>
                </c:pt>
              </c:numCache>
            </c:numRef>
          </c:val>
          <c:extLst>
            <c:ext xmlns:c16="http://schemas.microsoft.com/office/drawing/2014/chart" uri="{C3380CC4-5D6E-409C-BE32-E72D297353CC}">
              <c16:uniqueId val="{00000000-F71F-4D6C-8E11-FB2896791D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71F-4D6C-8E11-FB2896791D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36</c:v>
                </c:pt>
                <c:pt idx="3">
                  <c:v>28</c:v>
                </c:pt>
                <c:pt idx="6">
                  <c:v>12</c:v>
                </c:pt>
                <c:pt idx="9">
                  <c:v>12</c:v>
                </c:pt>
                <c:pt idx="12">
                  <c:v>12</c:v>
                </c:pt>
              </c:numCache>
            </c:numRef>
          </c:val>
          <c:extLst>
            <c:ext xmlns:c16="http://schemas.microsoft.com/office/drawing/2014/chart" uri="{C3380CC4-5D6E-409C-BE32-E72D297353CC}">
              <c16:uniqueId val="{00000002-F71F-4D6C-8E11-FB2896791D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83</c:v>
                </c:pt>
                <c:pt idx="3">
                  <c:v>106</c:v>
                </c:pt>
                <c:pt idx="6">
                  <c:v>129</c:v>
                </c:pt>
                <c:pt idx="9">
                  <c:v>208</c:v>
                </c:pt>
                <c:pt idx="12">
                  <c:v>254</c:v>
                </c:pt>
              </c:numCache>
            </c:numRef>
          </c:val>
          <c:extLst>
            <c:ext xmlns:c16="http://schemas.microsoft.com/office/drawing/2014/chart" uri="{C3380CC4-5D6E-409C-BE32-E72D297353CC}">
              <c16:uniqueId val="{00000003-F71F-4D6C-8E11-FB2896791D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596</c:v>
                </c:pt>
                <c:pt idx="3">
                  <c:v>608</c:v>
                </c:pt>
                <c:pt idx="6">
                  <c:v>572</c:v>
                </c:pt>
                <c:pt idx="9">
                  <c:v>555</c:v>
                </c:pt>
                <c:pt idx="12">
                  <c:v>611</c:v>
                </c:pt>
              </c:numCache>
            </c:numRef>
          </c:val>
          <c:extLst>
            <c:ext xmlns:c16="http://schemas.microsoft.com/office/drawing/2014/chart" uri="{C3380CC4-5D6E-409C-BE32-E72D297353CC}">
              <c16:uniqueId val="{00000004-F71F-4D6C-8E11-FB2896791D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F-4D6C-8E11-FB2896791D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1F-4D6C-8E11-FB2896791D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2671</c:v>
                </c:pt>
                <c:pt idx="3">
                  <c:v>2587</c:v>
                </c:pt>
                <c:pt idx="6">
                  <c:v>2516</c:v>
                </c:pt>
                <c:pt idx="9">
                  <c:v>2299</c:v>
                </c:pt>
                <c:pt idx="12">
                  <c:v>2102</c:v>
                </c:pt>
              </c:numCache>
            </c:numRef>
          </c:val>
          <c:extLst>
            <c:ext xmlns:c16="http://schemas.microsoft.com/office/drawing/2014/chart" uri="{C3380CC4-5D6E-409C-BE32-E72D297353CC}">
              <c16:uniqueId val="{00000007-F71F-4D6C-8E11-FB2896791D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1109</c:v>
                </c:pt>
                <c:pt idx="2">
                  <c:v>#N/A</c:v>
                </c:pt>
                <c:pt idx="3">
                  <c:v>#N/A</c:v>
                </c:pt>
                <c:pt idx="4">
                  <c:v>1018</c:v>
                </c:pt>
                <c:pt idx="5">
                  <c:v>#N/A</c:v>
                </c:pt>
                <c:pt idx="6">
                  <c:v>#N/A</c:v>
                </c:pt>
                <c:pt idx="7">
                  <c:v>979</c:v>
                </c:pt>
                <c:pt idx="8">
                  <c:v>#N/A</c:v>
                </c:pt>
                <c:pt idx="9">
                  <c:v>#N/A</c:v>
                </c:pt>
                <c:pt idx="10">
                  <c:v>882</c:v>
                </c:pt>
                <c:pt idx="11">
                  <c:v>#N/A</c:v>
                </c:pt>
                <c:pt idx="12">
                  <c:v>#N/A</c:v>
                </c:pt>
                <c:pt idx="13">
                  <c:v>897</c:v>
                </c:pt>
                <c:pt idx="14">
                  <c:v>#N/A</c:v>
                </c:pt>
              </c:numCache>
            </c:numRef>
          </c:val>
          <c:smooth val="0"/>
          <c:extLst>
            <c:ext xmlns:c16="http://schemas.microsoft.com/office/drawing/2014/chart" uri="{C3380CC4-5D6E-409C-BE32-E72D297353CC}">
              <c16:uniqueId val="{00000008-F71F-4D6C-8E11-FB2896791D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23159</c:v>
                </c:pt>
                <c:pt idx="5">
                  <c:v>22332</c:v>
                </c:pt>
                <c:pt idx="8">
                  <c:v>21906</c:v>
                </c:pt>
                <c:pt idx="11">
                  <c:v>21394</c:v>
                </c:pt>
                <c:pt idx="14">
                  <c:v>21315</c:v>
                </c:pt>
              </c:numCache>
            </c:numRef>
          </c:val>
          <c:extLst>
            <c:ext xmlns:c16="http://schemas.microsoft.com/office/drawing/2014/chart" uri="{C3380CC4-5D6E-409C-BE32-E72D297353CC}">
              <c16:uniqueId val="{00000000-CAA2-49FE-80E3-05A3E6E20A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2124</c:v>
                </c:pt>
                <c:pt idx="5">
                  <c:v>1845</c:v>
                </c:pt>
                <c:pt idx="8">
                  <c:v>1580</c:v>
                </c:pt>
                <c:pt idx="11">
                  <c:v>1466</c:v>
                </c:pt>
                <c:pt idx="14">
                  <c:v>1396</c:v>
                </c:pt>
              </c:numCache>
            </c:numRef>
          </c:val>
          <c:extLst>
            <c:ext xmlns:c16="http://schemas.microsoft.com/office/drawing/2014/chart" uri="{C3380CC4-5D6E-409C-BE32-E72D297353CC}">
              <c16:uniqueId val="{00000001-CAA2-49FE-80E3-05A3E6E20A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2550</c:v>
                </c:pt>
                <c:pt idx="5">
                  <c:v>3066</c:v>
                </c:pt>
                <c:pt idx="8">
                  <c:v>3549</c:v>
                </c:pt>
                <c:pt idx="11">
                  <c:v>3896</c:v>
                </c:pt>
                <c:pt idx="14">
                  <c:v>3962</c:v>
                </c:pt>
              </c:numCache>
            </c:numRef>
          </c:val>
          <c:extLst>
            <c:ext xmlns:c16="http://schemas.microsoft.com/office/drawing/2014/chart" uri="{C3380CC4-5D6E-409C-BE32-E72D297353CC}">
              <c16:uniqueId val="{00000002-CAA2-49FE-80E3-05A3E6E20A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A2-49FE-80E3-05A3E6E20A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A2-49FE-80E3-05A3E6E20A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A2-49FE-80E3-05A3E6E20A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3343</c:v>
                </c:pt>
                <c:pt idx="3">
                  <c:v>3385</c:v>
                </c:pt>
                <c:pt idx="6">
                  <c:v>2842</c:v>
                </c:pt>
                <c:pt idx="9">
                  <c:v>2929</c:v>
                </c:pt>
                <c:pt idx="12">
                  <c:v>2940</c:v>
                </c:pt>
              </c:numCache>
            </c:numRef>
          </c:val>
          <c:extLst>
            <c:ext xmlns:c16="http://schemas.microsoft.com/office/drawing/2014/chart" uri="{C3380CC4-5D6E-409C-BE32-E72D297353CC}">
              <c16:uniqueId val="{00000006-CAA2-49FE-80E3-05A3E6E20A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2412</c:v>
                </c:pt>
                <c:pt idx="3">
                  <c:v>2315</c:v>
                </c:pt>
                <c:pt idx="6">
                  <c:v>2242</c:v>
                </c:pt>
                <c:pt idx="9">
                  <c:v>2050</c:v>
                </c:pt>
                <c:pt idx="12">
                  <c:v>1807</c:v>
                </c:pt>
              </c:numCache>
            </c:numRef>
          </c:val>
          <c:extLst>
            <c:ext xmlns:c16="http://schemas.microsoft.com/office/drawing/2014/chart" uri="{C3380CC4-5D6E-409C-BE32-E72D297353CC}">
              <c16:uniqueId val="{00000007-CAA2-49FE-80E3-05A3E6E20A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9928</c:v>
                </c:pt>
                <c:pt idx="3">
                  <c:v>8996</c:v>
                </c:pt>
                <c:pt idx="6">
                  <c:v>6989</c:v>
                </c:pt>
                <c:pt idx="9">
                  <c:v>6704</c:v>
                </c:pt>
                <c:pt idx="12">
                  <c:v>6298</c:v>
                </c:pt>
              </c:numCache>
            </c:numRef>
          </c:val>
          <c:extLst>
            <c:ext xmlns:c16="http://schemas.microsoft.com/office/drawing/2014/chart" uri="{C3380CC4-5D6E-409C-BE32-E72D297353CC}">
              <c16:uniqueId val="{00000008-CAA2-49FE-80E3-05A3E6E20A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c:v>
                </c:pt>
                <c:pt idx="3">
                  <c:v>12</c:v>
                </c:pt>
                <c:pt idx="6">
                  <c:v>0</c:v>
                </c:pt>
                <c:pt idx="9">
                  <c:v>92</c:v>
                </c:pt>
                <c:pt idx="12">
                  <c:v>81</c:v>
                </c:pt>
              </c:numCache>
            </c:numRef>
          </c:val>
          <c:extLst>
            <c:ext xmlns:c16="http://schemas.microsoft.com/office/drawing/2014/chart" uri="{C3380CC4-5D6E-409C-BE32-E72D297353CC}">
              <c16:uniqueId val="{00000009-CAA2-49FE-80E3-05A3E6E20A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25115</c:v>
                </c:pt>
                <c:pt idx="3">
                  <c:v>24073</c:v>
                </c:pt>
                <c:pt idx="6">
                  <c:v>22903</c:v>
                </c:pt>
                <c:pt idx="9">
                  <c:v>22597</c:v>
                </c:pt>
                <c:pt idx="12">
                  <c:v>22561</c:v>
                </c:pt>
              </c:numCache>
            </c:numRef>
          </c:val>
          <c:extLst>
            <c:ext xmlns:c16="http://schemas.microsoft.com/office/drawing/2014/chart" uri="{C3380CC4-5D6E-409C-BE32-E72D297353CC}">
              <c16:uniqueId val="{0000000A-CAA2-49FE-80E3-05A3E6E20A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13007</c:v>
                </c:pt>
                <c:pt idx="2">
                  <c:v>#N/A</c:v>
                </c:pt>
                <c:pt idx="3">
                  <c:v>#N/A</c:v>
                </c:pt>
                <c:pt idx="4">
                  <c:v>11538</c:v>
                </c:pt>
                <c:pt idx="5">
                  <c:v>#N/A</c:v>
                </c:pt>
                <c:pt idx="6">
                  <c:v>#N/A</c:v>
                </c:pt>
                <c:pt idx="7">
                  <c:v>7941</c:v>
                </c:pt>
                <c:pt idx="8">
                  <c:v>#N/A</c:v>
                </c:pt>
                <c:pt idx="9">
                  <c:v>#N/A</c:v>
                </c:pt>
                <c:pt idx="10">
                  <c:v>7617</c:v>
                </c:pt>
                <c:pt idx="11">
                  <c:v>#N/A</c:v>
                </c:pt>
                <c:pt idx="12">
                  <c:v>#N/A</c:v>
                </c:pt>
                <c:pt idx="13">
                  <c:v>7013</c:v>
                </c:pt>
                <c:pt idx="14">
                  <c:v>#N/A</c:v>
                </c:pt>
              </c:numCache>
            </c:numRef>
          </c:val>
          <c:smooth val="0"/>
          <c:extLst>
            <c:ext xmlns:c16="http://schemas.microsoft.com/office/drawing/2014/chart" uri="{C3380CC4-5D6E-409C-BE32-E72D297353CC}">
              <c16:uniqueId val="{0000000B-CAA2-49FE-80E3-05A3E6E20A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1212</c:v>
                </c:pt>
                <c:pt idx="1">
                  <c:v>1473</c:v>
                </c:pt>
                <c:pt idx="2">
                  <c:v>1474</c:v>
                </c:pt>
              </c:numCache>
            </c:numRef>
          </c:val>
          <c:extLst>
            <c:ext xmlns:c16="http://schemas.microsoft.com/office/drawing/2014/chart" uri="{C3380CC4-5D6E-409C-BE32-E72D297353CC}">
              <c16:uniqueId val="{00000000-6B9F-4477-B467-5A98C3F7C1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180</c:v>
                </c:pt>
                <c:pt idx="1">
                  <c:v>230</c:v>
                </c:pt>
                <c:pt idx="2">
                  <c:v>230</c:v>
                </c:pt>
              </c:numCache>
            </c:numRef>
          </c:val>
          <c:extLst>
            <c:ext xmlns:c16="http://schemas.microsoft.com/office/drawing/2014/chart" uri="{C3380CC4-5D6E-409C-BE32-E72D297353CC}">
              <c16:uniqueId val="{00000001-6B9F-4477-B467-5A98C3F7C1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1982</c:v>
                </c:pt>
                <c:pt idx="1">
                  <c:v>2021</c:v>
                </c:pt>
                <c:pt idx="2">
                  <c:v>2083</c:v>
                </c:pt>
              </c:numCache>
            </c:numRef>
          </c:val>
          <c:extLst>
            <c:ext xmlns:c16="http://schemas.microsoft.com/office/drawing/2014/chart" uri="{C3380CC4-5D6E-409C-BE32-E72D297353CC}">
              <c16:uniqueId val="{00000002-6B9F-4477-B467-5A98C3F7C1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{8407BD12-876C-4AE4-898D-82E8A67F00EB}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A9B-4D05-926D-B356B1317D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{06D3ADD2-7806-41EA-9FA2-A77436C31922}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9B-4D05-926D-B356B1317D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{A8270F17-21CA-403B-B7DA-7B027B4B0A5A}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9B-4D05-926D-B356B1317D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{AE8A8110-E087-4B62-94D3-CC2DF318B390}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9B-4D05-926D-B356B1317D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{A0ED051A-6D73-4B24-ACFF-927E0700D11F}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9B-4D05-926D-B356B1317D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{3991A4BD-79D1-4039-A0BE-9935AE50E99E}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A9B-4D05-926D-B356B1317D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{FD2BBF6E-B39A-407B-84C4-24D2E6C836D9}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A9B-4D05-926D-B356B1317D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{1AD62EDD-A881-4DDC-962E-44E9AA63473E}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A9B-4D05-926D-B356B1317D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{3BEC3CA6-4326-4255-AEA2-51695454662E}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A9B-4D05-926D-B356B1317D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63.4</c:v>
                </c:pt>
                <c:pt idx="16">
                  <c:v>64.8</c:v>
                </c:pt>
                <c:pt idx="24">
                  <c:v>65.5</c:v>
                </c:pt>
                <c:pt idx="32">
                  <c:v>66.7</c:v>
                </c:pt>
              </c:numCache>
            </c:numRef>
          </c:xVal>
          <c:yVal>
            <c:numRef>
              <c:f>公会計指標分析・財政指標組合せ分析表!$BP$51:$DC$51</c:f>
              <c:numCache>
                <c:formatCode>#,##0.0;"▲ "#,##0.0</c:formatCode>
                <c:ptCount val="40"/>
                <c:pt idx="0">
                  <c:v>131.1</c:v>
                </c:pt>
                <c:pt idx="8">
                  <c:v>117.4</c:v>
                </c:pt>
                <c:pt idx="16">
                  <c:v>81.099999999999994</c:v>
                </c:pt>
                <c:pt idx="24">
                  <c:v>76.900000000000006</c:v>
                </c:pt>
                <c:pt idx="32">
                  <c:v>68.3</c:v>
                </c:pt>
              </c:numCache>
            </c:numRef>
          </c:yVal>
          <c:smooth val="0"/>
          <c:extLst>
            <c:ext xmlns:c16="http://schemas.microsoft.com/office/drawing/2014/chart" uri="{C3380CC4-5D6E-409C-BE32-E72D297353CC}">
              <c16:uniqueId val="{00000009-AA9B-4D05-926D-B356B1317D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{53A44482-5D20-48C9-AD25-091F6A89570F}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A9B-4D05-926D-B356B1317D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{BE8AE9BC-5BD4-4135-9FFC-8CB23375705A}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9B-4D05-926D-B356B1317D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{C10E3CBE-73AA-4013-A83E-81C015642315}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9B-4D05-926D-B356B1317D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{8FB937B7-4FF8-488E-8A86-DC1CBD0EC9CB}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9B-4D05-926D-B356B1317D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{2370A618-A781-4186-A0AC-45D14A2FE619}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9B-4D05-926D-B356B1317D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{3E5F940A-8D64-46C8-AF68-828C63CCE9FA}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A9B-4D05-926D-B356B1317D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{0980F69A-EACE-488F-B2FB-F499BC307335}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A9B-4D05-926D-B356B1317D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{6F0E625D-C3DC-4883-914E-3B1D3C8047E5}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A9B-4D05-926D-B356B1317D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{2544EB7C-A9F9-4160-B69F-65058BF0DA7F}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A9B-4D05-926D-B356B1317D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AA9B-4D05-926D-B356B1317DC2}"/>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{3621072B-9B33-4B6A-9261-CF93260A416B}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A68-448F-9271-E95AAD9EA7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{17C518CC-8750-4F12-9B77-F4E31792FCFB}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68-448F-9271-E95AAD9EA7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{D3DCB2CF-BFCA-45CB-9A84-DC2E02B7043F}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68-448F-9271-E95AAD9EA7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{9A03118F-0985-4C29-98BD-5CA15E729EAD}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68-448F-9271-E95AAD9EA7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{68950DA2-BBCA-45C3-9644-A45BCCB0CBDA}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68-448F-9271-E95AAD9EA7E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{CD90DFA7-3E4A-45EB-ABD6-DF80ECD33D7A}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A68-448F-9271-E95AAD9EA7E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{016D1168-9C39-4D64-86B1-64D71BD73562}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A68-448F-9271-E95AAD9EA7E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{A41D5945-E2CD-4996-9492-24702C3F6967}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A68-448F-9271-E95AAD9EA7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{7A70269F-0C4E-4B7A-AD6D-F36F5E77AFCB}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A68-448F-9271-E95AAD9EA7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11.3</c:v>
                </c:pt>
                <c:pt idx="16">
                  <c:v>10.5</c:v>
                </c:pt>
                <c:pt idx="24">
                  <c:v>9.6999999999999993</c:v>
                </c:pt>
                <c:pt idx="32">
                  <c:v>9.1999999999999993</c:v>
                </c:pt>
              </c:numCache>
            </c:numRef>
          </c:xVal>
          <c:yVal>
            <c:numRef>
              <c:f>公会計指標分析・財政指標組合せ分析表!$BP$73:$DC$73</c:f>
              <c:numCache>
                <c:formatCode>#,##0.0;"▲ "#,##0.0</c:formatCode>
                <c:ptCount val="40"/>
                <c:pt idx="0">
                  <c:v>131.1</c:v>
                </c:pt>
                <c:pt idx="8">
                  <c:v>117.4</c:v>
                </c:pt>
                <c:pt idx="16">
                  <c:v>81.099999999999994</c:v>
                </c:pt>
                <c:pt idx="24">
                  <c:v>76.900000000000006</c:v>
                </c:pt>
                <c:pt idx="32">
                  <c:v>68.3</c:v>
                </c:pt>
              </c:numCache>
            </c:numRef>
          </c:yVal>
          <c:smooth val="0"/>
          <c:extLst>
            <c:ext xmlns:c16="http://schemas.microsoft.com/office/drawing/2014/chart" uri="{C3380CC4-5D6E-409C-BE32-E72D297353CC}">
              <c16:uniqueId val="{00000009-2A68-448F-9271-E95AAD9EA7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{E73FD690-4F96-4465-BEC5-F1D3189CB5A3}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A68-448F-9271-E95AAD9EA7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{339F81C6-5579-4F6E-B379-580FEF832101}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68-448F-9271-E95AAD9EA7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{86436679-A6CC-4D44-97C4-85DED640AB86}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68-448F-9271-E95AAD9EA7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{C2969682-2E8E-40EF-99CF-16056C021F1C}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68-448F-9271-E95AAD9EA7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{0126C2D4-997E-43DF-AA77-FD63FDF8078F}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68-448F-9271-E95AAD9EA7E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{BDEC0803-BA8A-4380-B838-9EF12C7BD2D2}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A68-448F-9271-E95AAD9EA7E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{B7ACBBCD-2018-4008-B6BB-192CE8331847}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A68-448F-9271-E95AAD9EA7E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{0BD25F25-168B-4101-8207-448C0435785A}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A68-448F-9271-E95AAD9EA7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{136F029A-A508-4549-9A31-2BFBF144969B}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A68-448F-9271-E95AAD9EA7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2A68-448F-9271-E95AAD9EA7EE}"/>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元利償還金が減となっているものの、公営企業債の元利償還金に対する繰入金や、</a:t>
          </a:r>
          <a:r>
            <a:rPr kumimoji="1" lang="ja-JP" altLang="ja-JP" sz="1100">
              <a:solidFill>
                <a:schemeClr val="dk1"/>
              </a:solidFill>
              <a:effectLst/>
              <a:latin typeface="+mn-lt"/>
              <a:ea typeface="+mn-ea"/>
              <a:cs typeface="+mn-cs"/>
            </a:rPr>
            <a:t>組合等が起こした地方債の元利償還金に対する負担金等が増となったことに伴い、実質公債費比率の分子全体で</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キャップ制の徹底による地方債残高の抑制を図るとともに、事業の緊急性や優先度のほか、後年度の財政負担の影響等を検討したうえで、市債の適正な発行と管理を行い、健全財政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公営企業会計の起債残高の減に伴う公営企業債等繰入見込額が減となったことに加え、充当可能基金が増となったことに伴い、将来負担比率の分子全体で減となった。</a:t>
          </a:r>
          <a:endParaRPr lang="ja-JP" altLang="ja-JP" sz="1400">
            <a:effectLst/>
          </a:endParaRPr>
        </a:p>
        <a:p>
          <a:r>
            <a:rPr kumimoji="1" lang="ja-JP" altLang="ja-JP" sz="1100">
              <a:solidFill>
                <a:schemeClr val="dk1"/>
              </a:solidFill>
              <a:effectLst/>
              <a:latin typeface="+mn-lt"/>
              <a:ea typeface="+mn-ea"/>
              <a:cs typeface="+mn-cs"/>
            </a:rPr>
            <a:t>　しかしながら、類似団体と比較すると高い数値であることから、一般会計の地方債残高については、今後も引き続き、キャップ制の徹底により残高の抑制に努め、健全で将来にわたって持続可能な財政運営を推進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長野県岡谷市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・行財政改革の取り組みによる歳出削減の効果やふるさと納税による寄附金の増などにより、近年基金残高は増加している。</a:t>
          </a:r>
          <a:endParaRPr kumimoji="1" lang="en-US" altLang="ja-JP" sz="1200">
            <a:solidFill>
              <a:schemeClr val="dk1"/>
            </a:solidFill>
            <a:effectLst/>
            <a:latin typeface="+mn-lt"/>
            <a:ea typeface="+mn-ea"/>
            <a:cs typeface="+mn-cs"/>
          </a:endParaRPr>
        </a:p>
        <a:p>
          <a:pPr eaLnBrk="1" fontAlgn="auto" latinLnBrk="0" hangingPunct="1"/>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人口減少等により、市税収入や地方交付税をはじめとした一般財源総額は、今後も減少が見込まれるなか、全国的に自然災害が多発している状況や新型コロナウイルス感染症による影響が不透明であること等を考慮すると、将来起こりうるリスクに適切に対応できるよう基金残高の確保についてより一層留意する必要があることから、将来にわたる安定した財政運営の推進に向け、予算の効率的かつ効果的な執行に努めることにより、基金繰入額の抑制を図るなど、引き続き基金残高の確保に努める。</a:t>
          </a:r>
          <a:endParaRPr lang="en-US" altLang="ja-JP" sz="1200">
            <a:solidFill>
              <a:schemeClr val="dk1"/>
            </a:solidFill>
            <a:effectLst/>
            <a:latin typeface="+mn-lt"/>
            <a:ea typeface="+mn-ea"/>
            <a:cs typeface="+mn-cs"/>
          </a:endParaRPr>
        </a:p>
        <a:p>
          <a:pPr eaLnBrk="1" fontAlgn="auto" latinLnBrk="0" hangingPunct="1"/>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岡谷市行財政改革プログラム（令和元年度～令和５年度）」に掲げている「持続可能な行財政運営の推進」に向け、事務事業の見直しや業務の効率化等を推進するとともに、歳入に見合った歳出規模への転換を図り、基金に頼らない安定的で持続可能な行財政基盤の確立に向けてより一層取り組む。</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・ふるさとまちづくり基金：自ら考え自ら行う地域づくりを進めるための財源に充てる場合。</a:t>
          </a:r>
          <a:endParaRPr lang="ja-JP" altLang="ja-JP" sz="1600">
            <a:effectLst/>
          </a:endParaRPr>
        </a:p>
        <a:p>
          <a:r>
            <a:rPr kumimoji="1" lang="ja-JP" altLang="ja-JP" sz="1200">
              <a:solidFill>
                <a:schemeClr val="dk1"/>
              </a:solidFill>
              <a:effectLst/>
              <a:latin typeface="+mn-lt"/>
              <a:ea typeface="+mn-ea"/>
              <a:cs typeface="+mn-cs"/>
            </a:rPr>
            <a:t>・市営住宅整備基金：市営住宅の建設整備又は地方債の償還をする場合。</a:t>
          </a:r>
          <a:endParaRPr lang="ja-JP" altLang="ja-JP" sz="1600">
            <a:effectLst/>
          </a:endParaRPr>
        </a:p>
        <a:p>
          <a:r>
            <a:rPr kumimoji="1" lang="ja-JP" altLang="ja-JP" sz="1200">
              <a:solidFill>
                <a:schemeClr val="dk1"/>
              </a:solidFill>
              <a:effectLst/>
              <a:latin typeface="+mn-lt"/>
              <a:ea typeface="+mn-ea"/>
              <a:cs typeface="+mn-cs"/>
            </a:rPr>
            <a:t>・社会福祉施設整備基金：岡谷市社会福祉施設を整備する場合。</a:t>
          </a:r>
          <a:endParaRPr lang="ja-JP" altLang="ja-JP" sz="1600">
            <a:effectLst/>
          </a:endParaRPr>
        </a:p>
        <a:p>
          <a:r>
            <a:rPr kumimoji="1" lang="ja-JP" altLang="ja-JP" sz="1200">
              <a:solidFill>
                <a:schemeClr val="dk1"/>
              </a:solidFill>
              <a:effectLst/>
              <a:latin typeface="+mn-lt"/>
              <a:ea typeface="+mn-ea"/>
              <a:cs typeface="+mn-cs"/>
            </a:rPr>
            <a:t>・文化会館事業基金：岡谷市文化会館の行う文化事業及び施設整備事業の財源に充てる場合。</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病院施設整備</a:t>
          </a:r>
          <a:r>
            <a:rPr kumimoji="1" lang="ja-JP" altLang="ja-JP" sz="1200">
              <a:solidFill>
                <a:schemeClr val="dk1"/>
              </a:solidFill>
              <a:effectLst/>
              <a:latin typeface="+mn-lt"/>
              <a:ea typeface="+mn-ea"/>
              <a:cs typeface="+mn-cs"/>
            </a:rPr>
            <a:t>基金：</a:t>
          </a:r>
          <a:r>
            <a:rPr lang="ja-JP" altLang="en-US" sz="1200">
              <a:effectLst/>
            </a:rPr>
            <a:t>岡谷市病院施設等の整備をする場合</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・決算余剰金やふるさと納税による寄附金を積立てたことによる増加</a:t>
          </a:r>
          <a:r>
            <a:rPr lang="ja-JP" altLang="ja-JP"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pPr eaLnBrk="1" fontAlgn="auto" latinLnBrk="0" hangingPunct="1"/>
          <a:endParaRPr lang="en-US" altLang="ja-JP" sz="1200">
            <a:solidFill>
              <a:schemeClr val="dk1"/>
            </a:solidFill>
            <a:effectLst/>
            <a:latin typeface="+mn-lt"/>
            <a:ea typeface="+mn-ea"/>
            <a:cs typeface="+mn-cs"/>
          </a:endParaRPr>
        </a:p>
        <a:p>
          <a:pPr eaLnBrk="1" fontAlgn="auto" latinLnBrk="0" hangingPunct="1"/>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・公共施設やインフラ施設等の老朽化対策に要する経費等の増が見込まれていることから、</a:t>
          </a:r>
          <a:r>
            <a:rPr lang="ja-JP" altLang="ja-JP" sz="1200">
              <a:solidFill>
                <a:schemeClr val="dk1"/>
              </a:solidFill>
              <a:effectLst/>
              <a:latin typeface="+mn-lt"/>
              <a:ea typeface="+mn-ea"/>
              <a:cs typeface="+mn-cs"/>
            </a:rPr>
            <a:t>予算の効率的かつ効果的な執行に努め、基金からの繰入額の抑制を図るとともに、引き続き、基金残高の確保に努める。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寄附金等の</a:t>
          </a:r>
          <a:r>
            <a:rPr kumimoji="1" lang="ja-JP" altLang="ja-JP" sz="1200">
              <a:solidFill>
                <a:schemeClr val="dk1"/>
              </a:solidFill>
              <a:effectLst/>
              <a:latin typeface="+mn-lt"/>
              <a:ea typeface="+mn-ea"/>
              <a:cs typeface="+mn-cs"/>
            </a:rPr>
            <a:t>積立てによる増加。</a:t>
          </a:r>
          <a:endParaRPr kumimoji="1" lang="en-US" altLang="ja-JP" sz="1200">
            <a:solidFill>
              <a:schemeClr val="dk1"/>
            </a:solidFill>
            <a:effectLst/>
            <a:latin typeface="+mn-lt"/>
            <a:ea typeface="+mn-ea"/>
            <a:cs typeface="+mn-cs"/>
          </a:endParaRPr>
        </a:p>
        <a:p>
          <a:pPr eaLnBrk="1" fontAlgn="auto" latinLnBrk="0" hangingPunct="1"/>
          <a:endParaRPr kumimoji="1" lang="en-US" altLang="ja-JP" sz="1200">
            <a:solidFill>
              <a:schemeClr val="dk1"/>
            </a:solidFill>
            <a:effectLst/>
            <a:latin typeface="+mn-lt"/>
            <a:ea typeface="+mn-ea"/>
            <a:cs typeface="+mn-cs"/>
          </a:endParaRPr>
        </a:p>
        <a:p>
          <a:pPr eaLnBrk="1" fontAlgn="auto" latinLnBrk="0" hangingPunct="1"/>
          <a:endParaRPr kumimoji="1" lang="en-US" altLang="ja-JP" sz="1200">
            <a:solidFill>
              <a:schemeClr val="dk1"/>
            </a:solidFill>
            <a:effectLst/>
            <a:latin typeface="+mn-lt"/>
            <a:ea typeface="+mn-ea"/>
            <a:cs typeface="+mn-cs"/>
          </a:endParaRPr>
        </a:p>
        <a:p>
          <a:pPr eaLnBrk="1" fontAlgn="auto" latinLnBrk="0" hangingPunct="1"/>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・「岡谷市行財政改革プログラム（令和元年度～令和５年度）」において目標数値として設定している令和５年度末の財政調整基金・減債基残高１５億円の確保に向け、取組を推進する。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利子等の</a:t>
          </a:r>
          <a:r>
            <a:rPr kumimoji="1" lang="ja-JP" altLang="ja-JP" sz="1200">
              <a:solidFill>
                <a:schemeClr val="dk1"/>
              </a:solidFill>
              <a:effectLst/>
              <a:latin typeface="+mn-lt"/>
              <a:ea typeface="+mn-ea"/>
              <a:cs typeface="+mn-cs"/>
            </a:rPr>
            <a:t>積立て</a:t>
          </a:r>
          <a:r>
            <a:rPr kumimoji="1" lang="ja-JP" altLang="en-US" sz="1200">
              <a:solidFill>
                <a:schemeClr val="dk1"/>
              </a:solidFill>
              <a:effectLst/>
              <a:latin typeface="+mn-lt"/>
              <a:ea typeface="+mn-ea"/>
              <a:cs typeface="+mn-cs"/>
            </a:rPr>
            <a:t>（増減なし）</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eaLnBrk="1" fontAlgn="auto" latinLnBrk="0" hangingPunct="1"/>
          <a:endParaRPr kumimoji="1" lang="en-US" altLang="ja-JP" sz="1200">
            <a:solidFill>
              <a:schemeClr val="dk1"/>
            </a:solidFill>
            <a:effectLst/>
            <a:latin typeface="+mn-lt"/>
            <a:ea typeface="+mn-ea"/>
            <a:cs typeface="+mn-cs"/>
          </a:endParaRPr>
        </a:p>
        <a:p>
          <a:pPr eaLnBrk="1" fontAlgn="auto" latinLnBrk="0" hangingPunct="1"/>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・「岡谷市行財政改革プログラム（令和元年度～令和５年度）」において目標数値として設定している令和５年度末の財政調整基金・減債基残高１５億円の確保に向け、取組を推進する。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48,825
48,006
85.10
26,867,735
25,953,970
681,261
12,037,005
22,560,615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a:t>
          </a:r>
          <a:r>
            <a:rPr kumimoji="1" lang="en-US" altLang="ja-JP" sz="1100" baseline="0">
              <a:latin typeface="ＭＳ Ｐゴシック" panose="020B0600070205080204" pitchFamily="50" charset="-128"/>
              <a:ea typeface="ＭＳ Ｐゴシック" panose="020B0600070205080204" pitchFamily="50" charset="-128"/>
            </a:rPr>
            <a:t>30.4</a:t>
          </a:r>
          <a:r>
            <a:rPr kumimoji="1" lang="ja-JP" altLang="en-US" sz="1100" baseline="0">
              <a:latin typeface="ＭＳ Ｐゴシック" panose="020B0600070205080204" pitchFamily="50" charset="-128"/>
              <a:ea typeface="ＭＳ Ｐゴシック" panose="020B0600070205080204" pitchFamily="50" charset="-128"/>
            </a:rPr>
            <a:t>万㎡から</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％減の</a:t>
          </a:r>
          <a:r>
            <a:rPr kumimoji="1" lang="en-US" altLang="ja-JP" sz="1100" baseline="0">
              <a:latin typeface="ＭＳ Ｐゴシック" panose="020B0600070205080204" pitchFamily="50" charset="-128"/>
              <a:ea typeface="ＭＳ Ｐゴシック" panose="020B0600070205080204" pitchFamily="50" charset="-128"/>
            </a:rPr>
            <a:t>24.3</a:t>
          </a:r>
          <a:r>
            <a:rPr kumimoji="1" lang="ja-JP" altLang="en-US" sz="1100" baseline="0">
              <a:latin typeface="ＭＳ Ｐゴシック" panose="020B0600070205080204" pitchFamily="50" charset="-128"/>
              <a:ea typeface="ＭＳ Ｐゴシック" panose="020B0600070205080204" pitchFamily="50" charset="-128"/>
            </a:rPr>
            <a:t>万㎡に縮減する必要があるとした。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有形固定資産減価償却率は上昇傾向にあるため、計画の目標値に向けた施設の統廃合をより一層進めていく必要がある。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84636</xdr:rowOff>
    </xdr:from>
    <xdr:to>
      <xdr:col>23</xdr:col>
      <xdr:colOff>136525</xdr:colOff>
      <xdr:row>33</xdr:row>
      <xdr:rowOff>14786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63063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3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135436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35635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98425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33476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76835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915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126547</xdr:rowOff>
    </xdr:from>
    <xdr:to>
      <xdr:col>7</xdr:col>
      <xdr:colOff>187325</xdr:colOff>
      <xdr:row>32</xdr:row>
      <xdr:rowOff>56697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5897</xdr:rowOff>
    </xdr:from>
    <xdr:to>
      <xdr:col>11</xdr:col>
      <xdr:colOff>136525</xdr:colOff>
      <xdr:row>32</xdr:row>
      <xdr:rowOff>33655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26382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47824</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類似団体と比較し、債務償還比率は依然高い状況にある。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近年行った大規模な施設整備事業に伴う起債残高の増によるものであるが、今後も引き続きキャップ制の徹底により借入額の抑制に努める。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99368</xdr:rowOff>
    </xdr:from>
    <xdr:to>
      <xdr:col>76</xdr:col>
      <xdr:colOff>73025</xdr:colOff>
      <xdr:row>31</xdr:row>
      <xdr:rowOff>29518</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0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77795</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59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57422</xdr:rowOff>
    </xdr:from>
    <xdr:to>
      <xdr:col>72</xdr:col>
      <xdr:colOff>123825</xdr:colOff>
      <xdr:row>30</xdr:row>
      <xdr:rowOff>159022</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108222</xdr:rowOff>
    </xdr:from>
    <xdr:to>
      <xdr:col>76</xdr:col>
      <xdr:colOff>22225</xdr:colOff>
      <xdr:row>30</xdr:row>
      <xdr:rowOff>150168</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4084300" y="6023247"/>
          <a:ext cx="711200" cy="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89499</xdr:rowOff>
    </xdr:from>
    <xdr:to>
      <xdr:col>68</xdr:col>
      <xdr:colOff>123825</xdr:colOff>
      <xdr:row>31</xdr:row>
      <xdr:rowOff>19649</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60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108222</xdr:rowOff>
    </xdr:from>
    <xdr:to>
      <xdr:col>72</xdr:col>
      <xdr:colOff>73025</xdr:colOff>
      <xdr:row>30</xdr:row>
      <xdr:rowOff>140299</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3322300" y="6023247"/>
          <a:ext cx="7620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12736</xdr:rowOff>
    </xdr:from>
    <xdr:to>
      <xdr:col>64</xdr:col>
      <xdr:colOff>123825</xdr:colOff>
      <xdr:row>31</xdr:row>
      <xdr:rowOff>114336</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0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140299</xdr:rowOff>
    </xdr:from>
    <xdr:to>
      <xdr:col>68</xdr:col>
      <xdr:colOff>73025</xdr:colOff>
      <xdr:row>31</xdr:row>
      <xdr:rowOff>63536</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2560300" y="6055324"/>
          <a:ext cx="762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147674</xdr:rowOff>
    </xdr:from>
    <xdr:to>
      <xdr:col>60</xdr:col>
      <xdr:colOff>123825</xdr:colOff>
      <xdr:row>32</xdr:row>
      <xdr:rowOff>77824</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2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63536</xdr:rowOff>
    </xdr:from>
    <xdr:to>
      <xdr:col>64</xdr:col>
      <xdr:colOff>73025</xdr:colOff>
      <xdr:row>32</xdr:row>
      <xdr:rowOff>27024</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1798300" y="6150011"/>
          <a:ext cx="7620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103531</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56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150149</xdr:rowOff>
    </xdr:from>
    <xdr:ext cx="469744" cy="2590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727" y="606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10776</xdr:rowOff>
    </xdr:from>
    <xdr:ext cx="469744" cy="259045"/>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427" y="609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105463</xdr:rowOff>
    </xdr:from>
    <xdr:ext cx="469744" cy="259045"/>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325427" y="61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68951</xdr:rowOff>
    </xdr:from>
    <xdr:ext cx="469744" cy="2590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63427" y="63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48,825
48,006
85.10
26,867,735
25,953,970
681,261
12,037,005
22,560,615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87630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874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111125</xdr:rowOff>
    </xdr:from>
    <xdr:to>
      <xdr:col>15</xdr:col>
      <xdr:colOff>101600</xdr:colOff>
      <xdr:row>37</xdr:row>
      <xdr:rowOff>41275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37</xdr:row>
      <xdr:rowOff>43815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341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161925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05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53975</xdr:rowOff>
    </xdr:from>
    <xdr:to>
      <xdr:col>6</xdr:col>
      <xdr:colOff>38100</xdr:colOff>
      <xdr:row>36</xdr:row>
      <xdr:rowOff>155575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104775</xdr:rowOff>
    </xdr:from>
    <xdr:to>
      <xdr:col>10</xdr:col>
      <xdr:colOff>114300</xdr:colOff>
      <xdr:row>36</xdr:row>
      <xdr:rowOff>133350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76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57802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143281</xdr:rowOff>
    </xdr:from>
    <xdr:to>
      <xdr:col>55</xdr:col>
      <xdr:colOff>50800</xdr:colOff>
      <xdr:row>40</xdr:row>
      <xdr:rowOff>73431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121708</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0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104229</xdr:rowOff>
    </xdr:from>
    <xdr:to>
      <xdr:col>50</xdr:col>
      <xdr:colOff>165100</xdr:colOff>
      <xdr:row>40</xdr:row>
      <xdr:rowOff>34379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155029</xdr:rowOff>
    </xdr:from>
    <xdr:to>
      <xdr:col>55</xdr:col>
      <xdr:colOff>0</xdr:colOff>
      <xdr:row>40</xdr:row>
      <xdr:rowOff>22631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6841579"/>
          <a:ext cx="8382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104496</xdr:rowOff>
    </xdr:from>
    <xdr:to>
      <xdr:col>46</xdr:col>
      <xdr:colOff>38100</xdr:colOff>
      <xdr:row>40</xdr:row>
      <xdr:rowOff>34646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155029</xdr:rowOff>
    </xdr:from>
    <xdr:to>
      <xdr:col>50</xdr:col>
      <xdr:colOff>114300</xdr:colOff>
      <xdr:row>39</xdr:row>
      <xdr:rowOff>155296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4157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159398</xdr:rowOff>
    </xdr:from>
    <xdr:to>
      <xdr:col>41</xdr:col>
      <xdr:colOff>101600</xdr:colOff>
      <xdr:row>40</xdr:row>
      <xdr:rowOff>89548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155296</xdr:rowOff>
    </xdr:from>
    <xdr:to>
      <xdr:col>45</xdr:col>
      <xdr:colOff>177800</xdr:colOff>
      <xdr:row>40</xdr:row>
      <xdr:rowOff>38748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41846"/>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19038</xdr:rowOff>
    </xdr:from>
    <xdr:to>
      <xdr:col>36</xdr:col>
      <xdr:colOff>165100</xdr:colOff>
      <xdr:row>40</xdr:row>
      <xdr:rowOff>120638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38748</xdr:rowOff>
    </xdr:from>
    <xdr:to>
      <xdr:col>41</xdr:col>
      <xdr:colOff>50800</xdr:colOff>
      <xdr:row>40</xdr:row>
      <xdr:rowOff>69838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9674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101693</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102074</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22179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25506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25773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80675</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69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111765</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696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60</xdr:row>
      <xdr:rowOff>91440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3506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63681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31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32657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2984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11430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2723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97262</xdr:rowOff>
    </xdr:from>
    <xdr:to>
      <xdr:col>55</xdr:col>
      <xdr:colOff>50800</xdr:colOff>
      <xdr:row>64</xdr:row>
      <xdr:rowOff>27412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8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75689</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8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99916</xdr:rowOff>
    </xdr:from>
    <xdr:to>
      <xdr:col>50</xdr:col>
      <xdr:colOff>165100</xdr:colOff>
      <xdr:row>64</xdr:row>
      <xdr:rowOff>30066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9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148062</xdr:rowOff>
    </xdr:from>
    <xdr:to>
      <xdr:col>55</xdr:col>
      <xdr:colOff>0</xdr:colOff>
      <xdr:row>63</xdr:row>
      <xdr:rowOff>150716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949412"/>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100378</xdr:rowOff>
    </xdr:from>
    <xdr:to>
      <xdr:col>46</xdr:col>
      <xdr:colOff>38100</xdr:colOff>
      <xdr:row>64</xdr:row>
      <xdr:rowOff>30528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9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150716</xdr:rowOff>
    </xdr:from>
    <xdr:to>
      <xdr:col>50</xdr:col>
      <xdr:colOff>114300</xdr:colOff>
      <xdr:row>63</xdr:row>
      <xdr:rowOff>151178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952066"/>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104792</xdr:rowOff>
    </xdr:from>
    <xdr:to>
      <xdr:col>41</xdr:col>
      <xdr:colOff>101600</xdr:colOff>
      <xdr:row>64</xdr:row>
      <xdr:rowOff>34942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9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151178</xdr:rowOff>
    </xdr:from>
    <xdr:to>
      <xdr:col>45</xdr:col>
      <xdr:colOff>177800</xdr:colOff>
      <xdr:row>63</xdr:row>
      <xdr:rowOff>155592</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952528"/>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106544</xdr:rowOff>
    </xdr:from>
    <xdr:to>
      <xdr:col>36</xdr:col>
      <xdr:colOff>165100</xdr:colOff>
      <xdr:row>64</xdr:row>
      <xdr:rowOff>36694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9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155592</xdr:rowOff>
    </xdr:from>
    <xdr:to>
      <xdr:col>41</xdr:col>
      <xdr:colOff>50800</xdr:colOff>
      <xdr:row>63</xdr:row>
      <xdr:rowOff>157344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95694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41178</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39423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4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50588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5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64250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52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21193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09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21655</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0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26069</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09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27821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10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144797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167639</xdr:rowOff>
    </xdr:from>
    <xdr:to>
      <xdr:col>24</xdr:col>
      <xdr:colOff>63500</xdr:colOff>
      <xdr:row>85</xdr:row>
      <xdr:rowOff>45720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39798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908300" y="14397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84</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3427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122555</xdr:rowOff>
    </xdr:from>
    <xdr:to>
      <xdr:col>6</xdr:col>
      <xdr:colOff>38100</xdr:colOff>
      <xdr:row>84</xdr:row>
      <xdr:rowOff>52705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84</xdr:row>
      <xdr:rowOff>1905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130300" y="143427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43832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106315</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108077</xdr:rowOff>
    </xdr:from>
    <xdr:to>
      <xdr:col>50</xdr:col>
      <xdr:colOff>165100</xdr:colOff>
      <xdr:row>85</xdr:row>
      <xdr:rowOff>38227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158877</xdr:rowOff>
    </xdr:from>
    <xdr:to>
      <xdr:col>55</xdr:col>
      <xdr:colOff>0</xdr:colOff>
      <xdr:row>85</xdr:row>
      <xdr:rowOff>7238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560677"/>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70738</xdr:rowOff>
    </xdr:from>
    <xdr:to>
      <xdr:col>46</xdr:col>
      <xdr:colOff>38100</xdr:colOff>
      <xdr:row>85</xdr:row>
      <xdr:rowOff>888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121538</xdr:rowOff>
    </xdr:from>
    <xdr:to>
      <xdr:col>50</xdr:col>
      <xdr:colOff>114300</xdr:colOff>
      <xdr:row>84</xdr:row>
      <xdr:rowOff>158877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4523338"/>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49785</xdr:rowOff>
    </xdr:from>
    <xdr:to>
      <xdr:col>41</xdr:col>
      <xdr:colOff>101600</xdr:colOff>
      <xdr:row>84</xdr:row>
      <xdr:rowOff>151385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4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100585</xdr:rowOff>
    </xdr:from>
    <xdr:to>
      <xdr:col>45</xdr:col>
      <xdr:colOff>177800</xdr:colOff>
      <xdr:row>84</xdr:row>
      <xdr:rowOff>121538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502385"/>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66929</xdr:rowOff>
    </xdr:from>
    <xdr:to>
      <xdr:col>36</xdr:col>
      <xdr:colOff>165100</xdr:colOff>
      <xdr:row>84</xdr:row>
      <xdr:rowOff>168529</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4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100585</xdr:rowOff>
    </xdr:from>
    <xdr:to>
      <xdr:col>41</xdr:col>
      <xdr:colOff>50800</xdr:colOff>
      <xdr:row>84</xdr:row>
      <xdr:rowOff>117729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50238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54754</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17415</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167912</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13606</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24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40</xdr:row>
      <xdr:rowOff>22860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7779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154305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7779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154305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810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46355</xdr:rowOff>
    </xdr:from>
    <xdr:to>
      <xdr:col>67</xdr:col>
      <xdr:colOff>101600</xdr:colOff>
      <xdr:row>39</xdr:row>
      <xdr:rowOff>147955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97155</xdr:rowOff>
    </xdr:from>
    <xdr:to>
      <xdr:col>71</xdr:col>
      <xdr:colOff>177800</xdr:colOff>
      <xdr:row>39</xdr:row>
      <xdr:rowOff>123825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783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139082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xdr:rowOff>
    </xdr:from>
    <xdr:to>
      <xdr:col>116</xdr:col>
      <xdr:colOff>114300</xdr:colOff>
      <xdr:row>38</xdr:row>
      <xdr:rowOff>113284</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34561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62484</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1323300" y="655701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103124</xdr:rowOff>
    </xdr:from>
    <xdr:to>
      <xdr:col>107</xdr:col>
      <xdr:colOff>101600</xdr:colOff>
      <xdr:row>38</xdr:row>
      <xdr:rowOff>33274</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153924</xdr:rowOff>
    </xdr:from>
    <xdr:to>
      <xdr:col>111</xdr:col>
      <xdr:colOff>177800</xdr:colOff>
      <xdr:row>38</xdr:row>
      <xdr:rowOff>41910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649757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114554</xdr:rowOff>
    </xdr:from>
    <xdr:to>
      <xdr:col>102</xdr:col>
      <xdr:colOff>165100</xdr:colOff>
      <xdr:row>38</xdr:row>
      <xdr:rowOff>44704</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153924</xdr:rowOff>
    </xdr:from>
    <xdr:to>
      <xdr:col>107</xdr:col>
      <xdr:colOff>50800</xdr:colOff>
      <xdr:row>37</xdr:row>
      <xdr:rowOff>165354</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4975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xdr:rowOff>
    </xdr:from>
    <xdr:to>
      <xdr:col>98</xdr:col>
      <xdr:colOff>38100</xdr:colOff>
      <xdr:row>38</xdr:row>
      <xdr:rowOff>108712</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165354</xdr:rowOff>
    </xdr:from>
    <xdr:to>
      <xdr:col>102</xdr:col>
      <xdr:colOff>114300</xdr:colOff>
      <xdr:row>38</xdr:row>
      <xdr:rowOff>57912</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509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49801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61231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81297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53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127635</xdr:rowOff>
    </xdr:from>
    <xdr:to>
      <xdr:col>85</xdr:col>
      <xdr:colOff>127000</xdr:colOff>
      <xdr:row>62</xdr:row>
      <xdr:rowOff>45720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58608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140970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5860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67310</xdr:rowOff>
    </xdr:from>
    <xdr:to>
      <xdr:col>72</xdr:col>
      <xdr:colOff>38100</xdr:colOff>
      <xdr:row>61</xdr:row>
      <xdr:rowOff>168910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140970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576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55880</xdr:rowOff>
    </xdr:from>
    <xdr:to>
      <xdr:col>67</xdr:col>
      <xdr:colOff>101600</xdr:colOff>
      <xdr:row>61</xdr:row>
      <xdr:rowOff>157480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106680</xdr:rowOff>
    </xdr:from>
    <xdr:to>
      <xdr:col>71</xdr:col>
      <xdr:colOff>177800</xdr:colOff>
      <xdr:row>61</xdr:row>
      <xdr:rowOff>118110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565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148607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124968</xdr:rowOff>
    </xdr:from>
    <xdr:to>
      <xdr:col>116</xdr:col>
      <xdr:colOff>114300</xdr:colOff>
      <xdr:row>63</xdr:row>
      <xdr:rowOff>55118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4318</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1323300" y="10803636"/>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91948</xdr:rowOff>
    </xdr:from>
    <xdr:to>
      <xdr:col>107</xdr:col>
      <xdr:colOff>101600</xdr:colOff>
      <xdr:row>63</xdr:row>
      <xdr:rowOff>22098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142748</xdr:rowOff>
    </xdr:from>
    <xdr:to>
      <xdr:col>111</xdr:col>
      <xdr:colOff>177800</xdr:colOff>
      <xdr:row>63</xdr:row>
      <xdr:rowOff>2286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0434300" y="10772648"/>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99949</xdr:rowOff>
    </xdr:from>
    <xdr:to>
      <xdr:col>102</xdr:col>
      <xdr:colOff>165100</xdr:colOff>
      <xdr:row>63</xdr:row>
      <xdr:rowOff>30099</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142748</xdr:rowOff>
    </xdr:from>
    <xdr:to>
      <xdr:col>107</xdr:col>
      <xdr:colOff>50800</xdr:colOff>
      <xdr:row>62</xdr:row>
      <xdr:rowOff>150749</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77264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102362</xdr:rowOff>
    </xdr:from>
    <xdr:to>
      <xdr:col>98</xdr:col>
      <xdr:colOff>38100</xdr:colOff>
      <xdr:row>63</xdr:row>
      <xdr:rowOff>32512</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150749</xdr:rowOff>
    </xdr:from>
    <xdr:to>
      <xdr:col>102</xdr:col>
      <xdr:colOff>114300</xdr:colOff>
      <xdr:row>62</xdr:row>
      <xdr:rowOff>153162</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7806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69613</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38625</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49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46626</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5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49039</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78739</xdr:rowOff>
    </xdr:from>
    <xdr:to>
      <xdr:col>81</xdr:col>
      <xdr:colOff>101600</xdr:colOff>
      <xdr:row>107</xdr:row>
      <xdr:rowOff>8889</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129539</xdr:rowOff>
    </xdr:from>
    <xdr:to>
      <xdr:col>85</xdr:col>
      <xdr:colOff>127000</xdr:colOff>
      <xdr:row>106</xdr:row>
      <xdr:rowOff>167639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8303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40639</xdr:rowOff>
    </xdr:from>
    <xdr:to>
      <xdr:col>76</xdr:col>
      <xdr:colOff>165100</xdr:colOff>
      <xdr:row>106</xdr:row>
      <xdr:rowOff>142239</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91439</xdr:rowOff>
    </xdr:from>
    <xdr:to>
      <xdr:col>81</xdr:col>
      <xdr:colOff>50800</xdr:colOff>
      <xdr:row>106</xdr:row>
      <xdr:rowOff>129539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4592300" y="18265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91439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8227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135889</xdr:rowOff>
    </xdr:from>
    <xdr:to>
      <xdr:col>67</xdr:col>
      <xdr:colOff>101600</xdr:colOff>
      <xdr:row>106</xdr:row>
      <xdr:rowOff>66039</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15239</xdr:rowOff>
    </xdr:from>
    <xdr:to>
      <xdr:col>71</xdr:col>
      <xdr:colOff>177800</xdr:colOff>
      <xdr:row>106</xdr:row>
      <xdr:rowOff>53339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8188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133366</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57166</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11192</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8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149352</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4922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98552</xdr:rowOff>
    </xdr:from>
    <xdr:to>
      <xdr:col>107</xdr:col>
      <xdr:colOff>101600</xdr:colOff>
      <xdr:row>108</xdr:row>
      <xdr:rowOff>28702</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149352</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0434300" y="1849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100837</xdr:rowOff>
    </xdr:from>
    <xdr:to>
      <xdr:col>102</xdr:col>
      <xdr:colOff>165100</xdr:colOff>
      <xdr:row>108</xdr:row>
      <xdr:rowOff>30987</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9494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151637</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9545300" y="18494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100837</xdr:rowOff>
    </xdr:from>
    <xdr:to>
      <xdr:col>98</xdr:col>
      <xdr:colOff>38100</xdr:colOff>
      <xdr:row>108</xdr:row>
      <xdr:rowOff>30987</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8605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151637</xdr:rowOff>
    </xdr:from>
    <xdr:to>
      <xdr:col>102</xdr:col>
      <xdr:colOff>114300</xdr:colOff>
      <xdr:row>107</xdr:row>
      <xdr:rowOff>151637</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656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6" name="n_1aveValue【公民館】&#10;一人当たり面積">
          <a:extLst>
            <a:ext uri="{FF2B5EF4-FFF2-40B4-BE49-F238E27FC236}">
              <a16:creationId xmlns:a16="http://schemas.microsoft.com/office/drawing/2014/main" id="{00000000-0008-0000-0E00-0000EA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7" name="n_2aveValue【公民館】&#10;一人当たり面積">
          <a:extLst>
            <a:ext uri="{FF2B5EF4-FFF2-40B4-BE49-F238E27FC236}">
              <a16:creationId xmlns:a16="http://schemas.microsoft.com/office/drawing/2014/main" id="{00000000-0008-0000-0E00-0000EB02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8" name="n_3aveValue【公民館】&#10;一人当たり面積">
          <a:extLst>
            <a:ext uri="{FF2B5EF4-FFF2-40B4-BE49-F238E27FC236}">
              <a16:creationId xmlns:a16="http://schemas.microsoft.com/office/drawing/2014/main" id="{00000000-0008-0000-0E00-0000EC02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9" name="n_4aveValue【公民館】&#10;一人当たり面積">
          <a:extLst>
            <a:ext uri="{FF2B5EF4-FFF2-40B4-BE49-F238E27FC236}">
              <a16:creationId xmlns:a16="http://schemas.microsoft.com/office/drawing/2014/main" id="{00000000-0008-0000-0E00-0000ED02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750" name="n_1mainValue【公民館】&#10;一人当たり面積">
          <a:extLst>
            <a:ext uri="{FF2B5EF4-FFF2-40B4-BE49-F238E27FC236}">
              <a16:creationId xmlns:a16="http://schemas.microsoft.com/office/drawing/2014/main" id="{00000000-0008-0000-0E00-0000EE020000}"/>
            </a:ext>
          </a:extLst>
        </xdr:cNvPr>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19829</xdr:rowOff>
    </xdr:from>
    <xdr:ext cx="469744" cy="259045"/>
    <xdr:sp macro="" textlink="">
      <xdr:nvSpPr>
        <xdr:cNvPr id="751" name="n_2mainValue【公民館】&#10;一人当たり面積">
          <a:extLst>
            <a:ext uri="{FF2B5EF4-FFF2-40B4-BE49-F238E27FC236}">
              <a16:creationId xmlns:a16="http://schemas.microsoft.com/office/drawing/2014/main" id="{00000000-0008-0000-0E00-0000EF020000}"/>
            </a:ext>
          </a:extLst>
        </xdr:cNvPr>
        <xdr:cNvSpPr txBox="1"/>
      </xdr:nvSpPr>
      <xdr:spPr>
        <a:xfrm>
          <a:off x="20199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22114</xdr:rowOff>
    </xdr:from>
    <xdr:ext cx="469744" cy="259045"/>
    <xdr:sp macro="" textlink="">
      <xdr:nvSpPr>
        <xdr:cNvPr id="752" name="n_3mainValue【公民館】&#10;一人当たり面積">
          <a:extLst>
            <a:ext uri="{FF2B5EF4-FFF2-40B4-BE49-F238E27FC236}">
              <a16:creationId xmlns:a16="http://schemas.microsoft.com/office/drawing/2014/main" id="{00000000-0008-0000-0E00-0000F0020000}"/>
            </a:ext>
          </a:extLst>
        </xdr:cNvPr>
        <xdr:cNvSpPr txBox="1"/>
      </xdr:nvSpPr>
      <xdr:spPr>
        <a:xfrm>
          <a:off x="19310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22114</xdr:rowOff>
    </xdr:from>
    <xdr:ext cx="469744" cy="259045"/>
    <xdr:sp macro="" textlink="">
      <xdr:nvSpPr>
        <xdr:cNvPr id="753" name="n_4mainValue【公民館】&#10;一人当たり面積">
          <a:extLst>
            <a:ext uri="{FF2B5EF4-FFF2-40B4-BE49-F238E27FC236}">
              <a16:creationId xmlns:a16="http://schemas.microsoft.com/office/drawing/2014/main" id="{00000000-0008-0000-0E00-0000F1020000}"/>
            </a:ext>
          </a:extLst>
        </xdr:cNvPr>
        <xdr:cNvSpPr txBox="1"/>
      </xdr:nvSpPr>
      <xdr:spPr>
        <a:xfrm>
          <a:off x="18421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・有形固定資産減価償却率及び一人当たり面積について、保育所等施設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で類似団体平均を大きく上回っている。基金や起債を活用した改修を実施するほか、少子化時代に即した保育所等施設数の</a:t>
          </a:r>
          <a:r>
            <a:rPr kumimoji="1" lang="ja-JP" altLang="en-US" sz="1100">
              <a:solidFill>
                <a:schemeClr val="dk1"/>
              </a:solidFill>
              <a:effectLst/>
              <a:latin typeface="+mn-lt"/>
              <a:ea typeface="+mn-ea"/>
              <a:cs typeface="+mn-cs"/>
            </a:rPr>
            <a:t>適正</a:t>
          </a:r>
          <a:r>
            <a:rPr kumimoji="1" lang="ja-JP" altLang="ja-JP" sz="1100">
              <a:solidFill>
                <a:schemeClr val="dk1"/>
              </a:solidFill>
              <a:effectLst/>
              <a:latin typeface="+mn-lt"/>
              <a:ea typeface="+mn-ea"/>
              <a:cs typeface="+mn-cs"/>
            </a:rPr>
            <a:t>化等を進める。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48,825
48,006
85.10
26,867,735
25,953,970
681,261
12,037,005
22,560,615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170724</xdr:rowOff>
    </xdr:from>
    <xdr:to>
      <xdr:col>20</xdr:col>
      <xdr:colOff>38100</xdr:colOff>
      <xdr:row>41</xdr:row>
      <xdr:rowOff>100874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50074</xdr:rowOff>
    </xdr:from>
    <xdr:to>
      <xdr:col>24</xdr:col>
      <xdr:colOff>63500</xdr:colOff>
      <xdr:row>41</xdr:row>
      <xdr:rowOff>110490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7952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133169</xdr:rowOff>
    </xdr:from>
    <xdr:to>
      <xdr:col>15</xdr:col>
      <xdr:colOff>101600</xdr:colOff>
      <xdr:row>41</xdr:row>
      <xdr:rowOff>63319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50074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419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95613</xdr:rowOff>
    </xdr:from>
    <xdr:to>
      <xdr:col>10</xdr:col>
      <xdr:colOff>165100</xdr:colOff>
      <xdr:row>41</xdr:row>
      <xdr:rowOff>25763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146413</xdr:rowOff>
    </xdr:from>
    <xdr:to>
      <xdr:col>15</xdr:col>
      <xdr:colOff>50800</xdr:colOff>
      <xdr:row>41</xdr:row>
      <xdr:rowOff>12519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70044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58057</xdr:rowOff>
    </xdr:from>
    <xdr:to>
      <xdr:col>6</xdr:col>
      <xdr:colOff>38100</xdr:colOff>
      <xdr:row>40</xdr:row>
      <xdr:rowOff>159657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108857</xdr:rowOff>
    </xdr:from>
    <xdr:to>
      <xdr:col>10</xdr:col>
      <xdr:colOff>114300</xdr:colOff>
      <xdr:row>40</xdr:row>
      <xdr:rowOff>146413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9668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92001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54446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16890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68834</xdr:rowOff>
    </xdr:from>
    <xdr:to>
      <xdr:col>50</xdr:col>
      <xdr:colOff>165100</xdr:colOff>
      <xdr:row>39</xdr:row>
      <xdr:rowOff>170434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119634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797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68834</xdr:rowOff>
    </xdr:from>
    <xdr:to>
      <xdr:col>46</xdr:col>
      <xdr:colOff>38100</xdr:colOff>
      <xdr:row>39</xdr:row>
      <xdr:rowOff>170434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119634</xdr:rowOff>
    </xdr:from>
    <xdr:to>
      <xdr:col>50</xdr:col>
      <xdr:colOff>114300</xdr:colOff>
      <xdr:row>39</xdr:row>
      <xdr:rowOff>119634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68834</xdr:rowOff>
    </xdr:from>
    <xdr:to>
      <xdr:col>41</xdr:col>
      <xdr:colOff>101600</xdr:colOff>
      <xdr:row>39</xdr:row>
      <xdr:rowOff>170434</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119634</xdr:rowOff>
    </xdr:from>
    <xdr:to>
      <xdr:col>45</xdr:col>
      <xdr:colOff>177800</xdr:colOff>
      <xdr:row>39</xdr:row>
      <xdr:rowOff>119634</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77978</xdr:rowOff>
    </xdr:from>
    <xdr:to>
      <xdr:col>36</xdr:col>
      <xdr:colOff>165100</xdr:colOff>
      <xdr:row>40</xdr:row>
      <xdr:rowOff>8128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119634</xdr:rowOff>
    </xdr:from>
    <xdr:to>
      <xdr:col>41</xdr:col>
      <xdr:colOff>50800</xdr:colOff>
      <xdr:row>39</xdr:row>
      <xdr:rowOff>128778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806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161561</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161561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161561</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170705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25400</xdr:rowOff>
    </xdr:from>
    <xdr:to>
      <xdr:col>20</xdr:col>
      <xdr:colOff>38100</xdr:colOff>
      <xdr:row>61</xdr:row>
      <xdr:rowOff>127000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76200</xdr:rowOff>
    </xdr:from>
    <xdr:to>
      <xdr:col>24</xdr:col>
      <xdr:colOff>63500</xdr:colOff>
      <xdr:row>61</xdr:row>
      <xdr:rowOff>118110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534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76200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92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34290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450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71120</xdr:rowOff>
    </xdr:from>
    <xdr:to>
      <xdr:col>6</xdr:col>
      <xdr:colOff>38100</xdr:colOff>
      <xdr:row>61</xdr:row>
      <xdr:rowOff>1270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121920</xdr:rowOff>
    </xdr:from>
    <xdr:to>
      <xdr:col>10</xdr:col>
      <xdr:colOff>114300</xdr:colOff>
      <xdr:row>60</xdr:row>
      <xdr:rowOff>163830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40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118127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34307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163847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151655</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54864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539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54864</xdr:rowOff>
    </xdr:from>
    <xdr:to>
      <xdr:col>50</xdr:col>
      <xdr:colOff>114300</xdr:colOff>
      <xdr:row>63</xdr:row>
      <xdr:rowOff>57150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85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xdr:rowOff>
    </xdr:from>
    <xdr:to>
      <xdr:col>41</xdr:col>
      <xdr:colOff>101600</xdr:colOff>
      <xdr:row>63</xdr:row>
      <xdr:rowOff>109474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58674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58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58674</xdr:rowOff>
    </xdr:from>
    <xdr:to>
      <xdr:col>41</xdr:col>
      <xdr:colOff>50800</xdr:colOff>
      <xdr:row>63</xdr:row>
      <xdr:rowOff>60960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8600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122191</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126001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58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128287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144797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45720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53705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160020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908300" y="14537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160020</xdr:rowOff>
    </xdr:from>
    <xdr:to>
      <xdr:col>15</xdr:col>
      <xdr:colOff>50800</xdr:colOff>
      <xdr:row>85</xdr:row>
      <xdr:rowOff>24764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019300" y="14561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109220</xdr:rowOff>
    </xdr:from>
    <xdr:to>
      <xdr:col>6</xdr:col>
      <xdr:colOff>38100</xdr:colOff>
      <xdr:row>86</xdr:row>
      <xdr:rowOff>39370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24764</xdr:rowOff>
    </xdr:from>
    <xdr:to>
      <xdr:col>10</xdr:col>
      <xdr:colOff>114300</xdr:colOff>
      <xdr:row>85</xdr:row>
      <xdr:rowOff>160020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459801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30497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77826</xdr:rowOff>
    </xdr:from>
    <xdr:to>
      <xdr:col>55</xdr:col>
      <xdr:colOff>50800</xdr:colOff>
      <xdr:row>86</xdr:row>
      <xdr:rowOff>7976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78282</xdr:rowOff>
    </xdr:from>
    <xdr:to>
      <xdr:col>50</xdr:col>
      <xdr:colOff>165100</xdr:colOff>
      <xdr:row>86</xdr:row>
      <xdr:rowOff>8432</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128626</xdr:rowOff>
    </xdr:from>
    <xdr:to>
      <xdr:col>55</xdr:col>
      <xdr:colOff>0</xdr:colOff>
      <xdr:row>85</xdr:row>
      <xdr:rowOff>129082</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0187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129082</xdr:rowOff>
    </xdr:from>
    <xdr:to>
      <xdr:col>50</xdr:col>
      <xdr:colOff>114300</xdr:colOff>
      <xdr:row>85</xdr:row>
      <xdr:rowOff>129539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0233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22047</xdr:rowOff>
    </xdr:from>
    <xdr:to>
      <xdr:col>41</xdr:col>
      <xdr:colOff>101600</xdr:colOff>
      <xdr:row>85</xdr:row>
      <xdr:rowOff>123647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72847</xdr:rowOff>
    </xdr:from>
    <xdr:to>
      <xdr:col>45</xdr:col>
      <xdr:colOff>177800</xdr:colOff>
      <xdr:row>85</xdr:row>
      <xdr:rowOff>129539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646097"/>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79654</xdr:rowOff>
    </xdr:from>
    <xdr:to>
      <xdr:col>36</xdr:col>
      <xdr:colOff>165100</xdr:colOff>
      <xdr:row>86</xdr:row>
      <xdr:rowOff>9804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72847</xdr:rowOff>
    </xdr:from>
    <xdr:to>
      <xdr:col>41</xdr:col>
      <xdr:colOff>50800</xdr:colOff>
      <xdr:row>85</xdr:row>
      <xdr:rowOff>130454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64609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24959</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42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25416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140174</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3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26331</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4173</xdr:rowOff>
    </xdr:from>
    <xdr:to>
      <xdr:col>24</xdr:col>
      <xdr:colOff>114300</xdr:colOff>
      <xdr:row>106</xdr:row>
      <xdr:rowOff>105773</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154050</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144599</xdr:rowOff>
    </xdr:from>
    <xdr:to>
      <xdr:col>20</xdr:col>
      <xdr:colOff>38100</xdr:colOff>
      <xdr:row>106</xdr:row>
      <xdr:rowOff>74749</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23949</xdr:rowOff>
    </xdr:from>
    <xdr:to>
      <xdr:col>24</xdr:col>
      <xdr:colOff>63500</xdr:colOff>
      <xdr:row>106</xdr:row>
      <xdr:rowOff>54973</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1976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97245</xdr:rowOff>
    </xdr:from>
    <xdr:to>
      <xdr:col>15</xdr:col>
      <xdr:colOff>101600</xdr:colOff>
      <xdr:row>106</xdr:row>
      <xdr:rowOff>27395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148045</xdr:rowOff>
    </xdr:from>
    <xdr:to>
      <xdr:col>19</xdr:col>
      <xdr:colOff>177800</xdr:colOff>
      <xdr:row>106</xdr:row>
      <xdr:rowOff>23949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1502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112123</xdr:rowOff>
    </xdr:from>
    <xdr:to>
      <xdr:col>15</xdr:col>
      <xdr:colOff>50800</xdr:colOff>
      <xdr:row>105</xdr:row>
      <xdr:rowOff>148045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17236</xdr:rowOff>
    </xdr:from>
    <xdr:to>
      <xdr:col>6</xdr:col>
      <xdr:colOff>38100</xdr:colOff>
      <xdr:row>104</xdr:row>
      <xdr:rowOff>118836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68036</xdr:rowOff>
    </xdr:from>
    <xdr:to>
      <xdr:col>10</xdr:col>
      <xdr:colOff>114300</xdr:colOff>
      <xdr:row>105</xdr:row>
      <xdr:rowOff>112123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898836"/>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65876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18522</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154050</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135363</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99467</xdr:rowOff>
    </xdr:from>
    <xdr:to>
      <xdr:col>55</xdr:col>
      <xdr:colOff>50800</xdr:colOff>
      <xdr:row>108</xdr:row>
      <xdr:rowOff>29617</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100381</xdr:rowOff>
    </xdr:from>
    <xdr:to>
      <xdr:col>50</xdr:col>
      <xdr:colOff>165100</xdr:colOff>
      <xdr:row>108</xdr:row>
      <xdr:rowOff>30531</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150267</xdr:rowOff>
    </xdr:from>
    <xdr:to>
      <xdr:col>55</xdr:col>
      <xdr:colOff>0</xdr:colOff>
      <xdr:row>107</xdr:row>
      <xdr:rowOff>151181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49541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101295</xdr:rowOff>
    </xdr:from>
    <xdr:to>
      <xdr:col>46</xdr:col>
      <xdr:colOff>38100</xdr:colOff>
      <xdr:row>108</xdr:row>
      <xdr:rowOff>31445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4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151181</xdr:rowOff>
    </xdr:from>
    <xdr:to>
      <xdr:col>50</xdr:col>
      <xdr:colOff>114300</xdr:colOff>
      <xdr:row>107</xdr:row>
      <xdr:rowOff>152095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4963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102667</xdr:rowOff>
    </xdr:from>
    <xdr:to>
      <xdr:col>41</xdr:col>
      <xdr:colOff>101600</xdr:colOff>
      <xdr:row>108</xdr:row>
      <xdr:rowOff>32817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4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152095</xdr:rowOff>
    </xdr:from>
    <xdr:to>
      <xdr:col>45</xdr:col>
      <xdr:colOff>177800</xdr:colOff>
      <xdr:row>107</xdr:row>
      <xdr:rowOff>153467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4972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163474</xdr:rowOff>
    </xdr:from>
    <xdr:to>
      <xdr:col>36</xdr:col>
      <xdr:colOff>165100</xdr:colOff>
      <xdr:row>108</xdr:row>
      <xdr:rowOff>93624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153467</xdr:rowOff>
    </xdr:from>
    <xdr:to>
      <xdr:col>41</xdr:col>
      <xdr:colOff>50800</xdr:colOff>
      <xdr:row>108</xdr:row>
      <xdr:rowOff>42824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498617"/>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54119</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56405</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55491</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5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47058</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2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47972</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2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49344</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2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84751</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6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134637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138067</xdr:rowOff>
    </xdr:from>
    <xdr:to>
      <xdr:col>81</xdr:col>
      <xdr:colOff>101600</xdr:colOff>
      <xdr:row>34</xdr:row>
      <xdr:rowOff>68217</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17417</xdr:rowOff>
    </xdr:from>
    <xdr:to>
      <xdr:col>85</xdr:col>
      <xdr:colOff>127000</xdr:colOff>
      <xdr:row>34</xdr:row>
      <xdr:rowOff>99060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584671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90714</xdr:rowOff>
    </xdr:from>
    <xdr:to>
      <xdr:col>76</xdr:col>
      <xdr:colOff>165100</xdr:colOff>
      <xdr:row>34</xdr:row>
      <xdr:rowOff>20864</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141514</xdr:rowOff>
    </xdr:from>
    <xdr:to>
      <xdr:col>81</xdr:col>
      <xdr:colOff>50800</xdr:colOff>
      <xdr:row>34</xdr:row>
      <xdr:rowOff>17417</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579936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48260</xdr:rowOff>
    </xdr:from>
    <xdr:to>
      <xdr:col>72</xdr:col>
      <xdr:colOff>38100</xdr:colOff>
      <xdr:row>33</xdr:row>
      <xdr:rowOff>149860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99060</xdr:rowOff>
    </xdr:from>
    <xdr:to>
      <xdr:col>76</xdr:col>
      <xdr:colOff>114300</xdr:colOff>
      <xdr:row>33</xdr:row>
      <xdr:rowOff>141514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57569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108676</xdr:rowOff>
    </xdr:from>
    <xdr:to>
      <xdr:col>67</xdr:col>
      <xdr:colOff>101600</xdr:colOff>
      <xdr:row>41</xdr:row>
      <xdr:rowOff>38826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99060</xdr:rowOff>
    </xdr:from>
    <xdr:to>
      <xdr:col>71</xdr:col>
      <xdr:colOff>177800</xdr:colOff>
      <xdr:row>40</xdr:row>
      <xdr:rowOff>159476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2814300" y="5756910"/>
          <a:ext cx="889000" cy="1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84744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37391</xdr:rowOff>
    </xdr:from>
    <xdr:ext cx="340478"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422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166387</xdr:rowOff>
    </xdr:from>
    <xdr:ext cx="340478"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33061" y="5481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29953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157374</xdr:rowOff>
    </xdr:from>
    <xdr:to>
      <xdr:col>116</xdr:col>
      <xdr:colOff>114300</xdr:colOff>
      <xdr:row>42</xdr:row>
      <xdr:rowOff>87524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72301</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1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159350</xdr:rowOff>
    </xdr:from>
    <xdr:to>
      <xdr:col>112</xdr:col>
      <xdr:colOff>38100</xdr:colOff>
      <xdr:row>42</xdr:row>
      <xdr:rowOff>89500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1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36724</xdr:rowOff>
    </xdr:from>
    <xdr:to>
      <xdr:col>116</xdr:col>
      <xdr:colOff>63500</xdr:colOff>
      <xdr:row>42</xdr:row>
      <xdr:rowOff>38700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237624"/>
          <a:ext cx="8382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155333</xdr:rowOff>
    </xdr:from>
    <xdr:to>
      <xdr:col>107</xdr:col>
      <xdr:colOff>101600</xdr:colOff>
      <xdr:row>42</xdr:row>
      <xdr:rowOff>85483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1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34683</xdr:rowOff>
    </xdr:from>
    <xdr:to>
      <xdr:col>111</xdr:col>
      <xdr:colOff>177800</xdr:colOff>
      <xdr:row>42</xdr:row>
      <xdr:rowOff>38700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0434300" y="723558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155000</xdr:rowOff>
    </xdr:from>
    <xdr:to>
      <xdr:col>102</xdr:col>
      <xdr:colOff>165100</xdr:colOff>
      <xdr:row>42</xdr:row>
      <xdr:rowOff>85150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1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34350</xdr:rowOff>
    </xdr:from>
    <xdr:to>
      <xdr:col>107</xdr:col>
      <xdr:colOff>50800</xdr:colOff>
      <xdr:row>42</xdr:row>
      <xdr:rowOff>34683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9545300" y="7235250"/>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39537</xdr:rowOff>
    </xdr:from>
    <xdr:to>
      <xdr:col>98</xdr:col>
      <xdr:colOff>38100</xdr:colOff>
      <xdr:row>42</xdr:row>
      <xdr:rowOff>141137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2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34350</xdr:rowOff>
    </xdr:from>
    <xdr:to>
      <xdr:col>102</xdr:col>
      <xdr:colOff>114300</xdr:colOff>
      <xdr:row>42</xdr:row>
      <xdr:rowOff>90337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235250"/>
          <a:ext cx="889000" cy="5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30285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22777</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45023</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7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63730</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75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80627</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28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76610</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2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76277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2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132264</xdr:rowOff>
    </xdr:from>
    <xdr:ext cx="378565"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467017" y="7333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160020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8656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154957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141605</xdr:rowOff>
    </xdr:from>
    <xdr:to>
      <xdr:col>85</xdr:col>
      <xdr:colOff>177800</xdr:colOff>
      <xdr:row>82</xdr:row>
      <xdr:rowOff>71755</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164482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20955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403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114300</xdr:rowOff>
    </xdr:from>
    <xdr:to>
      <xdr:col>81</xdr:col>
      <xdr:colOff>50800</xdr:colOff>
      <xdr:row>81</xdr:row>
      <xdr:rowOff>152400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00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81</xdr:row>
      <xdr:rowOff>114300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3952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24764</xdr:rowOff>
    </xdr:from>
    <xdr:to>
      <xdr:col>71</xdr:col>
      <xdr:colOff>177800</xdr:colOff>
      <xdr:row>81</xdr:row>
      <xdr:rowOff>64770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3912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74313</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92091</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28666</xdr:rowOff>
    </xdr:from>
    <xdr:to>
      <xdr:col>116</xdr:col>
      <xdr:colOff>114300</xdr:colOff>
      <xdr:row>86</xdr:row>
      <xdr:rowOff>130266</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86</xdr:row>
      <xdr:rowOff>79466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577061"/>
          <a:ext cx="838200" cy="2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127726</xdr:rowOff>
    </xdr:from>
    <xdr:to>
      <xdr:col>107</xdr:col>
      <xdr:colOff>101600</xdr:colOff>
      <xdr:row>85</xdr:row>
      <xdr:rowOff>57876</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7076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57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130992</xdr:rowOff>
    </xdr:from>
    <xdr:to>
      <xdr:col>102</xdr:col>
      <xdr:colOff>165100</xdr:colOff>
      <xdr:row>85</xdr:row>
      <xdr:rowOff>61142</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7076</xdr:rowOff>
    </xdr:from>
    <xdr:to>
      <xdr:col>107</xdr:col>
      <xdr:colOff>50800</xdr:colOff>
      <xdr:row>85</xdr:row>
      <xdr:rowOff>10342</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58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10342</xdr:rowOff>
    </xdr:from>
    <xdr:to>
      <xdr:col>102</xdr:col>
      <xdr:colOff>114300</xdr:colOff>
      <xdr:row>85</xdr:row>
      <xdr:rowOff>13607</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58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74403</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77669</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81099</xdr:rowOff>
    </xdr:from>
    <xdr:to>
      <xdr:col>85</xdr:col>
      <xdr:colOff>127000</xdr:colOff>
      <xdr:row>106</xdr:row>
      <xdr:rowOff>117021</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2547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48442</xdr:rowOff>
    </xdr:from>
    <xdr:to>
      <xdr:col>81</xdr:col>
      <xdr:colOff>50800</xdr:colOff>
      <xdr:row>106</xdr:row>
      <xdr:rowOff>81099</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48442</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107043</xdr:rowOff>
    </xdr:from>
    <xdr:to>
      <xdr:col>67</xdr:col>
      <xdr:colOff>101600</xdr:colOff>
      <xdr:row>106</xdr:row>
      <xdr:rowOff>37193</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157843</xdr:rowOff>
    </xdr:from>
    <xdr:to>
      <xdr:col>71</xdr:col>
      <xdr:colOff>177800</xdr:colOff>
      <xdr:row>106</xdr:row>
      <xdr:rowOff>15784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16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28320</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69596</xdr:rowOff>
    </xdr:from>
    <xdr:to>
      <xdr:col>116</xdr:col>
      <xdr:colOff>114300</xdr:colOff>
      <xdr:row>106</xdr:row>
      <xdr:rowOff>171196</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92473</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80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71882</xdr:rowOff>
    </xdr:from>
    <xdr:to>
      <xdr:col>112</xdr:col>
      <xdr:colOff>38100</xdr:colOff>
      <xdr:row>107</xdr:row>
      <xdr:rowOff>2032</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120396</xdr:rowOff>
    </xdr:from>
    <xdr:to>
      <xdr:col>116</xdr:col>
      <xdr:colOff>63500</xdr:colOff>
      <xdr:row>106</xdr:row>
      <xdr:rowOff>122682</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2940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76454</xdr:rowOff>
    </xdr:from>
    <xdr:to>
      <xdr:col>107</xdr:col>
      <xdr:colOff>101600</xdr:colOff>
      <xdr:row>107</xdr:row>
      <xdr:rowOff>6604</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2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122682</xdr:rowOff>
    </xdr:from>
    <xdr:to>
      <xdr:col>111</xdr:col>
      <xdr:colOff>177800</xdr:colOff>
      <xdr:row>106</xdr:row>
      <xdr:rowOff>127254</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2963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81026</xdr:rowOff>
    </xdr:from>
    <xdr:to>
      <xdr:col>102</xdr:col>
      <xdr:colOff>165100</xdr:colOff>
      <xdr:row>107</xdr:row>
      <xdr:rowOff>11176</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2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127254</xdr:rowOff>
    </xdr:from>
    <xdr:to>
      <xdr:col>107</xdr:col>
      <xdr:colOff>50800</xdr:colOff>
      <xdr:row>106</xdr:row>
      <xdr:rowOff>131826</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3009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84074</xdr:rowOff>
    </xdr:from>
    <xdr:to>
      <xdr:col>98</xdr:col>
      <xdr:colOff>38100</xdr:colOff>
      <xdr:row>107</xdr:row>
      <xdr:rowOff>14224</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131826</xdr:rowOff>
    </xdr:from>
    <xdr:to>
      <xdr:col>102</xdr:col>
      <xdr:colOff>114300</xdr:colOff>
      <xdr:row>106</xdr:row>
      <xdr:rowOff>134874</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3055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18559</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23131</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0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27703</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0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30751</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0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・有形固定資産減価償却率について、福祉施設で類似団体平均を大きく上回っている。施設の統廃合を進め、事業費の縮小を図る。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48,825
48,006
85.10
26,867,735
25,953,970
681,261
12,037,005
22,560,615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同数値となり</a:t>
          </a:r>
          <a:r>
            <a:rPr kumimoji="1" lang="ja-JP" altLang="ja-JP" sz="1100">
              <a:solidFill>
                <a:schemeClr val="dk1"/>
              </a:solidFill>
              <a:effectLst/>
              <a:latin typeface="+mn-lt"/>
              <a:ea typeface="+mn-ea"/>
              <a:cs typeface="+mn-cs"/>
            </a:rPr>
            <a:t>、類似団体の平均値を０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０８ポイント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。単年度指数においては、基準財政需要額は</a:t>
          </a:r>
          <a:r>
            <a:rPr kumimoji="1" lang="ja-JP" altLang="en-US" sz="1100">
              <a:solidFill>
                <a:schemeClr val="dk1"/>
              </a:solidFill>
              <a:effectLst/>
              <a:latin typeface="+mn-lt"/>
              <a:ea typeface="+mn-ea"/>
              <a:cs typeface="+mn-cs"/>
            </a:rPr>
            <a:t>保健衛生費</a:t>
          </a:r>
          <a:r>
            <a:rPr kumimoji="1" lang="ja-JP" altLang="ja-JP" sz="1100">
              <a:solidFill>
                <a:schemeClr val="dk1"/>
              </a:solidFill>
              <a:effectLst/>
              <a:latin typeface="+mn-lt"/>
              <a:ea typeface="+mn-ea"/>
              <a:cs typeface="+mn-cs"/>
            </a:rPr>
            <a:t>等で市債の償還終了に伴い事業費補正が減となったものの、社会福祉費</a:t>
          </a:r>
          <a:r>
            <a:rPr kumimoji="1" lang="ja-JP" altLang="en-US" sz="1100">
              <a:solidFill>
                <a:schemeClr val="dk1"/>
              </a:solidFill>
              <a:effectLst/>
              <a:latin typeface="+mn-lt"/>
              <a:ea typeface="+mn-ea"/>
              <a:cs typeface="+mn-cs"/>
            </a:rPr>
            <a:t>及びその他の教育費における幼保無償化等による増加や、新規算定項目の地域社会再生事業費により、</a:t>
          </a:r>
          <a:r>
            <a:rPr kumimoji="1" lang="ja-JP" altLang="ja-JP" sz="1100">
              <a:solidFill>
                <a:schemeClr val="dk1"/>
              </a:solidFill>
              <a:effectLst/>
              <a:latin typeface="+mn-lt"/>
              <a:ea typeface="+mn-ea"/>
              <a:cs typeface="+mn-cs"/>
            </a:rPr>
            <a:t>全体で</a:t>
          </a:r>
          <a:r>
            <a:rPr kumimoji="1" lang="ja-JP" altLang="en-US" sz="1100">
              <a:solidFill>
                <a:schemeClr val="dk1"/>
              </a:solidFill>
              <a:effectLst/>
              <a:latin typeface="+mn-lt"/>
              <a:ea typeface="+mn-ea"/>
              <a:cs typeface="+mn-cs"/>
            </a:rPr>
            <a:t>３０３</a:t>
          </a:r>
          <a:r>
            <a:rPr kumimoji="1" lang="ja-JP" altLang="ja-JP" sz="1100">
              <a:solidFill>
                <a:schemeClr val="dk1"/>
              </a:solidFill>
              <a:effectLst/>
              <a:latin typeface="+mn-lt"/>
              <a:ea typeface="+mn-ea"/>
              <a:cs typeface="+mn-cs"/>
            </a:rPr>
            <a:t>百万増となった。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、基準財政収入額において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法人税割で減となったものの、</a:t>
          </a:r>
          <a:r>
            <a:rPr kumimoji="1" lang="ja-JP" altLang="ja-JP" sz="1100">
              <a:solidFill>
                <a:schemeClr val="dk1"/>
              </a:solidFill>
              <a:effectLst/>
              <a:latin typeface="+mn-lt"/>
              <a:ea typeface="+mn-ea"/>
              <a:cs typeface="+mn-cs"/>
            </a:rPr>
            <a:t>個人住民税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固定資産税の増</a:t>
          </a:r>
          <a:r>
            <a:rPr kumimoji="1" lang="ja-JP" altLang="en-US" sz="1100">
              <a:solidFill>
                <a:schemeClr val="dk1"/>
              </a:solidFill>
              <a:effectLst/>
              <a:latin typeface="+mn-lt"/>
              <a:ea typeface="+mn-ea"/>
              <a:cs typeface="+mn-cs"/>
            </a:rPr>
            <a:t>や、法人事業税交付金の皆増及び地方消費税交付金等の増</a:t>
          </a:r>
          <a:r>
            <a:rPr kumimoji="1" lang="ja-JP" altLang="ja-JP" sz="1100">
              <a:solidFill>
                <a:schemeClr val="dk1"/>
              </a:solidFill>
              <a:effectLst/>
              <a:latin typeface="+mn-lt"/>
              <a:ea typeface="+mn-ea"/>
              <a:cs typeface="+mn-cs"/>
            </a:rPr>
            <a:t>により、全体で</a:t>
          </a:r>
          <a:r>
            <a:rPr kumimoji="1" lang="ja-JP" altLang="en-US" sz="1100">
              <a:solidFill>
                <a:schemeClr val="dk1"/>
              </a:solidFill>
              <a:effectLst/>
              <a:latin typeface="+mn-lt"/>
              <a:ea typeface="+mn-ea"/>
              <a:cs typeface="+mn-cs"/>
            </a:rPr>
            <a:t>２９２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となったことから、前年度比０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０１ポイント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今後も引き続き、市税等の歳入確保及び歳出削減に努め、財政基盤の強化を図る。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年度は、歳入においては、</a:t>
          </a:r>
          <a:r>
            <a:rPr kumimoji="1" lang="ja-JP" altLang="en-US" sz="1100">
              <a:solidFill>
                <a:schemeClr val="dk1"/>
              </a:solidFill>
              <a:effectLst/>
              <a:latin typeface="+mn-lt"/>
              <a:ea typeface="+mn-ea"/>
              <a:cs typeface="+mn-cs"/>
            </a:rPr>
            <a:t>地方交付税や地方消費税交付金等において増となったものの、新型コロナウイルス感染症の影響等により、</a:t>
          </a:r>
          <a:r>
            <a:rPr kumimoji="1" lang="ja-JP" altLang="ja-JP" sz="1100">
              <a:solidFill>
                <a:schemeClr val="dk1"/>
              </a:solidFill>
              <a:effectLst/>
              <a:latin typeface="+mn-lt"/>
              <a:ea typeface="+mn-ea"/>
              <a:cs typeface="+mn-cs"/>
            </a:rPr>
            <a:t>市税や地方特例交付金等</a:t>
          </a:r>
          <a:r>
            <a:rPr kumimoji="1" lang="ja-JP" altLang="en-US" sz="1100">
              <a:solidFill>
                <a:schemeClr val="dk1"/>
              </a:solidFill>
              <a:effectLst/>
              <a:latin typeface="+mn-lt"/>
              <a:ea typeface="+mn-ea"/>
              <a:cs typeface="+mn-cs"/>
            </a:rPr>
            <a:t>が大幅に減となったことから</a:t>
          </a:r>
          <a:r>
            <a:rPr kumimoji="1" lang="ja-JP" altLang="ja-JP" sz="1100">
              <a:solidFill>
                <a:schemeClr val="dk1"/>
              </a:solidFill>
              <a:effectLst/>
              <a:latin typeface="+mn-lt"/>
              <a:ea typeface="+mn-ea"/>
              <a:cs typeface="+mn-cs"/>
            </a:rPr>
            <a:t>、経常一般財源は</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となった。一方、歳出においては、</a:t>
          </a:r>
          <a:r>
            <a:rPr kumimoji="1" lang="ja-JP" altLang="en-US" sz="1100">
              <a:solidFill>
                <a:schemeClr val="dk1"/>
              </a:solidFill>
              <a:effectLst/>
              <a:latin typeface="+mn-lt"/>
              <a:ea typeface="+mn-ea"/>
              <a:cs typeface="+mn-cs"/>
            </a:rPr>
            <a:t>公債費が減となったものの、保育所費負担金（特定財源）の減や会計年度任用職員報酬等の増に加え、企業会計や一部事務組合等への補助費の増により、</a:t>
          </a:r>
          <a:r>
            <a:rPr kumimoji="1" lang="ja-JP" altLang="ja-JP" sz="1100">
              <a:solidFill>
                <a:schemeClr val="dk1"/>
              </a:solidFill>
              <a:effectLst/>
              <a:latin typeface="+mn-lt"/>
              <a:ea typeface="+mn-ea"/>
              <a:cs typeface="+mn-cs"/>
            </a:rPr>
            <a:t>経常一般財源全体では</a:t>
          </a:r>
          <a:r>
            <a:rPr kumimoji="1" lang="ja-JP" altLang="en-US" sz="1100">
              <a:solidFill>
                <a:schemeClr val="dk1"/>
              </a:solidFill>
              <a:effectLst/>
              <a:latin typeface="+mn-lt"/>
              <a:ea typeface="+mn-ea"/>
              <a:cs typeface="+mn-cs"/>
            </a:rPr>
            <a:t>１１５</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ことから、前年度比１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９１．０</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類似団体の平均値を</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ポイント下回った状態ではあるが、数値の上昇は財政の硬直化につながることから、今後も引き続き、市税等の歳入確保及び経常経費の削減に努める。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53975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7087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41910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7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7690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7690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年度は、人件費においては</a:t>
          </a:r>
          <a:r>
            <a:rPr kumimoji="1" lang="ja-JP" altLang="en-US" sz="1100">
              <a:solidFill>
                <a:schemeClr val="dk1"/>
              </a:solidFill>
              <a:effectLst/>
              <a:latin typeface="+mn-lt"/>
              <a:ea typeface="+mn-ea"/>
              <a:cs typeface="+mn-cs"/>
            </a:rPr>
            <a:t>、保育所費負担金（特定財源）の減や、会計年度任用職員報酬等の増</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物件費において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スクール構想に係る業務委託や備品購入費等が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となったこと</a:t>
          </a:r>
          <a:r>
            <a:rPr kumimoji="1" lang="ja-JP" altLang="ja-JP" sz="1100">
              <a:solidFill>
                <a:schemeClr val="dk1"/>
              </a:solidFill>
              <a:effectLst/>
              <a:latin typeface="+mn-lt"/>
              <a:ea typeface="+mn-ea"/>
              <a:cs typeface="+mn-cs"/>
            </a:rPr>
            <a:t>などにより、前年度比約</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％増となった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、全体では類似団体の平均値を下回った。</a:t>
          </a:r>
          <a:endParaRPr lang="ja-JP" altLang="ja-JP" sz="1400">
            <a:effectLst/>
          </a:endParaRPr>
        </a:p>
        <a:p>
          <a:r>
            <a:rPr kumimoji="1" lang="ja-JP" altLang="ja-JP" sz="1100">
              <a:solidFill>
                <a:schemeClr val="dk1"/>
              </a:solidFill>
              <a:effectLst/>
              <a:latin typeface="+mn-lt"/>
              <a:ea typeface="+mn-ea"/>
              <a:cs typeface="+mn-cs"/>
            </a:rPr>
            <a:t>　引き続き、定員適正化計画や行財政改革を着実に実行し、経常経費の抑制に努めるなど、健全な財政運営を推進する。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112153</xdr:rowOff>
    </xdr:from>
    <xdr:to>
      <xdr:col>23</xdr:col>
      <xdr:colOff>133350</xdr:colOff>
      <xdr:row>82</xdr:row>
      <xdr:rowOff>41011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9603"/>
          <a:ext cx="838200" cy="10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71301</xdr:rowOff>
    </xdr:from>
    <xdr:to>
      <xdr:col>19</xdr:col>
      <xdr:colOff>133350</xdr:colOff>
      <xdr:row>81</xdr:row>
      <xdr:rowOff>112153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58751"/>
          <a:ext cx="8890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49270</xdr:rowOff>
    </xdr:from>
    <xdr:to>
      <xdr:col>15</xdr:col>
      <xdr:colOff>82550</xdr:colOff>
      <xdr:row>81</xdr:row>
      <xdr:rowOff>71301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36720"/>
          <a:ext cx="889000" cy="2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49270</xdr:rowOff>
    </xdr:from>
    <xdr:to>
      <xdr:col>11</xdr:col>
      <xdr:colOff>31750</xdr:colOff>
      <xdr:row>81</xdr:row>
      <xdr:rowOff>73625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36720"/>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161661</xdr:rowOff>
    </xdr:from>
    <xdr:to>
      <xdr:col>23</xdr:col>
      <xdr:colOff>184150</xdr:colOff>
      <xdr:row>82</xdr:row>
      <xdr:rowOff>91811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6738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61353</xdr:rowOff>
    </xdr:from>
    <xdr:to>
      <xdr:col>19</xdr:col>
      <xdr:colOff>184150</xdr:colOff>
      <xdr:row>81</xdr:row>
      <xdr:rowOff>162953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20501</xdr:rowOff>
    </xdr:from>
    <xdr:to>
      <xdr:col>15</xdr:col>
      <xdr:colOff>133350</xdr:colOff>
      <xdr:row>81</xdr:row>
      <xdr:rowOff>122101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132278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7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169920</xdr:rowOff>
    </xdr:from>
    <xdr:to>
      <xdr:col>11</xdr:col>
      <xdr:colOff>82550</xdr:colOff>
      <xdr:row>81</xdr:row>
      <xdr:rowOff>100070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110247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22825</xdr:rowOff>
    </xdr:from>
    <xdr:to>
      <xdr:col>7</xdr:col>
      <xdr:colOff>31750</xdr:colOff>
      <xdr:row>81</xdr:row>
      <xdr:rowOff>124425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134602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ポイントの減となっているが、今後も引き続き、人事院勧告による国の給与改定等を踏まえ、給与の適正化に努める。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106539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234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146755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234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83</xdr:row>
      <xdr:rowOff>146755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7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近年は第６次定員適正化計画（平成２８年度～３０年度）の推進により、</a:t>
          </a:r>
          <a:r>
            <a:rPr lang="ja-JP" altLang="ja-JP" sz="1100">
              <a:solidFill>
                <a:schemeClr val="dk1"/>
              </a:solidFill>
              <a:effectLst/>
              <a:latin typeface="+mn-lt"/>
              <a:ea typeface="+mn-ea"/>
              <a:cs typeface="+mn-cs"/>
            </a:rPr>
            <a:t>事務事業の見直しや組織のスリム化のほか、保育園の民営化の導入等により、</a:t>
          </a:r>
          <a:r>
            <a:rPr kumimoji="1" lang="ja-JP" altLang="ja-JP" sz="1100">
              <a:solidFill>
                <a:schemeClr val="dk1"/>
              </a:solidFill>
              <a:effectLst/>
              <a:latin typeface="+mn-lt"/>
              <a:ea typeface="+mn-ea"/>
              <a:cs typeface="+mn-cs"/>
            </a:rPr>
            <a:t>職員数は３年間で１９人削減した</a:t>
          </a:r>
          <a:r>
            <a:rPr kumimoji="1" lang="ja-JP" altLang="en-US" sz="1100">
              <a:solidFill>
                <a:schemeClr val="dk1"/>
              </a:solidFill>
              <a:effectLst/>
              <a:latin typeface="+mn-lt"/>
              <a:ea typeface="+mn-ea"/>
              <a:cs typeface="+mn-cs"/>
            </a:rPr>
            <a:t>こともあり</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今後は、第７次定適正化計画（令和元年度～３年度）の推進により、簡素で効率的な行財政運営を推進するとともに、引き続き職員数の適正化に努める。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169363</xdr:rowOff>
    </xdr:from>
    <xdr:to>
      <xdr:col>81</xdr:col>
      <xdr:colOff>44450</xdr:colOff>
      <xdr:row>62</xdr:row>
      <xdr:rowOff>4808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27813"/>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146957</xdr:rowOff>
    </xdr:from>
    <xdr:to>
      <xdr:col>77</xdr:col>
      <xdr:colOff>44450</xdr:colOff>
      <xdr:row>61</xdr:row>
      <xdr:rowOff>169363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0540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145234</xdr:rowOff>
    </xdr:from>
    <xdr:to>
      <xdr:col>72</xdr:col>
      <xdr:colOff>203200</xdr:colOff>
      <xdr:row>61</xdr:row>
      <xdr:rowOff>146957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0368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145234</xdr:rowOff>
    </xdr:from>
    <xdr:to>
      <xdr:col>68</xdr:col>
      <xdr:colOff>152400</xdr:colOff>
      <xdr:row>61</xdr:row>
      <xdr:rowOff>153851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03684"/>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125458</xdr:rowOff>
    </xdr:from>
    <xdr:to>
      <xdr:col>81</xdr:col>
      <xdr:colOff>95250</xdr:colOff>
      <xdr:row>62</xdr:row>
      <xdr:rowOff>55608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141985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118563</xdr:rowOff>
    </xdr:from>
    <xdr:to>
      <xdr:col>77</xdr:col>
      <xdr:colOff>95250</xdr:colOff>
      <xdr:row>62</xdr:row>
      <xdr:rowOff>48713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11084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94434</xdr:rowOff>
    </xdr:from>
    <xdr:to>
      <xdr:col>68</xdr:col>
      <xdr:colOff>203200</xdr:colOff>
      <xdr:row>62</xdr:row>
      <xdr:rowOff>24584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17978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元利償還金の減などにより、前年度と比較し０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ポイント減の９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た。前年度比では減となったものの、類似団体の平均値を上回っていることから、今後も引き続き、事業の緊急性や優先度のほか、後年度の財政負担の影響等を十分検討したうえで、市債の適正な発行と管理を行い、健全財政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167894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1490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73660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1973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150876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27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27686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、地方債残高の減（△３６百万円）のほか、公</a:t>
          </a:r>
          <a:r>
            <a:rPr kumimoji="1" lang="ja-JP" altLang="ja-JP" sz="1100">
              <a:solidFill>
                <a:schemeClr val="dk1"/>
              </a:solidFill>
              <a:effectLst/>
              <a:latin typeface="+mn-lt"/>
              <a:ea typeface="+mn-ea"/>
              <a:cs typeface="+mn-cs"/>
            </a:rPr>
            <a:t>営企業会計の起債残高の減等に伴う公営企業債繰入見込額の減（△</a:t>
          </a:r>
          <a:r>
            <a:rPr kumimoji="1" lang="ja-JP" altLang="en-US" sz="1100">
              <a:solidFill>
                <a:schemeClr val="dk1"/>
              </a:solidFill>
              <a:effectLst/>
              <a:latin typeface="+mn-lt"/>
              <a:ea typeface="+mn-ea"/>
              <a:cs typeface="+mn-cs"/>
            </a:rPr>
            <a:t>４０６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、組合負担等見込額の減（△２４３百万円）及び充当可能基金残高の増（６６百万円）</a:t>
          </a:r>
          <a:r>
            <a:rPr kumimoji="1" lang="ja-JP" altLang="ja-JP" sz="1100">
              <a:solidFill>
                <a:schemeClr val="dk1"/>
              </a:solidFill>
              <a:effectLst/>
              <a:latin typeface="+mn-lt"/>
              <a:ea typeface="+mn-ea"/>
              <a:cs typeface="+mn-cs"/>
            </a:rPr>
            <a:t>などにより、前年度と比較して</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６８．３</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類似団体と比較すると高い数値であることから、一般会計の地方債については、今後も引き続き、キャップ制の徹底により残高の抑制に努め、将来にわたって健全で持続可能な財政運営を維持する。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37516</xdr:rowOff>
    </xdr:from>
    <xdr:to>
      <xdr:col>81</xdr:col>
      <xdr:colOff>44450</xdr:colOff>
      <xdr:row>16</xdr:row>
      <xdr:rowOff>79019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80716"/>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79019</xdr:rowOff>
    </xdr:from>
    <xdr:to>
      <xdr:col>77</xdr:col>
      <xdr:colOff>44450</xdr:colOff>
      <xdr:row>16</xdr:row>
      <xdr:rowOff>99289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2221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99289</xdr:rowOff>
    </xdr:from>
    <xdr:to>
      <xdr:col>72</xdr:col>
      <xdr:colOff>203200</xdr:colOff>
      <xdr:row>17</xdr:row>
      <xdr:rowOff>103022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42489"/>
          <a:ext cx="889000" cy="1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103022</xdr:rowOff>
    </xdr:from>
    <xdr:to>
      <xdr:col>68</xdr:col>
      <xdr:colOff>152400</xdr:colOff>
      <xdr:row>17</xdr:row>
      <xdr:rowOff>169139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17672"/>
          <a:ext cx="8890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158166</xdr:rowOff>
    </xdr:from>
    <xdr:to>
      <xdr:col>81</xdr:col>
      <xdr:colOff>95250</xdr:colOff>
      <xdr:row>16</xdr:row>
      <xdr:rowOff>88316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130243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28219</xdr:rowOff>
    </xdr:from>
    <xdr:to>
      <xdr:col>77</xdr:col>
      <xdr:colOff>95250</xdr:colOff>
      <xdr:row>16</xdr:row>
      <xdr:rowOff>129819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114596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5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48489</xdr:rowOff>
    </xdr:from>
    <xdr:to>
      <xdr:col>73</xdr:col>
      <xdr:colOff>44450</xdr:colOff>
      <xdr:row>16</xdr:row>
      <xdr:rowOff>150089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134866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52222</xdr:rowOff>
    </xdr:from>
    <xdr:to>
      <xdr:col>68</xdr:col>
      <xdr:colOff>203200</xdr:colOff>
      <xdr:row>17</xdr:row>
      <xdr:rowOff>153822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138599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118339</xdr:rowOff>
    </xdr:from>
    <xdr:to>
      <xdr:col>64</xdr:col>
      <xdr:colOff>152400</xdr:colOff>
      <xdr:row>18</xdr:row>
      <xdr:rowOff>48489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33266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48,825
48,006
85.10
26,867,735
25,953,970
681,261
12,037,005
22,560,615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人件費比率は前年度比</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の２</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２％となった。定員適正化計画の取り組みや行財政改革の推進等により、類似団体の平均値よりも低い比率となっている。</a:t>
          </a:r>
          <a:endParaRPr lang="ja-JP" altLang="ja-JP" sz="1400">
            <a:effectLst/>
          </a:endParaRPr>
        </a:p>
        <a:p>
          <a:r>
            <a:rPr kumimoji="1" lang="ja-JP" altLang="ja-JP" sz="1100">
              <a:solidFill>
                <a:schemeClr val="dk1"/>
              </a:solidFill>
              <a:effectLst/>
              <a:latin typeface="+mn-lt"/>
              <a:ea typeface="+mn-ea"/>
              <a:cs typeface="+mn-cs"/>
            </a:rPr>
            <a:t>　今後も引き続き、適正な職員数の管理により、人件費の削減に努める。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14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36</xdr:row>
      <xdr:rowOff>12700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12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127000</xdr:rowOff>
    </xdr:from>
    <xdr:to>
      <xdr:col>11</xdr:col>
      <xdr:colOff>9525</xdr:colOff>
      <xdr:row>36</xdr:row>
      <xdr:rowOff>31750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12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35577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スクール構想に係る業務委託や備品購入費等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増などにより、前年度に比べ０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ポイント増の１３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％となったものの、類似団体の平均値は下回った。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引き続き、経費削減に努め、健全な財政運営を推進する。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3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66040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81280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児童手当及び児童扶養手当</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などにより、前年度に比べ０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類似団体の平均値</a:t>
          </a:r>
          <a:r>
            <a:rPr kumimoji="1" lang="ja-JP" altLang="en-US" sz="1100">
              <a:solidFill>
                <a:schemeClr val="dk1"/>
              </a:solidFill>
              <a:effectLst/>
              <a:latin typeface="+mn-lt"/>
              <a:ea typeface="+mn-ea"/>
              <a:cs typeface="+mn-cs"/>
            </a:rPr>
            <a:t>を上回っており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少子高齢化の進展等に伴い、扶助費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増加が見込まれることから、</a:t>
          </a:r>
          <a:r>
            <a:rPr lang="ja-JP" altLang="ja-JP" sz="1100" b="0" i="0" baseline="0">
              <a:solidFill>
                <a:schemeClr val="dk1"/>
              </a:solidFill>
              <a:effectLst/>
              <a:latin typeface="+mn-lt"/>
              <a:ea typeface="+mn-ea"/>
              <a:cs typeface="+mn-cs"/>
            </a:rPr>
            <a:t>適正な水準の維持に努める。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上回っていることから</a:t>
          </a:r>
          <a:r>
            <a:rPr kumimoji="1" lang="ja-JP" altLang="ja-JP" sz="1100">
              <a:solidFill>
                <a:schemeClr val="dk1"/>
              </a:solidFill>
              <a:effectLst/>
              <a:latin typeface="+mn-lt"/>
              <a:ea typeface="+mn-ea"/>
              <a:cs typeface="+mn-cs"/>
            </a:rPr>
            <a:t>、繰出金の内容や必要性等を精査し、繰出金の抑制に努める。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9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58420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湖周行政事務組合負担金及び広域消防負担金の増のほか、</a:t>
          </a:r>
          <a:r>
            <a:rPr kumimoji="1" lang="ja-JP" altLang="en-US" sz="1100">
              <a:solidFill>
                <a:schemeClr val="dk1"/>
              </a:solidFill>
              <a:effectLst/>
              <a:latin typeface="+mn-lt"/>
              <a:ea typeface="+mn-ea"/>
              <a:cs typeface="+mn-cs"/>
            </a:rPr>
            <a:t>病院事業会計</a:t>
          </a:r>
          <a:r>
            <a:rPr kumimoji="1" lang="ja-JP" altLang="ja-JP" sz="1100">
              <a:solidFill>
                <a:schemeClr val="dk1"/>
              </a:solidFill>
              <a:effectLst/>
              <a:latin typeface="+mn-lt"/>
              <a:ea typeface="+mn-ea"/>
              <a:cs typeface="+mn-cs"/>
            </a:rPr>
            <a:t>負担金の増などにより、前年度に比べ</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ポイント増の１</a:t>
          </a:r>
          <a:r>
            <a:rPr kumimoji="1" lang="ja-JP" altLang="en-US"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％となり、類似団体の平均値を上回っている。</a:t>
          </a:r>
          <a:endParaRPr lang="ja-JP" altLang="ja-JP" sz="1400">
            <a:effectLst/>
          </a:endParaRPr>
        </a:p>
        <a:p>
          <a:r>
            <a:rPr kumimoji="1" lang="ja-JP" altLang="ja-JP" sz="1100">
              <a:solidFill>
                <a:schemeClr val="dk1"/>
              </a:solidFill>
              <a:effectLst/>
              <a:latin typeface="+mn-lt"/>
              <a:ea typeface="+mn-ea"/>
              <a:cs typeface="+mn-cs"/>
            </a:rPr>
            <a:t>　補助費等の抑制に向けて、今後も引き続き、補助金負担金の見直しを定期的（３年に１回）に行うなど、適正な補助率の設定と補助額の妥当性等を検証していく。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81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37846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24130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元利償還金の減により、前年度に比べ</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ポイント減の１</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と同数値となって</a:t>
          </a:r>
          <a:r>
            <a:rPr kumimoji="1" lang="ja-JP" altLang="ja-JP" sz="1100">
              <a:solidFill>
                <a:schemeClr val="dk1"/>
              </a:solidFill>
              <a:effectLst/>
              <a:latin typeface="+mn-lt"/>
              <a:ea typeface="+mn-ea"/>
              <a:cs typeface="+mn-cs"/>
            </a:rPr>
            <a:t>いる。公債費の増加は財政の硬直化を招くことから、引き続き、キャップ制の徹底による地方債残高の抑制を図るとともに、事業の緊急性や優先度のほか、後年度の財政負担の影響等を十分検討したうえで、市債の適正な発行と管理を行い、健全財政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79</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391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80</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534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80</xdr:row>
      <xdr:rowOff>119380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51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、今後も引き続き、事務事業の見直し等による経常経費の節減に努め、持続可能な行財政運営に努める。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14987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840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53848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170435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697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129286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969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30052</xdr:rowOff>
    </xdr:from>
    <xdr:to>
      <xdr:col>29</xdr:col>
      <xdr:colOff>127000</xdr:colOff>
      <xdr:row>17</xdr:row>
      <xdr:rowOff>3469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0877"/>
          <a:ext cx="647700" cy="144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3469</xdr:rowOff>
    </xdr:from>
    <xdr:to>
      <xdr:col>26</xdr:col>
      <xdr:colOff>50800</xdr:colOff>
      <xdr:row>17</xdr:row>
      <xdr:rowOff>11078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5744"/>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11078</xdr:rowOff>
    </xdr:from>
    <xdr:to>
      <xdr:col>22</xdr:col>
      <xdr:colOff>114300</xdr:colOff>
      <xdr:row>17</xdr:row>
      <xdr:rowOff>15242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3353"/>
          <a:ext cx="698500" cy="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15242</xdr:rowOff>
    </xdr:from>
    <xdr:to>
      <xdr:col>18</xdr:col>
      <xdr:colOff>177800</xdr:colOff>
      <xdr:row>17</xdr:row>
      <xdr:rowOff>40143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7517"/>
          <a:ext cx="698500" cy="2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150702</xdr:rowOff>
    </xdr:from>
    <xdr:to>
      <xdr:col>29</xdr:col>
      <xdr:colOff>177800</xdr:colOff>
      <xdr:row>16</xdr:row>
      <xdr:rowOff>80852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0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122779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124119</xdr:rowOff>
    </xdr:from>
    <xdr:to>
      <xdr:col>26</xdr:col>
      <xdr:colOff>101600</xdr:colOff>
      <xdr:row>17</xdr:row>
      <xdr:rowOff>54269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64446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131728</xdr:rowOff>
    </xdr:from>
    <xdr:to>
      <xdr:col>22</xdr:col>
      <xdr:colOff>165100</xdr:colOff>
      <xdr:row>17</xdr:row>
      <xdr:rowOff>61878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72055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135892</xdr:rowOff>
    </xdr:from>
    <xdr:to>
      <xdr:col>19</xdr:col>
      <xdr:colOff>38100</xdr:colOff>
      <xdr:row>17</xdr:row>
      <xdr:rowOff>66042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76219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160793</xdr:rowOff>
    </xdr:from>
    <xdr:to>
      <xdr:col>15</xdr:col>
      <xdr:colOff>101600</xdr:colOff>
      <xdr:row>17</xdr:row>
      <xdr:rowOff>90943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101120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107089</xdr:rowOff>
    </xdr:from>
    <xdr:to>
      <xdr:col>29</xdr:col>
      <xdr:colOff>127000</xdr:colOff>
      <xdr:row>36</xdr:row>
      <xdr:rowOff>118839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60339"/>
          <a:ext cx="6477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78491</xdr:rowOff>
    </xdr:from>
    <xdr:to>
      <xdr:col>26</xdr:col>
      <xdr:colOff>50800</xdr:colOff>
      <xdr:row>36</xdr:row>
      <xdr:rowOff>118839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1741"/>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65050</xdr:rowOff>
    </xdr:from>
    <xdr:to>
      <xdr:col>22</xdr:col>
      <xdr:colOff>114300</xdr:colOff>
      <xdr:row>36</xdr:row>
      <xdr:rowOff>78491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18300"/>
          <a:ext cx="698500" cy="1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28725</xdr:rowOff>
    </xdr:from>
    <xdr:to>
      <xdr:col>18</xdr:col>
      <xdr:colOff>177800</xdr:colOff>
      <xdr:row>36</xdr:row>
      <xdr:rowOff>65050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1975"/>
          <a:ext cx="698500" cy="3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56289</xdr:rowOff>
    </xdr:from>
    <xdr:to>
      <xdr:col>29</xdr:col>
      <xdr:colOff>177800</xdr:colOff>
      <xdr:row>36</xdr:row>
      <xdr:rowOff>157889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28366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68039</xdr:rowOff>
    </xdr:from>
    <xdr:to>
      <xdr:col>26</xdr:col>
      <xdr:colOff>101600</xdr:colOff>
      <xdr:row>36</xdr:row>
      <xdr:rowOff>169639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179816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9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27691</xdr:rowOff>
    </xdr:from>
    <xdr:to>
      <xdr:col>22</xdr:col>
      <xdr:colOff>165100</xdr:colOff>
      <xdr:row>36</xdr:row>
      <xdr:rowOff>129291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139468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14250</xdr:rowOff>
    </xdr:from>
    <xdr:to>
      <xdr:col>19</xdr:col>
      <xdr:colOff>38100</xdr:colOff>
      <xdr:row>36</xdr:row>
      <xdr:rowOff>115850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126027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320825</xdr:rowOff>
    </xdr:from>
    <xdr:to>
      <xdr:col>15</xdr:col>
      <xdr:colOff>101600</xdr:colOff>
      <xdr:row>36</xdr:row>
      <xdr:rowOff>79525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89702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0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48,825
48,006
85.10
26,867,735
25,953,970
681,261
12,037,005
22,560,615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158690</xdr:rowOff>
    </xdr:from>
    <xdr:to>
      <xdr:col>24</xdr:col>
      <xdr:colOff>63500</xdr:colOff>
      <xdr:row>37</xdr:row>
      <xdr:rowOff>25661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9440"/>
          <a:ext cx="838200" cy="2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14051</xdr:rowOff>
    </xdr:from>
    <xdr:to>
      <xdr:col>19</xdr:col>
      <xdr:colOff>177800</xdr:colOff>
      <xdr:row>37</xdr:row>
      <xdr:rowOff>25661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57701"/>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14051</xdr:rowOff>
    </xdr:from>
    <xdr:to>
      <xdr:col>15</xdr:col>
      <xdr:colOff>50800</xdr:colOff>
      <xdr:row>37</xdr:row>
      <xdr:rowOff>21024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7701"/>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21024</xdr:rowOff>
    </xdr:from>
    <xdr:to>
      <xdr:col>10</xdr:col>
      <xdr:colOff>114300</xdr:colOff>
      <xdr:row>37</xdr:row>
      <xdr:rowOff>43492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64674"/>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107890</xdr:rowOff>
    </xdr:from>
    <xdr:to>
      <xdr:col>24</xdr:col>
      <xdr:colOff>114300</xdr:colOff>
      <xdr:row>36</xdr:row>
      <xdr:rowOff>38040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86317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146311</xdr:rowOff>
    </xdr:from>
    <xdr:to>
      <xdr:col>20</xdr:col>
      <xdr:colOff>38100</xdr:colOff>
      <xdr:row>37</xdr:row>
      <xdr:rowOff>76461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92988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134701</xdr:rowOff>
    </xdr:from>
    <xdr:to>
      <xdr:col>15</xdr:col>
      <xdr:colOff>101600</xdr:colOff>
      <xdr:row>37</xdr:row>
      <xdr:rowOff>64851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81378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141674</xdr:rowOff>
    </xdr:from>
    <xdr:to>
      <xdr:col>10</xdr:col>
      <xdr:colOff>165100</xdr:colOff>
      <xdr:row>37</xdr:row>
      <xdr:rowOff>71824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88351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164142</xdr:rowOff>
    </xdr:from>
    <xdr:to>
      <xdr:col>6</xdr:col>
      <xdr:colOff>38100</xdr:colOff>
      <xdr:row>37</xdr:row>
      <xdr:rowOff>94292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110819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155778</xdr:rowOff>
    </xdr:from>
    <xdr:to>
      <xdr:col>24</xdr:col>
      <xdr:colOff>63500</xdr:colOff>
      <xdr:row>57</xdr:row>
      <xdr:rowOff>170626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28428"/>
          <a:ext cx="8382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155778</xdr:rowOff>
    </xdr:from>
    <xdr:to>
      <xdr:col>19</xdr:col>
      <xdr:colOff>177800</xdr:colOff>
      <xdr:row>58</xdr:row>
      <xdr:rowOff>16245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28428"/>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16245</xdr:rowOff>
    </xdr:from>
    <xdr:to>
      <xdr:col>15</xdr:col>
      <xdr:colOff>50800</xdr:colOff>
      <xdr:row>58</xdr:row>
      <xdr:rowOff>27621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0345"/>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158772</xdr:rowOff>
    </xdr:from>
    <xdr:to>
      <xdr:col>10</xdr:col>
      <xdr:colOff>114300</xdr:colOff>
      <xdr:row>58</xdr:row>
      <xdr:rowOff>27621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31422"/>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119826</xdr:rowOff>
    </xdr:from>
    <xdr:to>
      <xdr:col>24</xdr:col>
      <xdr:colOff>114300</xdr:colOff>
      <xdr:row>58</xdr:row>
      <xdr:rowOff>49976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34753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104978</xdr:rowOff>
    </xdr:from>
    <xdr:to>
      <xdr:col>20</xdr:col>
      <xdr:colOff>38100</xdr:colOff>
      <xdr:row>58</xdr:row>
      <xdr:rowOff>35128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26255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136895</xdr:rowOff>
    </xdr:from>
    <xdr:to>
      <xdr:col>15</xdr:col>
      <xdr:colOff>101600</xdr:colOff>
      <xdr:row>58</xdr:row>
      <xdr:rowOff>67045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58172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148271</xdr:rowOff>
    </xdr:from>
    <xdr:to>
      <xdr:col>10</xdr:col>
      <xdr:colOff>165100</xdr:colOff>
      <xdr:row>58</xdr:row>
      <xdr:rowOff>78421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69548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107972</xdr:rowOff>
    </xdr:from>
    <xdr:to>
      <xdr:col>6</xdr:col>
      <xdr:colOff>38100</xdr:colOff>
      <xdr:row>58</xdr:row>
      <xdr:rowOff>38122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29249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15501</xdr:rowOff>
    </xdr:from>
    <xdr:to>
      <xdr:col>24</xdr:col>
      <xdr:colOff>63500</xdr:colOff>
      <xdr:row>78</xdr:row>
      <xdr:rowOff>28325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8601"/>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28325</xdr:rowOff>
    </xdr:from>
    <xdr:to>
      <xdr:col>19</xdr:col>
      <xdr:colOff>177800</xdr:colOff>
      <xdr:row>78</xdr:row>
      <xdr:rowOff>59872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0142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59872</xdr:rowOff>
    </xdr:from>
    <xdr:to>
      <xdr:col>15</xdr:col>
      <xdr:colOff>50800</xdr:colOff>
      <xdr:row>78</xdr:row>
      <xdr:rowOff>88677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2972"/>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86550</xdr:rowOff>
    </xdr:from>
    <xdr:to>
      <xdr:col>10</xdr:col>
      <xdr:colOff>114300</xdr:colOff>
      <xdr:row>78</xdr:row>
      <xdr:rowOff>88677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9650"/>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136151</xdr:rowOff>
    </xdr:from>
    <xdr:to>
      <xdr:col>24</xdr:col>
      <xdr:colOff>114300</xdr:colOff>
      <xdr:row>78</xdr:row>
      <xdr:rowOff>66301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148975</xdr:rowOff>
    </xdr:from>
    <xdr:to>
      <xdr:col>20</xdr:col>
      <xdr:colOff>38100</xdr:colOff>
      <xdr:row>78</xdr:row>
      <xdr:rowOff>79125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95652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9072</xdr:rowOff>
    </xdr:from>
    <xdr:to>
      <xdr:col>15</xdr:col>
      <xdr:colOff>101600</xdr:colOff>
      <xdr:row>78</xdr:row>
      <xdr:rowOff>110672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101799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37877</xdr:rowOff>
    </xdr:from>
    <xdr:to>
      <xdr:col>10</xdr:col>
      <xdr:colOff>165100</xdr:colOff>
      <xdr:row>78</xdr:row>
      <xdr:rowOff>139477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130604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35750</xdr:rowOff>
    </xdr:from>
    <xdr:to>
      <xdr:col>6</xdr:col>
      <xdr:colOff>38100</xdr:colOff>
      <xdr:row>78</xdr:row>
      <xdr:rowOff>137350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128477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24676</xdr:rowOff>
    </xdr:from>
    <xdr:to>
      <xdr:col>24</xdr:col>
      <xdr:colOff>63500</xdr:colOff>
      <xdr:row>96</xdr:row>
      <xdr:rowOff>25839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83876"/>
          <a:ext cx="8382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25839</xdr:rowOff>
    </xdr:from>
    <xdr:to>
      <xdr:col>19</xdr:col>
      <xdr:colOff>177800</xdr:colOff>
      <xdr:row>96</xdr:row>
      <xdr:rowOff>73082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85039"/>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73082</xdr:rowOff>
    </xdr:from>
    <xdr:to>
      <xdr:col>15</xdr:col>
      <xdr:colOff>50800</xdr:colOff>
      <xdr:row>96</xdr:row>
      <xdr:rowOff>76758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32282"/>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76758</xdr:rowOff>
    </xdr:from>
    <xdr:to>
      <xdr:col>10</xdr:col>
      <xdr:colOff>114300</xdr:colOff>
      <xdr:row>96</xdr:row>
      <xdr:rowOff>83217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35958"/>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145326</xdr:rowOff>
    </xdr:from>
    <xdr:to>
      <xdr:col>24</xdr:col>
      <xdr:colOff>114300</xdr:colOff>
      <xdr:row>96</xdr:row>
      <xdr:rowOff>75476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123753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146489</xdr:rowOff>
    </xdr:from>
    <xdr:to>
      <xdr:col>20</xdr:col>
      <xdr:colOff>38100</xdr:colOff>
      <xdr:row>96</xdr:row>
      <xdr:rowOff>76639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67766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22282</xdr:rowOff>
    </xdr:from>
    <xdr:to>
      <xdr:col>15</xdr:col>
      <xdr:colOff>101600</xdr:colOff>
      <xdr:row>96</xdr:row>
      <xdr:rowOff>123882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115009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25958</xdr:rowOff>
    </xdr:from>
    <xdr:to>
      <xdr:col>10</xdr:col>
      <xdr:colOff>165100</xdr:colOff>
      <xdr:row>96</xdr:row>
      <xdr:rowOff>127558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118685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32417</xdr:rowOff>
    </xdr:from>
    <xdr:to>
      <xdr:col>6</xdr:col>
      <xdr:colOff>38100</xdr:colOff>
      <xdr:row>96</xdr:row>
      <xdr:rowOff>134017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125144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8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69032</xdr:rowOff>
    </xdr:from>
    <xdr:to>
      <xdr:col>55</xdr:col>
      <xdr:colOff>0</xdr:colOff>
      <xdr:row>37</xdr:row>
      <xdr:rowOff>170935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69782"/>
          <a:ext cx="838200" cy="4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170935</xdr:rowOff>
    </xdr:from>
    <xdr:to>
      <xdr:col>50</xdr:col>
      <xdr:colOff>114300</xdr:colOff>
      <xdr:row>38</xdr:row>
      <xdr:rowOff>14031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14585"/>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14031</xdr:rowOff>
    </xdr:from>
    <xdr:to>
      <xdr:col>45</xdr:col>
      <xdr:colOff>177800</xdr:colOff>
      <xdr:row>38</xdr:row>
      <xdr:rowOff>14976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29131"/>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2258</xdr:rowOff>
    </xdr:from>
    <xdr:to>
      <xdr:col>41</xdr:col>
      <xdr:colOff>50800</xdr:colOff>
      <xdr:row>38</xdr:row>
      <xdr:rowOff>14976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17358"/>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18232</xdr:rowOff>
    </xdr:from>
    <xdr:to>
      <xdr:col>55</xdr:col>
      <xdr:colOff>50800</xdr:colOff>
      <xdr:row>35</xdr:row>
      <xdr:rowOff>119832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1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168109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9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120135</xdr:rowOff>
    </xdr:from>
    <xdr:to>
      <xdr:col>50</xdr:col>
      <xdr:colOff>165100</xdr:colOff>
      <xdr:row>38</xdr:row>
      <xdr:rowOff>50285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66812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134681</xdr:rowOff>
    </xdr:from>
    <xdr:to>
      <xdr:col>46</xdr:col>
      <xdr:colOff>38100</xdr:colOff>
      <xdr:row>38</xdr:row>
      <xdr:rowOff>64831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81358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135626</xdr:rowOff>
    </xdr:from>
    <xdr:to>
      <xdr:col>41</xdr:col>
      <xdr:colOff>101600</xdr:colOff>
      <xdr:row>38</xdr:row>
      <xdr:rowOff>65776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82303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122908</xdr:rowOff>
    </xdr:from>
    <xdr:to>
      <xdr:col>36</xdr:col>
      <xdr:colOff>165100</xdr:colOff>
      <xdr:row>38</xdr:row>
      <xdr:rowOff>53058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69585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109360</xdr:rowOff>
    </xdr:from>
    <xdr:to>
      <xdr:col>55</xdr:col>
      <xdr:colOff>0</xdr:colOff>
      <xdr:row>57</xdr:row>
      <xdr:rowOff>131831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82010"/>
          <a:ext cx="8382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131831</xdr:rowOff>
    </xdr:from>
    <xdr:to>
      <xdr:col>50</xdr:col>
      <xdr:colOff>114300</xdr:colOff>
      <xdr:row>58</xdr:row>
      <xdr:rowOff>36889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04481"/>
          <a:ext cx="889000" cy="7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18931</xdr:rowOff>
    </xdr:from>
    <xdr:to>
      <xdr:col>45</xdr:col>
      <xdr:colOff>177800</xdr:colOff>
      <xdr:row>58</xdr:row>
      <xdr:rowOff>36889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63031"/>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110896</xdr:rowOff>
    </xdr:from>
    <xdr:to>
      <xdr:col>41</xdr:col>
      <xdr:colOff>50800</xdr:colOff>
      <xdr:row>58</xdr:row>
      <xdr:rowOff>18931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83546"/>
          <a:ext cx="889000" cy="7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131086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58560</xdr:rowOff>
    </xdr:from>
    <xdr:to>
      <xdr:col>55</xdr:col>
      <xdr:colOff>50800</xdr:colOff>
      <xdr:row>57</xdr:row>
      <xdr:rowOff>160160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144937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81031</xdr:rowOff>
    </xdr:from>
    <xdr:to>
      <xdr:col>50</xdr:col>
      <xdr:colOff>165100</xdr:colOff>
      <xdr:row>58</xdr:row>
      <xdr:rowOff>11181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157539</xdr:rowOff>
    </xdr:from>
    <xdr:to>
      <xdr:col>46</xdr:col>
      <xdr:colOff>38100</xdr:colOff>
      <xdr:row>58</xdr:row>
      <xdr:rowOff>87689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78816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139581</xdr:rowOff>
    </xdr:from>
    <xdr:to>
      <xdr:col>41</xdr:col>
      <xdr:colOff>101600</xdr:colOff>
      <xdr:row>58</xdr:row>
      <xdr:rowOff>69731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60858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60096</xdr:rowOff>
    </xdr:from>
    <xdr:to>
      <xdr:col>36</xdr:col>
      <xdr:colOff>165100</xdr:colOff>
      <xdr:row>57</xdr:row>
      <xdr:rowOff>161696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152823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47219</xdr:rowOff>
    </xdr:from>
    <xdr:to>
      <xdr:col>55</xdr:col>
      <xdr:colOff>0</xdr:colOff>
      <xdr:row>78</xdr:row>
      <xdr:rowOff>56807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48869"/>
          <a:ext cx="838200" cy="1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56807</xdr:rowOff>
    </xdr:from>
    <xdr:to>
      <xdr:col>50</xdr:col>
      <xdr:colOff>114300</xdr:colOff>
      <xdr:row>78</xdr:row>
      <xdr:rowOff>72250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29907"/>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72250</xdr:rowOff>
    </xdr:from>
    <xdr:to>
      <xdr:col>45</xdr:col>
      <xdr:colOff>177800</xdr:colOff>
      <xdr:row>78</xdr:row>
      <xdr:rowOff>137731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45350"/>
          <a:ext cx="889000" cy="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105333</xdr:rowOff>
    </xdr:from>
    <xdr:to>
      <xdr:col>41</xdr:col>
      <xdr:colOff>50800</xdr:colOff>
      <xdr:row>78</xdr:row>
      <xdr:rowOff>137731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78433"/>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167869</xdr:rowOff>
    </xdr:from>
    <xdr:to>
      <xdr:col>55</xdr:col>
      <xdr:colOff>50800</xdr:colOff>
      <xdr:row>77</xdr:row>
      <xdr:rowOff>98019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19296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6007</xdr:rowOff>
    </xdr:from>
    <xdr:to>
      <xdr:col>50</xdr:col>
      <xdr:colOff>165100</xdr:colOff>
      <xdr:row>78</xdr:row>
      <xdr:rowOff>107607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98734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21450</xdr:rowOff>
    </xdr:from>
    <xdr:to>
      <xdr:col>46</xdr:col>
      <xdr:colOff>38100</xdr:colOff>
      <xdr:row>78</xdr:row>
      <xdr:rowOff>123050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114177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86931</xdr:rowOff>
    </xdr:from>
    <xdr:to>
      <xdr:col>41</xdr:col>
      <xdr:colOff>101600</xdr:colOff>
      <xdr:row>79</xdr:row>
      <xdr:rowOff>17081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5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54533</xdr:rowOff>
    </xdr:from>
    <xdr:to>
      <xdr:col>36</xdr:col>
      <xdr:colOff>165100</xdr:colOff>
      <xdr:row>78</xdr:row>
      <xdr:rowOff>156133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147260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2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116139</xdr:rowOff>
    </xdr:from>
    <xdr:to>
      <xdr:col>55</xdr:col>
      <xdr:colOff>0</xdr:colOff>
      <xdr:row>98</xdr:row>
      <xdr:rowOff>119842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918239"/>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116139</xdr:rowOff>
    </xdr:from>
    <xdr:to>
      <xdr:col>50</xdr:col>
      <xdr:colOff>114300</xdr:colOff>
      <xdr:row>98</xdr:row>
      <xdr:rowOff>162728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18239"/>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126236</xdr:rowOff>
    </xdr:from>
    <xdr:to>
      <xdr:col>45</xdr:col>
      <xdr:colOff>177800</xdr:colOff>
      <xdr:row>98</xdr:row>
      <xdr:rowOff>162728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28336"/>
          <a:ext cx="889000" cy="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10336</xdr:rowOff>
    </xdr:from>
    <xdr:to>
      <xdr:col>41</xdr:col>
      <xdr:colOff>50800</xdr:colOff>
      <xdr:row>98</xdr:row>
      <xdr:rowOff>126236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12436"/>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73097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69042</xdr:rowOff>
    </xdr:from>
    <xdr:to>
      <xdr:col>55</xdr:col>
      <xdr:colOff>50800</xdr:colOff>
      <xdr:row>98</xdr:row>
      <xdr:rowOff>170642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155419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65339</xdr:rowOff>
    </xdr:from>
    <xdr:to>
      <xdr:col>50</xdr:col>
      <xdr:colOff>165100</xdr:colOff>
      <xdr:row>98</xdr:row>
      <xdr:rowOff>166939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158066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111928</xdr:rowOff>
    </xdr:from>
    <xdr:to>
      <xdr:col>46</xdr:col>
      <xdr:colOff>38100</xdr:colOff>
      <xdr:row>99</xdr:row>
      <xdr:rowOff>42078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33205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70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75436</xdr:rowOff>
    </xdr:from>
    <xdr:to>
      <xdr:col>41</xdr:col>
      <xdr:colOff>101600</xdr:colOff>
      <xdr:row>99</xdr:row>
      <xdr:rowOff>5586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168163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130986</xdr:rowOff>
    </xdr:from>
    <xdr:to>
      <xdr:col>36</xdr:col>
      <xdr:colOff>165100</xdr:colOff>
      <xdr:row>98</xdr:row>
      <xdr:rowOff>61136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52263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39478</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602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70324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5969</xdr:rowOff>
    </xdr:from>
    <xdr:to>
      <xdr:col>71</xdr:col>
      <xdr:colOff>177800</xdr:colOff>
      <xdr:row>39</xdr:row>
      <xdr:rowOff>39478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92519"/>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160128</xdr:rowOff>
    </xdr:from>
    <xdr:to>
      <xdr:col>72</xdr:col>
      <xdr:colOff>38100</xdr:colOff>
      <xdr:row>39</xdr:row>
      <xdr:rowOff>90278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81405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126619</xdr:rowOff>
    </xdr:from>
    <xdr:to>
      <xdr:col>67</xdr:col>
      <xdr:colOff>101600</xdr:colOff>
      <xdr:row>39</xdr:row>
      <xdr:rowOff>56769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47896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32609</xdr:rowOff>
    </xdr:from>
    <xdr:to>
      <xdr:col>85</xdr:col>
      <xdr:colOff>127000</xdr:colOff>
      <xdr:row>77</xdr:row>
      <xdr:rowOff>58959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34259"/>
          <a:ext cx="8382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170591</xdr:rowOff>
    </xdr:from>
    <xdr:to>
      <xdr:col>81</xdr:col>
      <xdr:colOff>50800</xdr:colOff>
      <xdr:row>77</xdr:row>
      <xdr:rowOff>32609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00791"/>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167376</xdr:rowOff>
    </xdr:from>
    <xdr:to>
      <xdr:col>76</xdr:col>
      <xdr:colOff>114300</xdr:colOff>
      <xdr:row>76</xdr:row>
      <xdr:rowOff>170591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97576"/>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157859</xdr:rowOff>
    </xdr:from>
    <xdr:to>
      <xdr:col>71</xdr:col>
      <xdr:colOff>177800</xdr:colOff>
      <xdr:row>76</xdr:row>
      <xdr:rowOff>167376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88059"/>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8159</xdr:rowOff>
    </xdr:from>
    <xdr:to>
      <xdr:col>85</xdr:col>
      <xdr:colOff>177800</xdr:colOff>
      <xdr:row>77</xdr:row>
      <xdr:rowOff>109759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158036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153259</xdr:rowOff>
    </xdr:from>
    <xdr:to>
      <xdr:col>81</xdr:col>
      <xdr:colOff>101600</xdr:colOff>
      <xdr:row>77</xdr:row>
      <xdr:rowOff>83409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99936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119791</xdr:rowOff>
    </xdr:from>
    <xdr:to>
      <xdr:col>76</xdr:col>
      <xdr:colOff>165100</xdr:colOff>
      <xdr:row>77</xdr:row>
      <xdr:rowOff>49941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66468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2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116576</xdr:rowOff>
    </xdr:from>
    <xdr:to>
      <xdr:col>72</xdr:col>
      <xdr:colOff>38100</xdr:colOff>
      <xdr:row>77</xdr:row>
      <xdr:rowOff>46726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63253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107059</xdr:rowOff>
    </xdr:from>
    <xdr:to>
      <xdr:col>67</xdr:col>
      <xdr:colOff>101600</xdr:colOff>
      <xdr:row>77</xdr:row>
      <xdr:rowOff>37209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53736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92418</xdr:rowOff>
    </xdr:from>
    <xdr:to>
      <xdr:col>85</xdr:col>
      <xdr:colOff>127000</xdr:colOff>
      <xdr:row>98</xdr:row>
      <xdr:rowOff>137795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94518"/>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92418</xdr:rowOff>
    </xdr:from>
    <xdr:to>
      <xdr:col>81</xdr:col>
      <xdr:colOff>50800</xdr:colOff>
      <xdr:row>98</xdr:row>
      <xdr:rowOff>129363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4518"/>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84226</xdr:rowOff>
    </xdr:from>
    <xdr:to>
      <xdr:col>76</xdr:col>
      <xdr:colOff>114300</xdr:colOff>
      <xdr:row>98</xdr:row>
      <xdr:rowOff>129363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86326"/>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84226</xdr:rowOff>
    </xdr:from>
    <xdr:to>
      <xdr:col>71</xdr:col>
      <xdr:colOff>177800</xdr:colOff>
      <xdr:row>98</xdr:row>
      <xdr:rowOff>147676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86326"/>
          <a:ext cx="889000" cy="6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86995</xdr:rowOff>
    </xdr:from>
    <xdr:to>
      <xdr:col>85</xdr:col>
      <xdr:colOff>177800</xdr:colOff>
      <xdr:row>99</xdr:row>
      <xdr:rowOff>17145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1922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41618</xdr:rowOff>
    </xdr:from>
    <xdr:to>
      <xdr:col>81</xdr:col>
      <xdr:colOff>101600</xdr:colOff>
      <xdr:row>98</xdr:row>
      <xdr:rowOff>143218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134345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78563</xdr:rowOff>
    </xdr:from>
    <xdr:to>
      <xdr:col>76</xdr:col>
      <xdr:colOff>165100</xdr:colOff>
      <xdr:row>99</xdr:row>
      <xdr:rowOff>8713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171290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33426</xdr:rowOff>
    </xdr:from>
    <xdr:to>
      <xdr:col>72</xdr:col>
      <xdr:colOff>38100</xdr:colOff>
      <xdr:row>98</xdr:row>
      <xdr:rowOff>135026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126153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96876</xdr:rowOff>
    </xdr:from>
    <xdr:to>
      <xdr:col>67</xdr:col>
      <xdr:colOff>101600</xdr:colOff>
      <xdr:row>99</xdr:row>
      <xdr:rowOff>27026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18153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29012</xdr:rowOff>
    </xdr:from>
    <xdr:to>
      <xdr:col>116</xdr:col>
      <xdr:colOff>63500</xdr:colOff>
      <xdr:row>56</xdr:row>
      <xdr:rowOff>59187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115862"/>
          <a:ext cx="838200" cy="5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76835</xdr:rowOff>
    </xdr:from>
    <xdr:to>
      <xdr:col>111</xdr:col>
      <xdr:colOff>177800</xdr:colOff>
      <xdr:row>56</xdr:row>
      <xdr:rowOff>59187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506585"/>
          <a:ext cx="889000" cy="1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161782</xdr:rowOff>
    </xdr:from>
    <xdr:to>
      <xdr:col>107</xdr:col>
      <xdr:colOff>50800</xdr:colOff>
      <xdr:row>55</xdr:row>
      <xdr:rowOff>76835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248632"/>
          <a:ext cx="889000" cy="25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108748</xdr:rowOff>
    </xdr:from>
    <xdr:to>
      <xdr:col>102</xdr:col>
      <xdr:colOff>114300</xdr:colOff>
      <xdr:row>53</xdr:row>
      <xdr:rowOff>161782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024148"/>
          <a:ext cx="889000" cy="2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149662</xdr:rowOff>
    </xdr:from>
    <xdr:to>
      <xdr:col>116</xdr:col>
      <xdr:colOff>114300</xdr:colOff>
      <xdr:row>53</xdr:row>
      <xdr:rowOff>79812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0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1089</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9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8387</xdr:rowOff>
    </xdr:from>
    <xdr:to>
      <xdr:col>112</xdr:col>
      <xdr:colOff>38100</xdr:colOff>
      <xdr:row>56</xdr:row>
      <xdr:rowOff>109987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126514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3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26035</xdr:rowOff>
    </xdr:from>
    <xdr:to>
      <xdr:col>107</xdr:col>
      <xdr:colOff>101600</xdr:colOff>
      <xdr:row>55</xdr:row>
      <xdr:rowOff>127635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144162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110982</xdr:rowOff>
    </xdr:from>
    <xdr:to>
      <xdr:col>102</xdr:col>
      <xdr:colOff>165100</xdr:colOff>
      <xdr:row>54</xdr:row>
      <xdr:rowOff>41132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57659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89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57948</xdr:rowOff>
    </xdr:from>
    <xdr:to>
      <xdr:col>98</xdr:col>
      <xdr:colOff>38100</xdr:colOff>
      <xdr:row>52</xdr:row>
      <xdr:rowOff>159548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89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4625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7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68187</xdr:rowOff>
    </xdr:from>
    <xdr:to>
      <xdr:col>116</xdr:col>
      <xdr:colOff>63500</xdr:colOff>
      <xdr:row>77</xdr:row>
      <xdr:rowOff>88609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9837"/>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88609</xdr:rowOff>
    </xdr:from>
    <xdr:to>
      <xdr:col>111</xdr:col>
      <xdr:colOff>177800</xdr:colOff>
      <xdr:row>77</xdr:row>
      <xdr:rowOff>98743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025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63390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98743</xdr:rowOff>
    </xdr:from>
    <xdr:to>
      <xdr:col>107</xdr:col>
      <xdr:colOff>50800</xdr:colOff>
      <xdr:row>77</xdr:row>
      <xdr:rowOff>118630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00393"/>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38301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118630</xdr:rowOff>
    </xdr:from>
    <xdr:to>
      <xdr:col>102</xdr:col>
      <xdr:colOff>114300</xdr:colOff>
      <xdr:row>77</xdr:row>
      <xdr:rowOff>151473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0280"/>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17994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17387</xdr:rowOff>
    </xdr:from>
    <xdr:to>
      <xdr:col>116</xdr:col>
      <xdr:colOff>114300</xdr:colOff>
      <xdr:row>77</xdr:row>
      <xdr:rowOff>118987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167264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37809</xdr:rowOff>
    </xdr:from>
    <xdr:to>
      <xdr:col>112</xdr:col>
      <xdr:colOff>38100</xdr:colOff>
      <xdr:row>77</xdr:row>
      <xdr:rowOff>139409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130536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47943</xdr:rowOff>
    </xdr:from>
    <xdr:to>
      <xdr:col>107</xdr:col>
      <xdr:colOff>101600</xdr:colOff>
      <xdr:row>77</xdr:row>
      <xdr:rowOff>149543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67830</xdr:rowOff>
    </xdr:from>
    <xdr:to>
      <xdr:col>102</xdr:col>
      <xdr:colOff>165100</xdr:colOff>
      <xdr:row>77</xdr:row>
      <xdr:rowOff>169430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160557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100673</xdr:rowOff>
    </xdr:from>
    <xdr:to>
      <xdr:col>98</xdr:col>
      <xdr:colOff>38100</xdr:colOff>
      <xdr:row>78</xdr:row>
      <xdr:rowOff>30823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21950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人件費：類似団体の平均値を</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、今後も引き続き、適正な職員数の管理により人件費の削減に努める。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補助費等：湖周行政事務組合負担金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広域消防負担金</a:t>
          </a:r>
          <a:r>
            <a:rPr kumimoji="1" lang="ja-JP" altLang="en-US" sz="1100">
              <a:solidFill>
                <a:schemeClr val="dk1"/>
              </a:solidFill>
              <a:effectLst/>
              <a:latin typeface="+mn-lt"/>
              <a:ea typeface="+mn-ea"/>
              <a:cs typeface="+mn-cs"/>
            </a:rPr>
            <a:t>及び病院事業会計負担金</a:t>
          </a:r>
          <a:r>
            <a:rPr kumimoji="1" lang="ja-JP" altLang="ja-JP" sz="1100">
              <a:solidFill>
                <a:schemeClr val="dk1"/>
              </a:solidFill>
              <a:effectLst/>
              <a:latin typeface="+mn-lt"/>
              <a:ea typeface="+mn-ea"/>
              <a:cs typeface="+mn-cs"/>
            </a:rPr>
            <a:t>の増などにより、前年度比で増加し</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。補助費等の抑制に向けては引き続き、補助金負担金の見直しを定期的（３年に１回）に行うなど、補助事業としての妥当性や補助額等を検証していく。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公債費：類似団体の平均値を</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キャップ制の徹底による地方債残高の抑制を図るとともに、事業の緊急性や優先度のほか、後年度の財政負担の影響等を十分検討したうえで、市債の適正な発行と管理を行い、健全財政の維持に努める。</a:t>
          </a:r>
          <a:endParaRPr lang="ja-JP" altLang="ja-JP" sz="1400">
            <a:effectLst/>
          </a:endParaRPr>
        </a:p>
        <a:p>
          <a:r>
            <a:rPr kumimoji="1" lang="ja-JP" altLang="ja-JP" sz="1100">
              <a:solidFill>
                <a:schemeClr val="dk1"/>
              </a:solidFill>
              <a:effectLst/>
              <a:latin typeface="+mn-lt"/>
              <a:ea typeface="+mn-ea"/>
              <a:cs typeface="+mn-cs"/>
            </a:rPr>
            <a:t>貸付金：市内企業に対する市制度資金の貸付（預託金）を実施していることから、類似団体や全国の平均値を大きく上回っている。</a:t>
          </a:r>
          <a:endParaRPr lang="ja-JP" altLang="ja-JP" sz="1400">
            <a:effectLst/>
          </a:endParaRPr>
        </a:p>
        <a:p>
          <a:r>
            <a:rPr kumimoji="1" lang="ja-JP" altLang="ja-JP" sz="1100">
              <a:solidFill>
                <a:schemeClr val="dk1"/>
              </a:solidFill>
              <a:effectLst/>
              <a:latin typeface="+mn-lt"/>
              <a:ea typeface="+mn-ea"/>
              <a:cs typeface="+mn-cs"/>
            </a:rPr>
            <a:t>維持補修費及び普通建設事業費：公共施設やインフラ施設等の老朽化対策に要する経費等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増加していることから、公共施設等総合管理計画を推進し適正管理に努める。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48,825
48,006
85.10
26,867,735
25,953,970
681,261
12,037,005
22,560,615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168439</xdr:rowOff>
    </xdr:from>
    <xdr:to>
      <xdr:col>24</xdr:col>
      <xdr:colOff>63500</xdr:colOff>
      <xdr:row>38</xdr:row>
      <xdr:rowOff>37810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1208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37810</xdr:rowOff>
    </xdr:from>
    <xdr:to>
      <xdr:col>19</xdr:col>
      <xdr:colOff>177800</xdr:colOff>
      <xdr:row>38</xdr:row>
      <xdr:rowOff>86142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52910"/>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24747</xdr:rowOff>
    </xdr:from>
    <xdr:to>
      <xdr:col>15</xdr:col>
      <xdr:colOff>50800</xdr:colOff>
      <xdr:row>38</xdr:row>
      <xdr:rowOff>86142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39847"/>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15277</xdr:rowOff>
    </xdr:from>
    <xdr:to>
      <xdr:col>10</xdr:col>
      <xdr:colOff>114300</xdr:colOff>
      <xdr:row>38</xdr:row>
      <xdr:rowOff>24747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3037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117638</xdr:rowOff>
    </xdr:from>
    <xdr:to>
      <xdr:col>24</xdr:col>
      <xdr:colOff>114300</xdr:colOff>
      <xdr:row>38</xdr:row>
      <xdr:rowOff>47788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96065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158460</xdr:rowOff>
    </xdr:from>
    <xdr:to>
      <xdr:col>20</xdr:col>
      <xdr:colOff>38100</xdr:colOff>
      <xdr:row>38</xdr:row>
      <xdr:rowOff>88610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7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35342</xdr:rowOff>
    </xdr:from>
    <xdr:to>
      <xdr:col>15</xdr:col>
      <xdr:colOff>101600</xdr:colOff>
      <xdr:row>38</xdr:row>
      <xdr:rowOff>136942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153469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145397</xdr:rowOff>
    </xdr:from>
    <xdr:to>
      <xdr:col>10</xdr:col>
      <xdr:colOff>165100</xdr:colOff>
      <xdr:row>38</xdr:row>
      <xdr:rowOff>75547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92074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135926</xdr:rowOff>
    </xdr:from>
    <xdr:to>
      <xdr:col>6</xdr:col>
      <xdr:colOff>38100</xdr:colOff>
      <xdr:row>38</xdr:row>
      <xdr:rowOff>66077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82603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141225</xdr:rowOff>
    </xdr:from>
    <xdr:to>
      <xdr:col>24</xdr:col>
      <xdr:colOff>63500</xdr:colOff>
      <xdr:row>58</xdr:row>
      <xdr:rowOff>122934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42425"/>
          <a:ext cx="838200" cy="32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122934</xdr:rowOff>
    </xdr:from>
    <xdr:to>
      <xdr:col>19</xdr:col>
      <xdr:colOff>177800</xdr:colOff>
      <xdr:row>58</xdr:row>
      <xdr:rowOff>131225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67034"/>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120605</xdr:rowOff>
    </xdr:from>
    <xdr:to>
      <xdr:col>15</xdr:col>
      <xdr:colOff>50800</xdr:colOff>
      <xdr:row>58</xdr:row>
      <xdr:rowOff>131225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4705"/>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120605</xdr:rowOff>
    </xdr:from>
    <xdr:to>
      <xdr:col>10</xdr:col>
      <xdr:colOff>114300</xdr:colOff>
      <xdr:row>58</xdr:row>
      <xdr:rowOff>134671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4705"/>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159687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140671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90425</xdr:rowOff>
    </xdr:from>
    <xdr:to>
      <xdr:col>24</xdr:col>
      <xdr:colOff>114300</xdr:colOff>
      <xdr:row>57</xdr:row>
      <xdr:rowOff>20575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5352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0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72134</xdr:rowOff>
    </xdr:from>
    <xdr:to>
      <xdr:col>20</xdr:col>
      <xdr:colOff>38100</xdr:colOff>
      <xdr:row>59</xdr:row>
      <xdr:rowOff>2284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164861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0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80425</xdr:rowOff>
    </xdr:from>
    <xdr:to>
      <xdr:col>15</xdr:col>
      <xdr:colOff>101600</xdr:colOff>
      <xdr:row>59</xdr:row>
      <xdr:rowOff>10575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69805</xdr:rowOff>
    </xdr:from>
    <xdr:to>
      <xdr:col>10</xdr:col>
      <xdr:colOff>165100</xdr:colOff>
      <xdr:row>58</xdr:row>
      <xdr:rowOff>171405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162532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83871</xdr:rowOff>
    </xdr:from>
    <xdr:to>
      <xdr:col>6</xdr:col>
      <xdr:colOff>38100</xdr:colOff>
      <xdr:row>59</xdr:row>
      <xdr:rowOff>14021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5148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14949</xdr:rowOff>
    </xdr:from>
    <xdr:to>
      <xdr:col>24</xdr:col>
      <xdr:colOff>63500</xdr:colOff>
      <xdr:row>77</xdr:row>
      <xdr:rowOff>106356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16599"/>
          <a:ext cx="8382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106356</xdr:rowOff>
    </xdr:from>
    <xdr:to>
      <xdr:col>19</xdr:col>
      <xdr:colOff>177800</xdr:colOff>
      <xdr:row>78</xdr:row>
      <xdr:rowOff>118489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08006"/>
          <a:ext cx="889000" cy="18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41304</xdr:rowOff>
    </xdr:from>
    <xdr:to>
      <xdr:col>15</xdr:col>
      <xdr:colOff>50800</xdr:colOff>
      <xdr:row>78</xdr:row>
      <xdr:rowOff>118489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414404"/>
          <a:ext cx="889000" cy="7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20914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41304</xdr:rowOff>
    </xdr:from>
    <xdr:to>
      <xdr:col>10</xdr:col>
      <xdr:colOff>114300</xdr:colOff>
      <xdr:row>78</xdr:row>
      <xdr:rowOff>103908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14404"/>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158988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0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135599</xdr:rowOff>
    </xdr:from>
    <xdr:to>
      <xdr:col>24</xdr:col>
      <xdr:colOff>114300</xdr:colOff>
      <xdr:row>77</xdr:row>
      <xdr:rowOff>65749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114026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4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55556</xdr:rowOff>
    </xdr:from>
    <xdr:to>
      <xdr:col>20</xdr:col>
      <xdr:colOff>38100</xdr:colOff>
      <xdr:row>77</xdr:row>
      <xdr:rowOff>157156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148283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4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67689</xdr:rowOff>
    </xdr:from>
    <xdr:to>
      <xdr:col>15</xdr:col>
      <xdr:colOff>101600</xdr:colOff>
      <xdr:row>78</xdr:row>
      <xdr:rowOff>169289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160416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3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161954</xdr:rowOff>
    </xdr:from>
    <xdr:to>
      <xdr:col>10</xdr:col>
      <xdr:colOff>165100</xdr:colOff>
      <xdr:row>78</xdr:row>
      <xdr:rowOff>92104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83231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5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53108</xdr:rowOff>
    </xdr:from>
    <xdr:to>
      <xdr:col>6</xdr:col>
      <xdr:colOff>38100</xdr:colOff>
      <xdr:row>78</xdr:row>
      <xdr:rowOff>154708</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145835</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146089</xdr:rowOff>
    </xdr:from>
    <xdr:to>
      <xdr:col>24</xdr:col>
      <xdr:colOff>63500</xdr:colOff>
      <xdr:row>99</xdr:row>
      <xdr:rowOff>68974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48189"/>
          <a:ext cx="8382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68974</xdr:rowOff>
    </xdr:from>
    <xdr:to>
      <xdr:col>19</xdr:col>
      <xdr:colOff>177800</xdr:colOff>
      <xdr:row>99</xdr:row>
      <xdr:rowOff>87351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7042524"/>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64833</xdr:rowOff>
    </xdr:from>
    <xdr:to>
      <xdr:col>15</xdr:col>
      <xdr:colOff>50800</xdr:colOff>
      <xdr:row>99</xdr:row>
      <xdr:rowOff>87351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7038383"/>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18847</xdr:rowOff>
    </xdr:from>
    <xdr:to>
      <xdr:col>10</xdr:col>
      <xdr:colOff>114300</xdr:colOff>
      <xdr:row>99</xdr:row>
      <xdr:rowOff>64833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92397"/>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95289</xdr:rowOff>
    </xdr:from>
    <xdr:to>
      <xdr:col>24</xdr:col>
      <xdr:colOff>114300</xdr:colOff>
      <xdr:row>99</xdr:row>
      <xdr:rowOff>25439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73716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18174</xdr:rowOff>
    </xdr:from>
    <xdr:to>
      <xdr:col>20</xdr:col>
      <xdr:colOff>38100</xdr:colOff>
      <xdr:row>99</xdr:row>
      <xdr:rowOff>119774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110901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36551</xdr:rowOff>
    </xdr:from>
    <xdr:to>
      <xdr:col>15</xdr:col>
      <xdr:colOff>101600</xdr:colOff>
      <xdr:row>99</xdr:row>
      <xdr:rowOff>138151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70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129278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1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14033</xdr:rowOff>
    </xdr:from>
    <xdr:to>
      <xdr:col>10</xdr:col>
      <xdr:colOff>165100</xdr:colOff>
      <xdr:row>99</xdr:row>
      <xdr:rowOff>115633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106760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8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139497</xdr:rowOff>
    </xdr:from>
    <xdr:to>
      <xdr:col>6</xdr:col>
      <xdr:colOff>38100</xdr:colOff>
      <xdr:row>99</xdr:row>
      <xdr:rowOff>69647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60774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3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88722</xdr:rowOff>
    </xdr:from>
    <xdr:to>
      <xdr:col>55</xdr:col>
      <xdr:colOff>0</xdr:colOff>
      <xdr:row>36</xdr:row>
      <xdr:rowOff>120040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26092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120040</xdr:rowOff>
    </xdr:from>
    <xdr:to>
      <xdr:col>50</xdr:col>
      <xdr:colOff>114300</xdr:colOff>
      <xdr:row>36</xdr:row>
      <xdr:rowOff>131699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29224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41267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101981</xdr:rowOff>
    </xdr:from>
    <xdr:to>
      <xdr:col>45</xdr:col>
      <xdr:colOff>177800</xdr:colOff>
      <xdr:row>36</xdr:row>
      <xdr:rowOff>131699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27418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30658</xdr:rowOff>
    </xdr:from>
    <xdr:to>
      <xdr:col>41</xdr:col>
      <xdr:colOff>50800</xdr:colOff>
      <xdr:row>36</xdr:row>
      <xdr:rowOff>101981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202858"/>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19321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161510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37922</xdr:rowOff>
    </xdr:from>
    <xdr:to>
      <xdr:col>55</xdr:col>
      <xdr:colOff>50800</xdr:colOff>
      <xdr:row>36</xdr:row>
      <xdr:rowOff>139522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60799</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0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69240</xdr:rowOff>
    </xdr:from>
    <xdr:to>
      <xdr:col>50</xdr:col>
      <xdr:colOff>165100</xdr:colOff>
      <xdr:row>36</xdr:row>
      <xdr:rowOff>170840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15917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80899</xdr:rowOff>
    </xdr:from>
    <xdr:to>
      <xdr:col>46</xdr:col>
      <xdr:colOff>38100</xdr:colOff>
      <xdr:row>37</xdr:row>
      <xdr:rowOff>11049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27576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51181</xdr:rowOff>
    </xdr:from>
    <xdr:to>
      <xdr:col>41</xdr:col>
      <xdr:colOff>101600</xdr:colOff>
      <xdr:row>36</xdr:row>
      <xdr:rowOff>152781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169308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9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151308</xdr:rowOff>
    </xdr:from>
    <xdr:to>
      <xdr:col>36</xdr:col>
      <xdr:colOff>165100</xdr:colOff>
      <xdr:row>36</xdr:row>
      <xdr:rowOff>81458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97985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9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121031</xdr:rowOff>
    </xdr:from>
    <xdr:to>
      <xdr:col>55</xdr:col>
      <xdr:colOff>0</xdr:colOff>
      <xdr:row>58</xdr:row>
      <xdr:rowOff>138385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065131"/>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133452</xdr:rowOff>
    </xdr:from>
    <xdr:to>
      <xdr:col>50</xdr:col>
      <xdr:colOff>114300</xdr:colOff>
      <xdr:row>58</xdr:row>
      <xdr:rowOff>138385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077552"/>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24871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130842</xdr:rowOff>
    </xdr:from>
    <xdr:to>
      <xdr:col>45</xdr:col>
      <xdr:colOff>177800</xdr:colOff>
      <xdr:row>58</xdr:row>
      <xdr:rowOff>133452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074942"/>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39711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129660</xdr:rowOff>
    </xdr:from>
    <xdr:to>
      <xdr:col>41</xdr:col>
      <xdr:colOff>50800</xdr:colOff>
      <xdr:row>58</xdr:row>
      <xdr:rowOff>130842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073760"/>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70231</xdr:rowOff>
    </xdr:from>
    <xdr:to>
      <xdr:col>55</xdr:col>
      <xdr:colOff>50800</xdr:colOff>
      <xdr:row>59</xdr:row>
      <xdr:rowOff>381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156608</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87585</xdr:rowOff>
    </xdr:from>
    <xdr:to>
      <xdr:col>50</xdr:col>
      <xdr:colOff>165100</xdr:colOff>
      <xdr:row>59</xdr:row>
      <xdr:rowOff>17735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8862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12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82652</xdr:rowOff>
    </xdr:from>
    <xdr:to>
      <xdr:col>46</xdr:col>
      <xdr:colOff>38100</xdr:colOff>
      <xdr:row>59</xdr:row>
      <xdr:rowOff>12802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3929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11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80042</xdr:rowOff>
    </xdr:from>
    <xdr:to>
      <xdr:col>41</xdr:col>
      <xdr:colOff>101600</xdr:colOff>
      <xdr:row>59</xdr:row>
      <xdr:rowOff>10192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1319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1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78860</xdr:rowOff>
    </xdr:from>
    <xdr:to>
      <xdr:col>36</xdr:col>
      <xdr:colOff>165100</xdr:colOff>
      <xdr:row>59</xdr:row>
      <xdr:rowOff>9010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11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56490</xdr:rowOff>
    </xdr:from>
    <xdr:to>
      <xdr:col>55</xdr:col>
      <xdr:colOff>0</xdr:colOff>
      <xdr:row>75</xdr:row>
      <xdr:rowOff>132632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572340"/>
          <a:ext cx="838200" cy="4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81941</xdr:rowOff>
    </xdr:from>
    <xdr:to>
      <xdr:col>50</xdr:col>
      <xdr:colOff>114300</xdr:colOff>
      <xdr:row>75</xdr:row>
      <xdr:rowOff>132632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40691"/>
          <a:ext cx="889000" cy="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149472</xdr:rowOff>
    </xdr:from>
    <xdr:to>
      <xdr:col>45</xdr:col>
      <xdr:colOff>177800</xdr:colOff>
      <xdr:row>75</xdr:row>
      <xdr:rowOff>81941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836772"/>
          <a:ext cx="889000" cy="10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27381</xdr:rowOff>
    </xdr:from>
    <xdr:to>
      <xdr:col>41</xdr:col>
      <xdr:colOff>50800</xdr:colOff>
      <xdr:row>74</xdr:row>
      <xdr:rowOff>149472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714681"/>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5690</xdr:rowOff>
    </xdr:from>
    <xdr:to>
      <xdr:col>55</xdr:col>
      <xdr:colOff>50800</xdr:colOff>
      <xdr:row>73</xdr:row>
      <xdr:rowOff>107290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28567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37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81832</xdr:rowOff>
    </xdr:from>
    <xdr:to>
      <xdr:col>50</xdr:col>
      <xdr:colOff>165100</xdr:colOff>
      <xdr:row>76</xdr:row>
      <xdr:rowOff>11982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28509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31141</xdr:rowOff>
    </xdr:from>
    <xdr:to>
      <xdr:col>46</xdr:col>
      <xdr:colOff>38100</xdr:colOff>
      <xdr:row>75</xdr:row>
      <xdr:rowOff>132741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8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149268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6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98672</xdr:rowOff>
    </xdr:from>
    <xdr:to>
      <xdr:col>41</xdr:col>
      <xdr:colOff>101600</xdr:colOff>
      <xdr:row>75</xdr:row>
      <xdr:rowOff>28822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45349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5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148031</xdr:rowOff>
    </xdr:from>
    <xdr:to>
      <xdr:col>36</xdr:col>
      <xdr:colOff>165100</xdr:colOff>
      <xdr:row>74</xdr:row>
      <xdr:rowOff>78181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6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94708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4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154874</xdr:rowOff>
    </xdr:from>
    <xdr:to>
      <xdr:col>55</xdr:col>
      <xdr:colOff>0</xdr:colOff>
      <xdr:row>99</xdr:row>
      <xdr:rowOff>15353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956974"/>
          <a:ext cx="8382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15353</xdr:rowOff>
    </xdr:from>
    <xdr:to>
      <xdr:col>50</xdr:col>
      <xdr:colOff>114300</xdr:colOff>
      <xdr:row>99</xdr:row>
      <xdr:rowOff>39932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988903"/>
          <a:ext cx="889000" cy="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39932</xdr:rowOff>
    </xdr:from>
    <xdr:to>
      <xdr:col>45</xdr:col>
      <xdr:colOff>177800</xdr:colOff>
      <xdr:row>99</xdr:row>
      <xdr:rowOff>118157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7013482"/>
          <a:ext cx="889000" cy="7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18606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108316</xdr:rowOff>
    </xdr:from>
    <xdr:to>
      <xdr:col>41</xdr:col>
      <xdr:colOff>50800</xdr:colOff>
      <xdr:row>99</xdr:row>
      <xdr:rowOff>118157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7081866"/>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104074</xdr:rowOff>
    </xdr:from>
    <xdr:to>
      <xdr:col>55</xdr:col>
      <xdr:colOff>50800</xdr:colOff>
      <xdr:row>99</xdr:row>
      <xdr:rowOff>34224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9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82501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136003</xdr:rowOff>
    </xdr:from>
    <xdr:to>
      <xdr:col>50</xdr:col>
      <xdr:colOff>165100</xdr:colOff>
      <xdr:row>99</xdr:row>
      <xdr:rowOff>66153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9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57280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0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160582</xdr:rowOff>
    </xdr:from>
    <xdr:to>
      <xdr:col>46</xdr:col>
      <xdr:colOff>38100</xdr:colOff>
      <xdr:row>99</xdr:row>
      <xdr:rowOff>90732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81859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67357</xdr:rowOff>
    </xdr:from>
    <xdr:to>
      <xdr:col>41</xdr:col>
      <xdr:colOff>101600</xdr:colOff>
      <xdr:row>99</xdr:row>
      <xdr:rowOff>168957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70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160084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57516</xdr:rowOff>
    </xdr:from>
    <xdr:to>
      <xdr:col>36</xdr:col>
      <xdr:colOff>165100</xdr:colOff>
      <xdr:row>99</xdr:row>
      <xdr:rowOff>159116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70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150243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12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19685</xdr:rowOff>
    </xdr:from>
    <xdr:to>
      <xdr:col>85</xdr:col>
      <xdr:colOff>127000</xdr:colOff>
      <xdr:row>38</xdr:row>
      <xdr:rowOff>139776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34785"/>
          <a:ext cx="838200" cy="1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139776</xdr:rowOff>
    </xdr:from>
    <xdr:to>
      <xdr:col>81</xdr:col>
      <xdr:colOff>50800</xdr:colOff>
      <xdr:row>38</xdr:row>
      <xdr:rowOff>163093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65487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28605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155245</xdr:rowOff>
    </xdr:from>
    <xdr:to>
      <xdr:col>76</xdr:col>
      <xdr:colOff>114300</xdr:colOff>
      <xdr:row>38</xdr:row>
      <xdr:rowOff>163093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670345"/>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55351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155245</xdr:rowOff>
    </xdr:from>
    <xdr:to>
      <xdr:col>71</xdr:col>
      <xdr:colOff>177800</xdr:colOff>
      <xdr:row>39</xdr:row>
      <xdr:rowOff>15227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67034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140335</xdr:rowOff>
    </xdr:from>
    <xdr:to>
      <xdr:col>85</xdr:col>
      <xdr:colOff>177800</xdr:colOff>
      <xdr:row>38</xdr:row>
      <xdr:rowOff>70485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118762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88976</xdr:rowOff>
    </xdr:from>
    <xdr:to>
      <xdr:col>81</xdr:col>
      <xdr:colOff>101600</xdr:colOff>
      <xdr:row>39</xdr:row>
      <xdr:rowOff>19126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10253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112293</xdr:rowOff>
    </xdr:from>
    <xdr:to>
      <xdr:col>76</xdr:col>
      <xdr:colOff>165100</xdr:colOff>
      <xdr:row>39</xdr:row>
      <xdr:rowOff>42443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33570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104445</xdr:rowOff>
    </xdr:from>
    <xdr:to>
      <xdr:col>72</xdr:col>
      <xdr:colOff>38100</xdr:colOff>
      <xdr:row>39</xdr:row>
      <xdr:rowOff>34595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25722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7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135877</xdr:rowOff>
    </xdr:from>
    <xdr:to>
      <xdr:col>67</xdr:col>
      <xdr:colOff>101600</xdr:colOff>
      <xdr:row>39</xdr:row>
      <xdr:rowOff>66027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57154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7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132733</xdr:rowOff>
    </xdr:from>
    <xdr:to>
      <xdr:col>85</xdr:col>
      <xdr:colOff>127000</xdr:colOff>
      <xdr:row>58</xdr:row>
      <xdr:rowOff>149061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1007683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149061</xdr:rowOff>
    </xdr:from>
    <xdr:to>
      <xdr:col>81</xdr:col>
      <xdr:colOff>50800</xdr:colOff>
      <xdr:row>59</xdr:row>
      <xdr:rowOff>100957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93161"/>
          <a:ext cx="889000" cy="1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98530</xdr:rowOff>
    </xdr:from>
    <xdr:to>
      <xdr:col>76</xdr:col>
      <xdr:colOff>114300</xdr:colOff>
      <xdr:row>59</xdr:row>
      <xdr:rowOff>100957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10214080"/>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147449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67245</xdr:rowOff>
    </xdr:from>
    <xdr:to>
      <xdr:col>71</xdr:col>
      <xdr:colOff>177800</xdr:colOff>
      <xdr:row>59</xdr:row>
      <xdr:rowOff>98530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011345"/>
          <a:ext cx="889000" cy="20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159337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81933</xdr:rowOff>
    </xdr:from>
    <xdr:to>
      <xdr:col>85</xdr:col>
      <xdr:colOff>177800</xdr:colOff>
      <xdr:row>59</xdr:row>
      <xdr:rowOff>12083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168310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98261</xdr:rowOff>
    </xdr:from>
    <xdr:to>
      <xdr:col>81</xdr:col>
      <xdr:colOff>101600</xdr:colOff>
      <xdr:row>59</xdr:row>
      <xdr:rowOff>28411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19538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50157</xdr:rowOff>
    </xdr:from>
    <xdr:to>
      <xdr:col>76</xdr:col>
      <xdr:colOff>165100</xdr:colOff>
      <xdr:row>59</xdr:row>
      <xdr:rowOff>151757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1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142884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25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47730</xdr:rowOff>
    </xdr:from>
    <xdr:to>
      <xdr:col>72</xdr:col>
      <xdr:colOff>38100</xdr:colOff>
      <xdr:row>59</xdr:row>
      <xdr:rowOff>149330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1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140457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2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16445</xdr:rowOff>
    </xdr:from>
    <xdr:to>
      <xdr:col>67</xdr:col>
      <xdr:colOff>101600</xdr:colOff>
      <xdr:row>58</xdr:row>
      <xdr:rowOff>118045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134572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39478</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402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70305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5969</xdr:rowOff>
    </xdr:from>
    <xdr:to>
      <xdr:col>71</xdr:col>
      <xdr:colOff>177800</xdr:colOff>
      <xdr:row>79</xdr:row>
      <xdr:rowOff>39478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50519"/>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160128</xdr:rowOff>
    </xdr:from>
    <xdr:to>
      <xdr:col>72</xdr:col>
      <xdr:colOff>38100</xdr:colOff>
      <xdr:row>79</xdr:row>
      <xdr:rowOff>90278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81405</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126619</xdr:rowOff>
    </xdr:from>
    <xdr:to>
      <xdr:col>67</xdr:col>
      <xdr:colOff>101600</xdr:colOff>
      <xdr:row>79</xdr:row>
      <xdr:rowOff>56769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47896</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32609</xdr:rowOff>
    </xdr:from>
    <xdr:to>
      <xdr:col>85</xdr:col>
      <xdr:colOff>127000</xdr:colOff>
      <xdr:row>97</xdr:row>
      <xdr:rowOff>58959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663259"/>
          <a:ext cx="8382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170591</xdr:rowOff>
    </xdr:from>
    <xdr:to>
      <xdr:col>81</xdr:col>
      <xdr:colOff>50800</xdr:colOff>
      <xdr:row>97</xdr:row>
      <xdr:rowOff>32609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629791"/>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167376</xdr:rowOff>
    </xdr:from>
    <xdr:to>
      <xdr:col>76</xdr:col>
      <xdr:colOff>114300</xdr:colOff>
      <xdr:row>96</xdr:row>
      <xdr:rowOff>170591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26576"/>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157859</xdr:rowOff>
    </xdr:from>
    <xdr:to>
      <xdr:col>71</xdr:col>
      <xdr:colOff>177800</xdr:colOff>
      <xdr:row>96</xdr:row>
      <xdr:rowOff>167376</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17059"/>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8159</xdr:rowOff>
    </xdr:from>
    <xdr:to>
      <xdr:col>85</xdr:col>
      <xdr:colOff>177800</xdr:colOff>
      <xdr:row>97</xdr:row>
      <xdr:rowOff>109759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158036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1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153259</xdr:rowOff>
    </xdr:from>
    <xdr:to>
      <xdr:col>81</xdr:col>
      <xdr:colOff>101600</xdr:colOff>
      <xdr:row>97</xdr:row>
      <xdr:rowOff>83409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99936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119791</xdr:rowOff>
    </xdr:from>
    <xdr:to>
      <xdr:col>76</xdr:col>
      <xdr:colOff>165100</xdr:colOff>
      <xdr:row>97</xdr:row>
      <xdr:rowOff>49941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66468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116576</xdr:rowOff>
    </xdr:from>
    <xdr:to>
      <xdr:col>72</xdr:col>
      <xdr:colOff>38100</xdr:colOff>
      <xdr:row>97</xdr:row>
      <xdr:rowOff>46726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63253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3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107059</xdr:rowOff>
    </xdr:from>
    <xdr:to>
      <xdr:col>67</xdr:col>
      <xdr:colOff>101600</xdr:colOff>
      <xdr:row>97</xdr:row>
      <xdr:rowOff>37209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53736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34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保育士に係る会計年度任用職員報酬等</a:t>
          </a:r>
          <a:r>
            <a:rPr kumimoji="1" lang="ja-JP" altLang="ja-JP" sz="1100">
              <a:solidFill>
                <a:schemeClr val="dk1"/>
              </a:solidFill>
              <a:effectLst/>
              <a:latin typeface="+mn-lt"/>
              <a:ea typeface="+mn-ea"/>
              <a:cs typeface="+mn-cs"/>
            </a:rPr>
            <a:t>の増などにより増加しているものの、類似団体の平均値は下回っている。</a:t>
          </a:r>
          <a:endParaRPr lang="ja-JP" altLang="ja-JP" sz="1400">
            <a:effectLst/>
          </a:endParaRPr>
        </a:p>
        <a:p>
          <a:r>
            <a:rPr kumimoji="1" lang="ja-JP" altLang="ja-JP" sz="1100">
              <a:solidFill>
                <a:schemeClr val="dk1"/>
              </a:solidFill>
              <a:effectLst/>
              <a:latin typeface="+mn-lt"/>
              <a:ea typeface="+mn-ea"/>
              <a:cs typeface="+mn-cs"/>
            </a:rPr>
            <a:t>商工費：市内企業に対する市独自の補助金のほか、制度資金の貸付（預託金）や利子補給などを実施していることから、類似団体の平均値を大きく上回っている。</a:t>
          </a:r>
          <a:endParaRPr lang="ja-JP" altLang="ja-JP" sz="1400">
            <a:effectLst/>
          </a:endParaRPr>
        </a:p>
        <a:p>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湖周行政事務組合負担金や病院事業会計負担金</a:t>
          </a:r>
          <a:r>
            <a:rPr kumimoji="1" lang="ja-JP" altLang="ja-JP" sz="1100">
              <a:solidFill>
                <a:schemeClr val="dk1"/>
              </a:solidFill>
              <a:effectLst/>
              <a:latin typeface="+mn-lt"/>
              <a:ea typeface="+mn-ea"/>
              <a:cs typeface="+mn-cs"/>
            </a:rPr>
            <a:t>の増などにより、前年度に比べ増となったものの、類似団体の平均値を下回っている。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元利償還金の減により</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いる。公債費の増加は、財政の硬直化を招くことから、引き続き、キャップ制の徹底による地方債残高の抑制を図るとともに、</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事業の緊急性や優先度のほか、後年度の財政負担の影響等を十分検討したうえで、市債の適正な発行と管理を行い、健全財政の維持に努める。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年度の実質収支額は</a:t>
          </a:r>
          <a:r>
            <a:rPr kumimoji="1" lang="ja-JP" altLang="en-US" sz="1100">
              <a:solidFill>
                <a:schemeClr val="dk1"/>
              </a:solidFill>
              <a:effectLst/>
              <a:latin typeface="+mn-lt"/>
              <a:ea typeface="+mn-ea"/>
              <a:cs typeface="+mn-cs"/>
            </a:rPr>
            <a:t>６２１</a:t>
          </a:r>
          <a:r>
            <a:rPr kumimoji="1" lang="ja-JP" altLang="ja-JP" sz="1100">
              <a:solidFill>
                <a:schemeClr val="dk1"/>
              </a:solidFill>
              <a:effectLst/>
              <a:latin typeface="+mn-lt"/>
              <a:ea typeface="+mn-ea"/>
              <a:cs typeface="+mn-cs"/>
            </a:rPr>
            <a:t>百万円となり、単年度収支では前年度から</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となった。また、財政調整基金残高は１，４７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百万円とな</a:t>
          </a:r>
          <a:r>
            <a:rPr kumimoji="1" lang="ja-JP" altLang="en-US" sz="1100">
              <a:solidFill>
                <a:schemeClr val="dk1"/>
              </a:solidFill>
              <a:effectLst/>
              <a:latin typeface="+mn-lt"/>
              <a:ea typeface="+mn-ea"/>
              <a:cs typeface="+mn-cs"/>
            </a:rPr>
            <a:t>り、「岡谷市行財政改革プログラム」において目標数値として設定している令和５年度末の財政調整基金・減債基残高１５億円の確保に向け、引き続き取組を推進する。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的に自然災害が多発している状況や新型コロナウイルス感染症による影響が不透明であること等を考慮すると、将来起こりうるリスクに適切に対応できるよう基金残高の確保についてより一層留意する必要があるこ</a:t>
          </a:r>
          <a:r>
            <a:rPr kumimoji="1" lang="ja-JP" altLang="ja-JP" sz="1100">
              <a:solidFill>
                <a:schemeClr val="dk1"/>
              </a:solidFill>
              <a:effectLst/>
              <a:latin typeface="+mn-lt"/>
              <a:ea typeface="+mn-ea"/>
              <a:cs typeface="+mn-cs"/>
            </a:rPr>
            <a:t>と</a:t>
          </a:r>
          <a:r>
            <a:rPr lang="ja-JP" altLang="ja-JP" sz="1100">
              <a:solidFill>
                <a:schemeClr val="dk1"/>
              </a:solidFill>
              <a:effectLst/>
              <a:latin typeface="+mn-lt"/>
              <a:ea typeface="+mn-ea"/>
              <a:cs typeface="+mn-cs"/>
            </a:rPr>
            <a:t>から、将来にわたる安定した財政運営の推進に向け、引き続き基金の残高確保に努める。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地域開発事業特別会計を除く全ての会計において、実質収支が黒字となっており、実質赤字比率、連結実質赤字比率ともに数値無しとなっている。</a:t>
          </a:r>
          <a:endParaRPr lang="ja-JP" altLang="ja-JP" sz="1400">
            <a:effectLst/>
          </a:endParaRPr>
        </a:p>
        <a:p>
          <a:r>
            <a:rPr kumimoji="1" lang="ja-JP" altLang="ja-JP" sz="1100">
              <a:solidFill>
                <a:schemeClr val="dk1"/>
              </a:solidFill>
              <a:effectLst/>
              <a:latin typeface="+mn-lt"/>
              <a:ea typeface="+mn-ea"/>
              <a:cs typeface="+mn-cs"/>
            </a:rPr>
            <a:t>　地域開発事業特別会計では、市事業の先行取得用地を保有しているが、事業化の際には一般会計へ持ち替えを行うことにより、赤字額の削減に努める。</a:t>
          </a:r>
          <a:endParaRPr lang="ja-JP" altLang="ja-JP" sz="1400">
            <a:effectLst/>
          </a:endParaRPr>
        </a:p>
        <a:p>
          <a:r>
            <a:rPr kumimoji="1" lang="ja-JP" altLang="ja-JP" sz="1100">
              <a:solidFill>
                <a:schemeClr val="dk1"/>
              </a:solidFill>
              <a:effectLst/>
              <a:latin typeface="+mn-lt"/>
              <a:ea typeface="+mn-ea"/>
              <a:cs typeface="+mn-cs"/>
            </a:rPr>
            <a:t>　一般会計はもとより、その他の特別会計及び企業会計においても、引き続き、経営の健全化に向けた取組みに努める。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26867735</v>
      </c>
      <c r="BO4" s="433"/>
      <c r="BP4" s="433"/>
      <c r="BQ4" s="433"/>
      <c r="BR4" s="433"/>
      <c r="BS4" s="433"/>
      <c r="BT4" s="433"/>
      <c r="BU4" s="434"/>
      <c r="BV4" s="432">
        <v>20184238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25953970</v>
      </c>
      <c r="BO5" s="470"/>
      <c r="BP5" s="470"/>
      <c r="BQ5" s="470"/>
      <c r="BR5" s="470"/>
      <c r="BS5" s="470"/>
      <c r="BT5" s="470"/>
      <c r="BU5" s="471"/>
      <c r="BV5" s="469">
        <v>19362435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89.6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913765</v>
      </c>
      <c r="BO6" s="470"/>
      <c r="BP6" s="470"/>
      <c r="BQ6" s="470"/>
      <c r="BR6" s="470"/>
      <c r="BS6" s="470"/>
      <c r="BT6" s="470"/>
      <c r="BU6" s="471"/>
      <c r="BV6" s="469">
        <v>821803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v>
      </c>
      <c r="CU6" s="507"/>
      <c r="CV6" s="507"/>
      <c r="CW6" s="507"/>
      <c r="CX6" s="507"/>
      <c r="CY6" s="507"/>
      <c r="CZ6" s="507"/>
      <c r="DA6" s="508"/>
      <c r="DB6" s="506">
        <v>94.7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232504</v>
      </c>
      <c r="BO7" s="470"/>
      <c r="BP7" s="470"/>
      <c r="BQ7" s="470"/>
      <c r="BR7" s="470"/>
      <c r="BS7" s="470"/>
      <c r="BT7" s="470"/>
      <c r="BU7" s="471"/>
      <c r="BV7" s="469">
        <v>86081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12037005</v>
      </c>
      <c r="CU7" s="470"/>
      <c r="CV7" s="470"/>
      <c r="CW7" s="470"/>
      <c r="CX7" s="470"/>
      <c r="CY7" s="470"/>
      <c r="CZ7" s="470"/>
      <c r="DA7" s="471"/>
      <c r="DB7" s="469">
        <v>11750683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681261</v>
      </c>
      <c r="BO8" s="470"/>
      <c r="BP8" s="470"/>
      <c r="BQ8" s="470"/>
      <c r="BR8" s="470"/>
      <c r="BS8" s="470"/>
      <c r="BT8" s="470"/>
      <c r="BU8" s="471"/>
      <c r="BV8" s="469">
        <v>735722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0.65</v>
      </c>
      <c r="CU8" s="510"/>
      <c r="CV8" s="510"/>
      <c r="CW8" s="510"/>
      <c r="CX8" s="510"/>
      <c r="CY8" s="510"/>
      <c r="CZ8" s="510"/>
      <c r="DA8" s="511"/>
      <c r="DB8" s="509">
        <v>0.65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47790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-54461</v>
      </c>
      <c r="BO9" s="470"/>
      <c r="BP9" s="470"/>
      <c r="BQ9" s="470"/>
      <c r="BR9" s="470"/>
      <c r="BS9" s="470"/>
      <c r="BT9" s="470"/>
      <c r="BU9" s="471"/>
      <c r="BV9" s="469">
        <v>25773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14.2</v>
      </c>
      <c r="CU9" s="467"/>
      <c r="CV9" s="467"/>
      <c r="CW9" s="467"/>
      <c r="CX9" s="467"/>
      <c r="CY9" s="467"/>
      <c r="CZ9" s="467"/>
      <c r="DA9" s="468"/>
      <c r="DB9" s="466">
        <v>16.100000000000001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50128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1041</v>
      </c>
      <c r="BO10" s="470"/>
      <c r="BP10" s="470"/>
      <c r="BQ10" s="470"/>
      <c r="BR10" s="470"/>
      <c r="BS10" s="470"/>
      <c r="BT10" s="470"/>
      <c r="BU10" s="471"/>
      <c r="BV10" s="469">
        <v>260622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48825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48006</v>
      </c>
      <c r="S13" s="554"/>
      <c r="T13" s="554"/>
      <c r="U13" s="554"/>
      <c r="V13" s="555"/>
      <c r="W13" s="485" t="s">
        <v>138</v>
      </c>
      <c r="X13" s="486"/>
      <c r="Y13" s="486"/>
      <c r="Z13" s="486"/>
      <c r="AA13" s="486"/>
      <c r="AB13" s="476"/>
      <c r="AC13" s="520">
        <v>373</v>
      </c>
      <c r="AD13" s="521"/>
      <c r="AE13" s="521"/>
      <c r="AF13" s="521"/>
      <c r="AG13" s="563"/>
      <c r="AH13" s="520">
        <v>460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-53420</v>
      </c>
      <c r="BO13" s="470"/>
      <c r="BP13" s="470"/>
      <c r="BQ13" s="470"/>
      <c r="BR13" s="470"/>
      <c r="BS13" s="470"/>
      <c r="BT13" s="470"/>
      <c r="BU13" s="471"/>
      <c r="BV13" s="469">
        <v>286395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9.1999999999999993</v>
      </c>
      <c r="CU13" s="467"/>
      <c r="CV13" s="467"/>
      <c r="CW13" s="467"/>
      <c r="CX13" s="467"/>
      <c r="CY13" s="467"/>
      <c r="CZ13" s="467"/>
      <c r="DA13" s="468"/>
      <c r="DB13" s="466">
        <v>9.6999999999999993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49413</v>
      </c>
      <c r="S14" s="554"/>
      <c r="T14" s="554"/>
      <c r="U14" s="554"/>
      <c r="V14" s="555"/>
      <c r="W14" s="459"/>
      <c r="X14" s="460"/>
      <c r="Y14" s="460"/>
      <c r="Z14" s="460"/>
      <c r="AA14" s="460"/>
      <c r="AB14" s="449"/>
      <c r="AC14" s="556">
        <v>1.6</v>
      </c>
      <c r="AD14" s="557"/>
      <c r="AE14" s="557"/>
      <c r="AF14" s="557"/>
      <c r="AG14" s="558"/>
      <c r="AH14" s="556">
        <v>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68.3</v>
      </c>
      <c r="CU14" s="568"/>
      <c r="CV14" s="568"/>
      <c r="CW14" s="568"/>
      <c r="CX14" s="568"/>
      <c r="CY14" s="568"/>
      <c r="CZ14" s="568"/>
      <c r="DA14" s="569"/>
      <c r="DB14" s="567">
        <v>76.900000000000006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48522</v>
      </c>
      <c r="S15" s="554"/>
      <c r="T15" s="554"/>
      <c r="U15" s="554"/>
      <c r="V15" s="555"/>
      <c r="W15" s="485" t="s">
        <v>146</v>
      </c>
      <c r="X15" s="486"/>
      <c r="Y15" s="486"/>
      <c r="Z15" s="486"/>
      <c r="AA15" s="486"/>
      <c r="AB15" s="476"/>
      <c r="AC15" s="520">
        <v>9935</v>
      </c>
      <c r="AD15" s="521"/>
      <c r="AE15" s="521"/>
      <c r="AF15" s="521"/>
      <c r="AG15" s="563"/>
      <c r="AH15" s="520">
        <v>10686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6347704</v>
      </c>
      <c r="BO15" s="433"/>
      <c r="BP15" s="433"/>
      <c r="BQ15" s="433"/>
      <c r="BR15" s="433"/>
      <c r="BS15" s="433"/>
      <c r="BT15" s="433"/>
      <c r="BU15" s="434"/>
      <c r="BV15" s="432">
        <v>6056534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41.8</v>
      </c>
      <c r="AD16" s="557"/>
      <c r="AE16" s="557"/>
      <c r="AF16" s="557"/>
      <c r="AG16" s="558"/>
      <c r="AH16" s="556">
        <v>42.9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9709263</v>
      </c>
      <c r="BO16" s="470"/>
      <c r="BP16" s="470"/>
      <c r="BQ16" s="470"/>
      <c r="BR16" s="470"/>
      <c r="BS16" s="470"/>
      <c r="BT16" s="470"/>
      <c r="BU16" s="471"/>
      <c r="BV16" s="469">
        <v>9407341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13449</v>
      </c>
      <c r="AD17" s="521"/>
      <c r="AE17" s="521"/>
      <c r="AF17" s="521"/>
      <c r="AG17" s="563"/>
      <c r="AH17" s="520">
        <v>13776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8049841</v>
      </c>
      <c r="BO17" s="470"/>
      <c r="BP17" s="470"/>
      <c r="BQ17" s="470"/>
      <c r="BR17" s="470"/>
      <c r="BS17" s="470"/>
      <c r="BT17" s="470"/>
      <c r="BU17" s="471"/>
      <c r="BV17" s="469">
        <v>7754388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85.1</v>
      </c>
      <c r="M18" s="585"/>
      <c r="N18" s="585"/>
      <c r="O18" s="585"/>
      <c r="P18" s="585"/>
      <c r="Q18" s="585"/>
      <c r="R18" s="586"/>
      <c r="S18" s="586"/>
      <c r="T18" s="586"/>
      <c r="U18" s="586"/>
      <c r="V18" s="587"/>
      <c r="W18" s="487"/>
      <c r="X18" s="488"/>
      <c r="Y18" s="488"/>
      <c r="Z18" s="488"/>
      <c r="AA18" s="488"/>
      <c r="AB18" s="479"/>
      <c r="AC18" s="588">
        <v>56.6</v>
      </c>
      <c r="AD18" s="589"/>
      <c r="AE18" s="589"/>
      <c r="AF18" s="589"/>
      <c r="AG18" s="590"/>
      <c r="AH18" s="588">
        <v>55.3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10926524</v>
      </c>
      <c r="BO18" s="470"/>
      <c r="BP18" s="470"/>
      <c r="BQ18" s="470"/>
      <c r="BR18" s="470"/>
      <c r="BS18" s="470"/>
      <c r="BT18" s="470"/>
      <c r="BU18" s="471"/>
      <c r="BV18" s="469">
        <v>10810952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562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14566003</v>
      </c>
      <c r="BO19" s="470"/>
      <c r="BP19" s="470"/>
      <c r="BQ19" s="470"/>
      <c r="BR19" s="470"/>
      <c r="BS19" s="470"/>
      <c r="BT19" s="470"/>
      <c r="BU19" s="471"/>
      <c r="BV19" s="469">
        <v>14061201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19274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22560615</v>
      </c>
      <c r="BO23" s="470"/>
      <c r="BP23" s="470"/>
      <c r="BQ23" s="470"/>
      <c r="BR23" s="470"/>
      <c r="BS23" s="470"/>
      <c r="BT23" s="470"/>
      <c r="BU23" s="471"/>
      <c r="BV23" s="469">
        <v>22597026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8145</v>
      </c>
      <c r="R24" s="521"/>
      <c r="S24" s="521"/>
      <c r="T24" s="521"/>
      <c r="U24" s="521"/>
      <c r="V24" s="563"/>
      <c r="W24" s="622"/>
      <c r="X24" s="610"/>
      <c r="Y24" s="611"/>
      <c r="Z24" s="519" t="s">
        <v>170</v>
      </c>
      <c r="AA24" s="499"/>
      <c r="AB24" s="499"/>
      <c r="AC24" s="499"/>
      <c r="AD24" s="499"/>
      <c r="AE24" s="499"/>
      <c r="AF24" s="499"/>
      <c r="AG24" s="500"/>
      <c r="AH24" s="520">
        <v>393</v>
      </c>
      <c r="AI24" s="521"/>
      <c r="AJ24" s="521"/>
      <c r="AK24" s="521"/>
      <c r="AL24" s="563"/>
      <c r="AM24" s="520">
        <v>1200222</v>
      </c>
      <c r="AN24" s="521"/>
      <c r="AO24" s="521"/>
      <c r="AP24" s="521"/>
      <c r="AQ24" s="521"/>
      <c r="AR24" s="563"/>
      <c r="AS24" s="520">
        <v>3054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9577143</v>
      </c>
      <c r="BO24" s="470"/>
      <c r="BP24" s="470"/>
      <c r="BQ24" s="470"/>
      <c r="BR24" s="470"/>
      <c r="BS24" s="470"/>
      <c r="BT24" s="470"/>
      <c r="BU24" s="471"/>
      <c r="BV24" s="469">
        <v>9857170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6844</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947905</v>
      </c>
      <c r="BO25" s="433"/>
      <c r="BP25" s="433"/>
      <c r="BQ25" s="433"/>
      <c r="BR25" s="433"/>
      <c r="BS25" s="433"/>
      <c r="BT25" s="433"/>
      <c r="BU25" s="434"/>
      <c r="BV25" s="432">
        <v>1612974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6217</v>
      </c>
      <c r="R26" s="521"/>
      <c r="S26" s="521"/>
      <c r="T26" s="521"/>
      <c r="U26" s="521"/>
      <c r="V26" s="563"/>
      <c r="W26" s="622"/>
      <c r="X26" s="610"/>
      <c r="Y26" s="611"/>
      <c r="Z26" s="519" t="s">
        <v>177</v>
      </c>
      <c r="AA26" s="632"/>
      <c r="AB26" s="632"/>
      <c r="AC26" s="632"/>
      <c r="AD26" s="632"/>
      <c r="AE26" s="632"/>
      <c r="AF26" s="632"/>
      <c r="AG26" s="633"/>
      <c r="AH26" s="520">
        <v>2</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4650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178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3960</v>
      </c>
      <c r="R28" s="521"/>
      <c r="S28" s="521"/>
      <c r="T28" s="521"/>
      <c r="U28" s="521"/>
      <c r="V28" s="563"/>
      <c r="W28" s="622"/>
      <c r="X28" s="610"/>
      <c r="Y28" s="611"/>
      <c r="Z28" s="519" t="s">
        <v>185</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1473741</v>
      </c>
      <c r="BO28" s="433"/>
      <c r="BP28" s="433"/>
      <c r="BQ28" s="433"/>
      <c r="BR28" s="433"/>
      <c r="BS28" s="433"/>
      <c r="BT28" s="433"/>
      <c r="BU28" s="434"/>
      <c r="BV28" s="432">
        <v>1472700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3530</v>
      </c>
      <c r="R29" s="521"/>
      <c r="S29" s="521"/>
      <c r="T29" s="521"/>
      <c r="U29" s="521"/>
      <c r="V29" s="563"/>
      <c r="W29" s="623"/>
      <c r="X29" s="624"/>
      <c r="Y29" s="625"/>
      <c r="Z29" s="519" t="s">
        <v>188</v>
      </c>
      <c r="AA29" s="499"/>
      <c r="AB29" s="499"/>
      <c r="AC29" s="499"/>
      <c r="AD29" s="499"/>
      <c r="AE29" s="499"/>
      <c r="AF29" s="499"/>
      <c r="AG29" s="500"/>
      <c r="AH29" s="520">
        <v>394</v>
      </c>
      <c r="AI29" s="521"/>
      <c r="AJ29" s="521"/>
      <c r="AK29" s="521"/>
      <c r="AL29" s="563"/>
      <c r="AM29" s="520">
        <v>1204757</v>
      </c>
      <c r="AN29" s="521"/>
      <c r="AO29" s="521"/>
      <c r="AP29" s="521"/>
      <c r="AQ29" s="521"/>
      <c r="AR29" s="563"/>
      <c r="AS29" s="520">
        <v>3058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229989</v>
      </c>
      <c r="BO29" s="470"/>
      <c r="BP29" s="470"/>
      <c r="BQ29" s="470"/>
      <c r="BR29" s="470"/>
      <c r="BS29" s="470"/>
      <c r="BT29" s="470"/>
      <c r="BU29" s="471"/>
      <c r="BV29" s="469">
        <v>229834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2082688</v>
      </c>
      <c r="BO30" s="646"/>
      <c r="BP30" s="646"/>
      <c r="BQ30" s="646"/>
      <c r="BR30" s="646"/>
      <c r="BS30" s="646"/>
      <c r="BT30" s="646"/>
      <c r="BU30" s="647"/>
      <c r="BV30" s="645">
        <v>2020722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IF('各会計、関係団体の財政状況及び健全化判断比率'!B33="","",'各会計、関係団体の財政状況及び健全化判断比率'!B33)</f>
        <v>温泉事業特別会計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諏訪広域連合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おかや文化振興事業団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分収造林事業特別会計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　（一般会計）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諏訪湖勤労者福祉サービスセンター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霊園事業特別会計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IF('各会計、関係団体の財政状況及び健全化判断比率'!B32="","",'各会計、関係団体の財政状況及び健全化判断比率'!B32)</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　（救護施設八ヶ岳寮特別会計）</v>
      </c>
      <c r="BZ36" s="659"/>
      <c r="CA36" s="659"/>
      <c r="CB36" s="659"/>
      <c r="CC36" s="659"/>
      <c r="CD36" s="659"/>
      <c r="CE36" s="659"/>
      <c r="CF36" s="659"/>
      <c r="CG36" s="659"/>
      <c r="CH36" s="659"/>
      <c r="CI36" s="659"/>
      <c r="CJ36" s="659"/>
      <c r="CK36" s="659"/>
      <c r="CL36" s="659"/>
      <c r="CM36" s="659"/>
      <c r="CN36" s="214"/>
      <c r="CO36" s="658">
        <f t="shared" si="3"/>
        <v>23</v>
      </c>
      <c r="CP36" s="658"/>
      <c r="CQ36" s="659" t="str">
        <f>IF('各会計、関係団体の財政状況及び健全化判断比率'!BS9="","",'各会計、関係団体の財政状況及び健全化判断比率'!BS9)</f>
        <v>やまびこスケートの森</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地域開発事業特別会計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　（介護保険特別会計）</v>
      </c>
      <c r="BZ37" s="659"/>
      <c r="CA37" s="659"/>
      <c r="CB37" s="659"/>
      <c r="CC37" s="659"/>
      <c r="CD37" s="659"/>
      <c r="CE37" s="659"/>
      <c r="CF37" s="659"/>
      <c r="CG37" s="659"/>
      <c r="CH37" s="659"/>
      <c r="CI37" s="659"/>
      <c r="CJ37" s="659"/>
      <c r="CK37" s="659"/>
      <c r="CL37" s="659"/>
      <c r="CM37" s="659"/>
      <c r="CN37" s="214"/>
      <c r="CO37" s="658">
        <f t="shared" si="3"/>
        <v>24</v>
      </c>
      <c r="CP37" s="658"/>
      <c r="CQ37" s="659" t="str">
        <f>IF('各会計、関係団体の財政状況及び健全化判断比率'!BS10="","",'各会計、関係団体の財政状況及び健全化判断比率'!BS10)</f>
        <v>岡谷市スポーツ協会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　（諏訪広域消防特別会計）</v>
      </c>
      <c r="BZ38" s="659"/>
      <c r="CA38" s="659"/>
      <c r="CB38" s="659"/>
      <c r="CC38" s="659"/>
      <c r="CD38" s="659"/>
      <c r="CE38" s="659"/>
      <c r="CF38" s="659"/>
      <c r="CG38" s="659"/>
      <c r="CH38" s="659"/>
      <c r="CI38" s="659"/>
      <c r="CJ38" s="659"/>
      <c r="CK38" s="659"/>
      <c r="CL38" s="659"/>
      <c r="CM38" s="659"/>
      <c r="CN38" s="214"/>
      <c r="CO38" s="658">
        <f t="shared" si="3"/>
        <v>25</v>
      </c>
      <c r="CP38" s="658"/>
      <c r="CQ38" s="659" t="str">
        <f>IF('各会計、関係団体の財政状況及び健全化判断比率'!BS11="","",'各会計、関係団体の財政状況及び健全化判断比率'!BS11)</f>
        <v>岡谷市土地開発公社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　（ふるさと市町村県基金事業特別会計）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湖北行政事務組合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　（湖北衛生センター事業特別会計）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　（湖北火葬場事業特別会計）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mr51T0sXbR/kzSzNsAY4u9DxoSzoowWszwRVw93ih85+trFZQ2ofb109pxyzj/TIB5Ntt8bQb7wC4spml6lK4g==" saltValue="RFzGYuXTcux279vzgk9N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t="s">
        <v>567</v>
      </c>
      <c r="G34" s="33" t="s">
        <v>568</v>
      </c>
      <c r="H34" s="33" t="s">
        <v>568</v>
      </c>
      <c r="I34" s="33" t="s">
        <v>569</v>
      </c>
      <c r="J34" s="34" t="s">
        <v>570</v>
      </c>
      <c r="K34" s="22"/>
      <c r="L34" s="22"/>
      <c r="M34" s="22"/>
      <c r="N34" s="22"/>
      <c r="O34" s="22"/>
      <c r="P34" s="22"/>
    </row>
    <row r="35" spans="1:16" ht="39" customHeight="1" x14ac:dyDescent="0.15">
      <c r="A35" s="22"/>
      <c r="B35" s="35"/>
      <c r="C35" s="1244" t="s">
        <v>571</v>
      </c>
      <c r="D35" s="1245"/>
      <c r="E35" s="1246"/>
      <c r="F35" s="36">
        <v>12.81</v>
      </c>
      <c r="G35" s="37">
        <v>12.53</v>
      </c>
      <c r="H35" s="37">
        <v>12.91</v>
      </c>
      <c r="I35" s="37">
        <v>12.28</v>
      </c>
      <c r="J35" s="38">
        <v>12</v>
      </c>
      <c r="K35" s="22"/>
      <c r="L35" s="22"/>
      <c r="M35" s="22"/>
      <c r="N35" s="22"/>
      <c r="O35" s="22"/>
      <c r="P35" s="22"/>
    </row>
    <row r="36" spans="1:16" ht="39" customHeight="1" x14ac:dyDescent="0.15">
      <c r="A36" s="22"/>
      <c r="B36" s="35"/>
      <c r="C36" s="1244" t="s">
        <v>572</v>
      </c>
      <c r="D36" s="1245"/>
      <c r="E36" s="1246"/>
      <c r="F36" s="36">
        <v>13.36</v>
      </c>
      <c r="G36" s="37">
        <v>13.93</v>
      </c>
      <c r="H36" s="37">
        <v>13.59</v>
      </c>
      <c r="I36" s="37">
        <v>12.72</v>
      </c>
      <c r="J36" s="38">
        <v>11.16</v>
      </c>
      <c r="K36" s="22"/>
      <c r="L36" s="22"/>
      <c r="M36" s="22"/>
      <c r="N36" s="22"/>
      <c r="O36" s="22"/>
      <c r="P36" s="22"/>
    </row>
    <row r="37" spans="1:16" ht="39" customHeight="1" x14ac:dyDescent="0.15">
      <c r="A37" s="22"/>
      <c r="B37" s="35"/>
      <c r="C37" s="1244" t="s">
        <v>573</v>
      </c>
      <c r="D37" s="1245"/>
      <c r="E37" s="1246"/>
      <c r="F37" s="36">
        <v>5.4</v>
      </c>
      <c r="G37" s="37">
        <v>5.65</v>
      </c>
      <c r="H37" s="37">
        <v>5.63</v>
      </c>
      <c r="I37" s="37">
        <v>5.75</v>
      </c>
      <c r="J37" s="38">
        <v>5.15</v>
      </c>
      <c r="K37" s="22"/>
      <c r="L37" s="22"/>
      <c r="M37" s="22"/>
      <c r="N37" s="22"/>
      <c r="O37" s="22"/>
      <c r="P37" s="22"/>
    </row>
    <row r="38" spans="1:16" ht="39" customHeight="1" x14ac:dyDescent="0.15">
      <c r="A38" s="22"/>
      <c r="B38" s="35"/>
      <c r="C38" s="1244" t="s">
        <v>574</v>
      </c>
      <c r="D38" s="1245"/>
      <c r="E38" s="1246"/>
      <c r="F38" s="36">
        <v>0.99</v>
      </c>
      <c r="G38" s="37">
        <v>1.88</v>
      </c>
      <c r="H38" s="37">
        <v>0.56999999999999995</v>
      </c>
      <c r="I38" s="37">
        <v>0.5</v>
      </c>
      <c r="J38" s="38">
        <v>0.85</v>
      </c>
      <c r="K38" s="22"/>
      <c r="L38" s="22"/>
      <c r="M38" s="22"/>
      <c r="N38" s="22"/>
      <c r="O38" s="22"/>
      <c r="P38" s="22"/>
    </row>
    <row r="39" spans="1:16" ht="39" customHeight="1" x14ac:dyDescent="0.15">
      <c r="A39" s="22"/>
      <c r="B39" s="35"/>
      <c r="C39" s="1244" t="s">
        <v>575</v>
      </c>
      <c r="D39" s="1245"/>
      <c r="E39" s="1246"/>
      <c r="F39" s="36">
        <v>0.27</v>
      </c>
      <c r="G39" s="37">
        <v>0.54</v>
      </c>
      <c r="H39" s="37">
        <v>0.42</v>
      </c>
      <c r="I39" s="37">
        <v>0.49</v>
      </c>
      <c r="J39" s="38">
        <v>0.49</v>
      </c>
      <c r="K39" s="22"/>
      <c r="L39" s="22"/>
      <c r="M39" s="22"/>
      <c r="N39" s="22"/>
      <c r="O39" s="22"/>
      <c r="P39" s="22"/>
    </row>
    <row r="40" spans="1:16" ht="39" customHeight="1" x14ac:dyDescent="0.15">
      <c r="A40" s="22"/>
      <c r="B40" s="35"/>
      <c r="C40" s="1244" t="s">
        <v>576</v>
      </c>
      <c r="D40" s="1245"/>
      <c r="E40" s="1246"/>
      <c r="F40" s="36">
        <v>0.16</v>
      </c>
      <c r="G40" s="37">
        <v>0.16</v>
      </c>
      <c r="H40" s="37">
        <v>0.18</v>
      </c>
      <c r="I40" s="37">
        <v>0.18</v>
      </c>
      <c r="J40" s="38">
        <v>0.17</v>
      </c>
      <c r="K40" s="22"/>
      <c r="L40" s="22"/>
      <c r="M40" s="22"/>
      <c r="N40" s="22"/>
      <c r="O40" s="22"/>
      <c r="P40" s="22"/>
    </row>
    <row r="41" spans="1:16" ht="39" customHeight="1" x14ac:dyDescent="0.15">
      <c r="A41" s="22"/>
      <c r="B41" s="35"/>
      <c r="C41" s="1244" t="s">
        <v>577</v>
      </c>
      <c r="D41" s="1245"/>
      <c r="E41" s="1246"/>
      <c r="F41" s="36">
        <v>0.11</v>
      </c>
      <c r="G41" s="37">
        <v>0.12</v>
      </c>
      <c r="H41" s="37">
        <v>0.12</v>
      </c>
      <c r="I41" s="37">
        <v>0.19</v>
      </c>
      <c r="J41" s="38">
        <v>0.17</v>
      </c>
      <c r="K41" s="22"/>
      <c r="L41" s="22"/>
      <c r="M41" s="22"/>
      <c r="N41" s="22"/>
      <c r="O41" s="22"/>
      <c r="P41" s="22"/>
    </row>
    <row r="42" spans="1:16" ht="39" customHeight="1" x14ac:dyDescent="0.15">
      <c r="A42" s="22"/>
      <c r="B42" s="39"/>
      <c r="C42" s="1244" t="s">
        <v>578</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579</v>
      </c>
      <c r="D43" s="1248"/>
      <c r="E43" s="1249"/>
      <c r="F43" s="41">
        <v>8.67</v>
      </c>
      <c r="G43" s="42">
        <v>7.16</v>
      </c>
      <c r="H43" s="42">
        <v>6.35</v>
      </c>
      <c r="I43" s="42">
        <v>2.5499999999999998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7iQqexGuGyHPkQFKhQTcuJvD9Jc3evLo6h/Ma1kTinHryoUBFXVjWMmkZjjXDYuNun6T4Ygaoeje+HDyd2mYA==" saltValue="bvIFsKHJpbuiquzV6zG/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2671</v>
      </c>
      <c r="L45" s="60">
        <v>2587</v>
      </c>
      <c r="M45" s="60">
        <v>2516</v>
      </c>
      <c r="N45" s="60">
        <v>2299</v>
      </c>
      <c r="O45" s="61">
        <v>2102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596</v>
      </c>
      <c r="L48" s="64">
        <v>608</v>
      </c>
      <c r="M48" s="64">
        <v>572</v>
      </c>
      <c r="N48" s="64">
        <v>555</v>
      </c>
      <c r="O48" s="65">
        <v>611</v>
      </c>
      <c r="P48" s="48"/>
      <c r="Q48" s="48"/>
      <c r="R48" s="48"/>
      <c r="S48" s="48"/>
      <c r="T48" s="48"/>
      <c r="U48" s="48"/>
    </row>
    <row r="49" spans="1:21" ht="30.75" customHeight="1" x14ac:dyDescent="0.15">
      <c r="A49" s="48"/>
      <c r="B49" s="1254"/>
      <c r="C49" s="1255"/>
      <c r="D49" s="62"/>
      <c r="E49" s="1260" t="s">
        <v>16</v>
      </c>
      <c r="F49" s="1260"/>
      <c r="G49" s="1260"/>
      <c r="H49" s="1260"/>
      <c r="I49" s="1260"/>
      <c r="J49" s="1261"/>
      <c r="K49" s="63">
        <v>83</v>
      </c>
      <c r="L49" s="64">
        <v>106</v>
      </c>
      <c r="M49" s="64">
        <v>129</v>
      </c>
      <c r="N49" s="64">
        <v>208</v>
      </c>
      <c r="O49" s="65">
        <v>254</v>
      </c>
      <c r="P49" s="48"/>
      <c r="Q49" s="48"/>
      <c r="R49" s="48"/>
      <c r="S49" s="48"/>
      <c r="T49" s="48"/>
      <c r="U49" s="48"/>
    </row>
    <row r="50" spans="1:21" ht="30.75" customHeight="1" x14ac:dyDescent="0.15">
      <c r="A50" s="48"/>
      <c r="B50" s="1254"/>
      <c r="C50" s="1255"/>
      <c r="D50" s="62"/>
      <c r="E50" s="1260" t="s">
        <v>17</v>
      </c>
      <c r="F50" s="1260"/>
      <c r="G50" s="1260"/>
      <c r="H50" s="1260"/>
      <c r="I50" s="1260"/>
      <c r="J50" s="1261"/>
      <c r="K50" s="63">
        <v>36</v>
      </c>
      <c r="L50" s="64">
        <v>28</v>
      </c>
      <c r="M50" s="64">
        <v>12</v>
      </c>
      <c r="N50" s="64">
        <v>12</v>
      </c>
      <c r="O50" s="65">
        <v>12</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t="s">
        <v>517</v>
      </c>
      <c r="N51" s="64" t="s">
        <v>517</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2278</v>
      </c>
      <c r="L52" s="64">
        <v>2311</v>
      </c>
      <c r="M52" s="64">
        <v>2250</v>
      </c>
      <c r="N52" s="64">
        <v>2192</v>
      </c>
      <c r="O52" s="65">
        <v>2082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1109</v>
      </c>
      <c r="L53" s="69">
        <v>1018</v>
      </c>
      <c r="M53" s="69">
        <v>979</v>
      </c>
      <c r="N53" s="69">
        <v>882</v>
      </c>
      <c r="O53" s="70">
        <v>897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614</v>
      </c>
      <c r="L57" s="84" t="s">
        <v>615</v>
      </c>
      <c r="M57" s="84" t="s">
        <v>616</v>
      </c>
      <c r="N57" s="84" t="s">
        <v>615</v>
      </c>
      <c r="O57" s="85" t="s">
        <v>617</v>
      </c>
    </row>
    <row r="58" spans="1:21" ht="31.5" customHeight="1" thickBot="1" x14ac:dyDescent="0.2">
      <c r="B58" s="1270"/>
      <c r="C58" s="1271"/>
      <c r="D58" s="1275" t="s">
        <v>27</v>
      </c>
      <c r="E58" s="1276"/>
      <c r="F58" s="1276"/>
      <c r="G58" s="1276"/>
      <c r="H58" s="1276"/>
      <c r="I58" s="1276"/>
      <c r="J58" s="1277"/>
      <c r="K58" s="86" t="s">
        <v>615</v>
      </c>
      <c r="L58" s="87" t="s">
        <v>615</v>
      </c>
      <c r="M58" s="87" t="s">
        <v>615</v>
      </c>
      <c r="N58" s="87" t="s">
        <v>615</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7VyJFmMMOS3l6nfXB8w//SGUhBU7yMpbP4/s+jxHTiw8AVM/reL15udCcF8EEPucGNrFol+AusujE/o+Brn1g==" saltValue="yzYYUNc/0myDu8zWU2DJ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25115</v>
      </c>
      <c r="J41" s="104">
        <v>24073</v>
      </c>
      <c r="K41" s="104">
        <v>22903</v>
      </c>
      <c r="L41" s="104">
        <v>22597</v>
      </c>
      <c r="M41" s="105">
        <v>22561</v>
      </c>
    </row>
    <row r="42" spans="2:13" ht="27.75" customHeight="1" x14ac:dyDescent="0.15">
      <c r="B42" s="1280"/>
      <c r="C42" s="1281"/>
      <c r="D42" s="106"/>
      <c r="E42" s="1286" t="s">
        <v>32</v>
      </c>
      <c r="F42" s="1286"/>
      <c r="G42" s="1286"/>
      <c r="H42" s="1287"/>
      <c r="I42" s="107">
        <v>43</v>
      </c>
      <c r="J42" s="108">
        <v>12</v>
      </c>
      <c r="K42" s="108" t="s">
        <v>517</v>
      </c>
      <c r="L42" s="108">
        <v>92</v>
      </c>
      <c r="M42" s="109">
        <v>81</v>
      </c>
    </row>
    <row r="43" spans="2:13" ht="27.75" customHeight="1" x14ac:dyDescent="0.15">
      <c r="B43" s="1280"/>
      <c r="C43" s="1281"/>
      <c r="D43" s="106"/>
      <c r="E43" s="1286" t="s">
        <v>33</v>
      </c>
      <c r="F43" s="1286"/>
      <c r="G43" s="1286"/>
      <c r="H43" s="1287"/>
      <c r="I43" s="107">
        <v>9928</v>
      </c>
      <c r="J43" s="108">
        <v>8996</v>
      </c>
      <c r="K43" s="108">
        <v>6989</v>
      </c>
      <c r="L43" s="108">
        <v>6704</v>
      </c>
      <c r="M43" s="109">
        <v>6298</v>
      </c>
    </row>
    <row r="44" spans="2:13" ht="27.75" customHeight="1" x14ac:dyDescent="0.15">
      <c r="B44" s="1280"/>
      <c r="C44" s="1281"/>
      <c r="D44" s="106"/>
      <c r="E44" s="1286" t="s">
        <v>34</v>
      </c>
      <c r="F44" s="1286"/>
      <c r="G44" s="1286"/>
      <c r="H44" s="1287"/>
      <c r="I44" s="107">
        <v>2412</v>
      </c>
      <c r="J44" s="108">
        <v>2315</v>
      </c>
      <c r="K44" s="108">
        <v>2242</v>
      </c>
      <c r="L44" s="108">
        <v>2050</v>
      </c>
      <c r="M44" s="109">
        <v>1807</v>
      </c>
    </row>
    <row r="45" spans="2:13" ht="27.75" customHeight="1" x14ac:dyDescent="0.15">
      <c r="B45" s="1280"/>
      <c r="C45" s="1281"/>
      <c r="D45" s="106"/>
      <c r="E45" s="1286" t="s">
        <v>35</v>
      </c>
      <c r="F45" s="1286"/>
      <c r="G45" s="1286"/>
      <c r="H45" s="1287"/>
      <c r="I45" s="107">
        <v>3343</v>
      </c>
      <c r="J45" s="108">
        <v>3385</v>
      </c>
      <c r="K45" s="108">
        <v>2842</v>
      </c>
      <c r="L45" s="108">
        <v>2929</v>
      </c>
      <c r="M45" s="109">
        <v>2940</v>
      </c>
    </row>
    <row r="46" spans="2:13" ht="27.75" customHeight="1" x14ac:dyDescent="0.15">
      <c r="B46" s="1280"/>
      <c r="C46" s="1281"/>
      <c r="D46" s="110"/>
      <c r="E46" s="1286" t="s">
        <v>36</v>
      </c>
      <c r="F46" s="1286"/>
      <c r="G46" s="1286"/>
      <c r="H46" s="1287"/>
      <c r="I46" s="107" t="s">
        <v>517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2550</v>
      </c>
      <c r="J50" s="108">
        <v>3066</v>
      </c>
      <c r="K50" s="108">
        <v>3549</v>
      </c>
      <c r="L50" s="108">
        <v>3896</v>
      </c>
      <c r="M50" s="109">
        <v>3962</v>
      </c>
    </row>
    <row r="51" spans="2:13" ht="27.75" customHeight="1" x14ac:dyDescent="0.15">
      <c r="B51" s="1280"/>
      <c r="C51" s="1281"/>
      <c r="D51" s="106"/>
      <c r="E51" s="1286" t="s">
        <v>42</v>
      </c>
      <c r="F51" s="1286"/>
      <c r="G51" s="1286"/>
      <c r="H51" s="1287"/>
      <c r="I51" s="107">
        <v>2124</v>
      </c>
      <c r="J51" s="108">
        <v>1845</v>
      </c>
      <c r="K51" s="108">
        <v>1580</v>
      </c>
      <c r="L51" s="108">
        <v>1466</v>
      </c>
      <c r="M51" s="109">
        <v>1396</v>
      </c>
    </row>
    <row r="52" spans="2:13" ht="27.75" customHeight="1" x14ac:dyDescent="0.15">
      <c r="B52" s="1282"/>
      <c r="C52" s="1283"/>
      <c r="D52" s="106"/>
      <c r="E52" s="1286" t="s">
        <v>43</v>
      </c>
      <c r="F52" s="1286"/>
      <c r="G52" s="1286"/>
      <c r="H52" s="1287"/>
      <c r="I52" s="107">
        <v>23159</v>
      </c>
      <c r="J52" s="108">
        <v>22332</v>
      </c>
      <c r="K52" s="108">
        <v>21906</v>
      </c>
      <c r="L52" s="108">
        <v>21394</v>
      </c>
      <c r="M52" s="109">
        <v>21315</v>
      </c>
    </row>
    <row r="53" spans="2:13" ht="27.75" customHeight="1" thickBot="1" x14ac:dyDescent="0.2">
      <c r="B53" s="1293" t="s">
        <v>44</v>
      </c>
      <c r="C53" s="1294"/>
      <c r="D53" s="113"/>
      <c r="E53" s="1295" t="s">
        <v>45</v>
      </c>
      <c r="F53" s="1295"/>
      <c r="G53" s="1295"/>
      <c r="H53" s="1296"/>
      <c r="I53" s="114">
        <v>13007</v>
      </c>
      <c r="J53" s="115">
        <v>11538</v>
      </c>
      <c r="K53" s="115">
        <v>7941</v>
      </c>
      <c r="L53" s="115">
        <v>7617</v>
      </c>
      <c r="M53" s="116">
        <v>7013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TPSOuKAdOPYQtaGOIRPcg9DCiSlP7ecFpTgb8a8ddINkLSmbTKiuafOPL05aqWoEUIV44ffYHOBzA7l30kxXQ==" saltValue="Xkv/OK9Pc5a894LiDpSE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1212</v>
      </c>
      <c r="G55" s="128">
        <v>1473</v>
      </c>
      <c r="H55" s="129">
        <v>1474</v>
      </c>
    </row>
    <row r="56" spans="2:8" ht="52.5" customHeight="1" x14ac:dyDescent="0.15">
      <c r="B56" s="130"/>
      <c r="C56" s="1307" t="s">
        <v>49</v>
      </c>
      <c r="D56" s="1307"/>
      <c r="E56" s="1308"/>
      <c r="F56" s="131">
        <v>180</v>
      </c>
      <c r="G56" s="131">
        <v>230</v>
      </c>
      <c r="H56" s="132">
        <v>230</v>
      </c>
    </row>
    <row r="57" spans="2:8" ht="53.25" customHeight="1" x14ac:dyDescent="0.15">
      <c r="B57" s="130"/>
      <c r="C57" s="1309" t="s">
        <v>50</v>
      </c>
      <c r="D57" s="1309"/>
      <c r="E57" s="1310"/>
      <c r="F57" s="133">
        <v>1982</v>
      </c>
      <c r="G57" s="133">
        <v>2021</v>
      </c>
      <c r="H57" s="134">
        <v>2083</v>
      </c>
    </row>
    <row r="58" spans="2:8" ht="45.75" customHeight="1" x14ac:dyDescent="0.15">
      <c r="B58" s="135"/>
      <c r="C58" s="1297" t="s">
        <v>608</v>
      </c>
      <c r="D58" s="1298"/>
      <c r="E58" s="1299"/>
      <c r="F58" s="136">
        <v>988</v>
      </c>
      <c r="G58" s="136">
        <v>1090</v>
      </c>
      <c r="H58" s="137">
        <v>1195</v>
      </c>
    </row>
    <row r="59" spans="2:8" ht="45.75" customHeight="1" x14ac:dyDescent="0.15">
      <c r="B59" s="135"/>
      <c r="C59" s="1297" t="s">
        <v>609</v>
      </c>
      <c r="D59" s="1298"/>
      <c r="E59" s="1299"/>
      <c r="F59" s="136">
        <v>518</v>
      </c>
      <c r="G59" s="136">
        <v>451</v>
      </c>
      <c r="H59" s="137">
        <v>352</v>
      </c>
    </row>
    <row r="60" spans="2:8" ht="45.75" customHeight="1" x14ac:dyDescent="0.15">
      <c r="B60" s="135"/>
      <c r="C60" s="1297" t="s">
        <v>610</v>
      </c>
      <c r="D60" s="1298"/>
      <c r="E60" s="1299"/>
      <c r="F60" s="136">
        <v>179</v>
      </c>
      <c r="G60" s="136">
        <v>180</v>
      </c>
      <c r="H60" s="137">
        <v>180</v>
      </c>
    </row>
    <row r="61" spans="2:8" ht="45.75" customHeight="1" x14ac:dyDescent="0.15">
      <c r="B61" s="135"/>
      <c r="C61" s="1297" t="s">
        <v>611</v>
      </c>
      <c r="D61" s="1298"/>
      <c r="E61" s="1299"/>
      <c r="F61" s="136">
        <v>126</v>
      </c>
      <c r="G61" s="136">
        <v>126</v>
      </c>
      <c r="H61" s="137">
        <v>103</v>
      </c>
    </row>
    <row r="62" spans="2:8" ht="45.75" customHeight="1" thickBot="1" x14ac:dyDescent="0.2">
      <c r="B62" s="138"/>
      <c r="C62" s="1300" t="s">
        <v>612</v>
      </c>
      <c r="D62" s="1301"/>
      <c r="E62" s="1302"/>
      <c r="F62" s="139">
        <v>14</v>
      </c>
      <c r="G62" s="139">
        <v>16</v>
      </c>
      <c r="H62" s="140">
        <v>70</v>
      </c>
    </row>
    <row r="63" spans="2:8" ht="52.5" customHeight="1" thickBot="1" x14ac:dyDescent="0.2">
      <c r="B63" s="141"/>
      <c r="C63" s="1303" t="s">
        <v>51</v>
      </c>
      <c r="D63" s="1303"/>
      <c r="E63" s="1304"/>
      <c r="F63" s="142">
        <v>3374</v>
      </c>
      <c r="G63" s="142">
        <v>3723</v>
      </c>
      <c r="H63" s="143">
        <v>3786</v>
      </c>
    </row>
    <row r="64" spans="2:8" ht="15" customHeight="1" x14ac:dyDescent="0.15"/>
  </sheetData>
  <sheetProtection algorithmName="SHA-512" hashValue="YkgmWVAjhTZlaomIUGsq4kuuGffU3nYiAdRupbkRbp04AD7Me7lA82OcTef9DszMF5mKm0rQrYLjPS6H0PafcQ==" saltValue="UXbXLcYQLohSHH6pBo4A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622</v>
      </c>
      <c r="AO51" s="1327"/>
      <c r="AP51" s="1327"/>
      <c r="AQ51" s="1327"/>
      <c r="AR51" s="1327"/>
      <c r="AS51" s="1327"/>
      <c r="AT51" s="1327"/>
      <c r="AU51" s="1327"/>
      <c r="AV51" s="1327"/>
      <c r="AW51" s="1327"/>
      <c r="AX51" s="1327"/>
      <c r="AY51" s="1327"/>
      <c r="AZ51" s="1327"/>
      <c r="BA51" s="1327"/>
      <c r="BB51" s="1327" t="s">
        <v>623</v>
      </c>
      <c r="BC51" s="1327"/>
      <c r="BD51" s="1327"/>
      <c r="BE51" s="1327"/>
      <c r="BF51" s="1327"/>
      <c r="BG51" s="1327"/>
      <c r="BH51" s="1327"/>
      <c r="BI51" s="1327"/>
      <c r="BJ51" s="1327"/>
      <c r="BK51" s="1327"/>
      <c r="BL51" s="1327"/>
      <c r="BM51" s="1327"/>
      <c r="BN51" s="1327"/>
      <c r="BO51" s="1327"/>
      <c r="BP51" s="1325">
        <v>131.1</v>
      </c>
      <c r="BQ51" s="1325"/>
      <c r="BR51" s="1325"/>
      <c r="BS51" s="1325"/>
      <c r="BT51" s="1325"/>
      <c r="BU51" s="1325"/>
      <c r="BV51" s="1325"/>
      <c r="BW51" s="1325"/>
      <c r="BX51" s="1325">
        <v>117.4</v>
      </c>
      <c r="BY51" s="1325"/>
      <c r="BZ51" s="1325"/>
      <c r="CA51" s="1325"/>
      <c r="CB51" s="1325"/>
      <c r="CC51" s="1325"/>
      <c r="CD51" s="1325"/>
      <c r="CE51" s="1325"/>
      <c r="CF51" s="1325">
        <v>81.099999999999994</v>
      </c>
      <c r="CG51" s="1325"/>
      <c r="CH51" s="1325"/>
      <c r="CI51" s="1325"/>
      <c r="CJ51" s="1325"/>
      <c r="CK51" s="1325"/>
      <c r="CL51" s="1325"/>
      <c r="CM51" s="1325"/>
      <c r="CN51" s="1325">
        <v>76.900000000000006</v>
      </c>
      <c r="CO51" s="1325"/>
      <c r="CP51" s="1325"/>
      <c r="CQ51" s="1325"/>
      <c r="CR51" s="1325"/>
      <c r="CS51" s="1325"/>
      <c r="CT51" s="1325"/>
      <c r="CU51" s="1325"/>
      <c r="CV51" s="1325">
        <v>68.3</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624</v>
      </c>
      <c r="BC53" s="1327"/>
      <c r="BD53" s="1327"/>
      <c r="BE53" s="1327"/>
      <c r="BF53" s="1327"/>
      <c r="BG53" s="1327"/>
      <c r="BH53" s="1327"/>
      <c r="BI53" s="1327"/>
      <c r="BJ53" s="1327"/>
      <c r="BK53" s="1327"/>
      <c r="BL53" s="1327"/>
      <c r="BM53" s="1327"/>
      <c r="BN53" s="1327"/>
      <c r="BO53" s="1327"/>
      <c r="BP53" s="1325">
        <v>62.5</v>
      </c>
      <c r="BQ53" s="1325"/>
      <c r="BR53" s="1325"/>
      <c r="BS53" s="1325"/>
      <c r="BT53" s="1325"/>
      <c r="BU53" s="1325"/>
      <c r="BV53" s="1325"/>
      <c r="BW53" s="1325"/>
      <c r="BX53" s="1325">
        <v>63.4</v>
      </c>
      <c r="BY53" s="1325"/>
      <c r="BZ53" s="1325"/>
      <c r="CA53" s="1325"/>
      <c r="CB53" s="1325"/>
      <c r="CC53" s="1325"/>
      <c r="CD53" s="1325"/>
      <c r="CE53" s="1325"/>
      <c r="CF53" s="1325">
        <v>64.8</v>
      </c>
      <c r="CG53" s="1325"/>
      <c r="CH53" s="1325"/>
      <c r="CI53" s="1325"/>
      <c r="CJ53" s="1325"/>
      <c r="CK53" s="1325"/>
      <c r="CL53" s="1325"/>
      <c r="CM53" s="1325"/>
      <c r="CN53" s="1325">
        <v>65.5</v>
      </c>
      <c r="CO53" s="1325"/>
      <c r="CP53" s="1325"/>
      <c r="CQ53" s="1325"/>
      <c r="CR53" s="1325"/>
      <c r="CS53" s="1325"/>
      <c r="CT53" s="1325"/>
      <c r="CU53" s="1325"/>
      <c r="CV53" s="1325">
        <v>66.7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625</v>
      </c>
      <c r="AO55" s="1324"/>
      <c r="AP55" s="1324"/>
      <c r="AQ55" s="1324"/>
      <c r="AR55" s="1324"/>
      <c r="AS55" s="1324"/>
      <c r="AT55" s="1324"/>
      <c r="AU55" s="1324"/>
      <c r="AV55" s="1324"/>
      <c r="AW55" s="1324"/>
      <c r="AX55" s="1324"/>
      <c r="AY55" s="1324"/>
      <c r="AZ55" s="1324"/>
      <c r="BA55" s="1324"/>
      <c r="BB55" s="1327" t="s">
        <v>623</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624</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629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622</v>
      </c>
      <c r="AO73" s="1327"/>
      <c r="AP73" s="1327"/>
      <c r="AQ73" s="1327"/>
      <c r="AR73" s="1327"/>
      <c r="AS73" s="1327"/>
      <c r="AT73" s="1327"/>
      <c r="AU73" s="1327"/>
      <c r="AV73" s="1327"/>
      <c r="AW73" s="1327"/>
      <c r="AX73" s="1327"/>
      <c r="AY73" s="1327"/>
      <c r="AZ73" s="1327"/>
      <c r="BA73" s="1327"/>
      <c r="BB73" s="1327" t="s">
        <v>623</v>
      </c>
      <c r="BC73" s="1327"/>
      <c r="BD73" s="1327"/>
      <c r="BE73" s="1327"/>
      <c r="BF73" s="1327"/>
      <c r="BG73" s="1327"/>
      <c r="BH73" s="1327"/>
      <c r="BI73" s="1327"/>
      <c r="BJ73" s="1327"/>
      <c r="BK73" s="1327"/>
      <c r="BL73" s="1327"/>
      <c r="BM73" s="1327"/>
      <c r="BN73" s="1327"/>
      <c r="BO73" s="1327"/>
      <c r="BP73" s="1325">
        <v>131.1</v>
      </c>
      <c r="BQ73" s="1325"/>
      <c r="BR73" s="1325"/>
      <c r="BS73" s="1325"/>
      <c r="BT73" s="1325"/>
      <c r="BU73" s="1325"/>
      <c r="BV73" s="1325"/>
      <c r="BW73" s="1325"/>
      <c r="BX73" s="1325">
        <v>117.4</v>
      </c>
      <c r="BY73" s="1325"/>
      <c r="BZ73" s="1325"/>
      <c r="CA73" s="1325"/>
      <c r="CB73" s="1325"/>
      <c r="CC73" s="1325"/>
      <c r="CD73" s="1325"/>
      <c r="CE73" s="1325"/>
      <c r="CF73" s="1325">
        <v>81.099999999999994</v>
      </c>
      <c r="CG73" s="1325"/>
      <c r="CH73" s="1325"/>
      <c r="CI73" s="1325"/>
      <c r="CJ73" s="1325"/>
      <c r="CK73" s="1325"/>
      <c r="CL73" s="1325"/>
      <c r="CM73" s="1325"/>
      <c r="CN73" s="1325">
        <v>76.900000000000006</v>
      </c>
      <c r="CO73" s="1325"/>
      <c r="CP73" s="1325"/>
      <c r="CQ73" s="1325"/>
      <c r="CR73" s="1325"/>
      <c r="CS73" s="1325"/>
      <c r="CT73" s="1325"/>
      <c r="CU73" s="1325"/>
      <c r="CV73" s="1325">
        <v>68.3</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627</v>
      </c>
      <c r="BC75" s="1327"/>
      <c r="BD75" s="1327"/>
      <c r="BE75" s="1327"/>
      <c r="BF75" s="1327"/>
      <c r="BG75" s="1327"/>
      <c r="BH75" s="1327"/>
      <c r="BI75" s="1327"/>
      <c r="BJ75" s="1327"/>
      <c r="BK75" s="1327"/>
      <c r="BL75" s="1327"/>
      <c r="BM75" s="1327"/>
      <c r="BN75" s="1327"/>
      <c r="BO75" s="1327"/>
      <c r="BP75" s="1325">
        <v>11.8</v>
      </c>
      <c r="BQ75" s="1325"/>
      <c r="BR75" s="1325"/>
      <c r="BS75" s="1325"/>
      <c r="BT75" s="1325"/>
      <c r="BU75" s="1325"/>
      <c r="BV75" s="1325"/>
      <c r="BW75" s="1325"/>
      <c r="BX75" s="1325">
        <v>11.3</v>
      </c>
      <c r="BY75" s="1325"/>
      <c r="BZ75" s="1325"/>
      <c r="CA75" s="1325"/>
      <c r="CB75" s="1325"/>
      <c r="CC75" s="1325"/>
      <c r="CD75" s="1325"/>
      <c r="CE75" s="1325"/>
      <c r="CF75" s="1325">
        <v>10.5</v>
      </c>
      <c r="CG75" s="1325"/>
      <c r="CH75" s="1325"/>
      <c r="CI75" s="1325"/>
      <c r="CJ75" s="1325"/>
      <c r="CK75" s="1325"/>
      <c r="CL75" s="1325"/>
      <c r="CM75" s="1325"/>
      <c r="CN75" s="1325">
        <v>9.6999999999999993</v>
      </c>
      <c r="CO75" s="1325"/>
      <c r="CP75" s="1325"/>
      <c r="CQ75" s="1325"/>
      <c r="CR75" s="1325"/>
      <c r="CS75" s="1325"/>
      <c r="CT75" s="1325"/>
      <c r="CU75" s="1325"/>
      <c r="CV75" s="1325">
        <v>9.1999999999999993</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625</v>
      </c>
      <c r="AO77" s="1324"/>
      <c r="AP77" s="1324"/>
      <c r="AQ77" s="1324"/>
      <c r="AR77" s="1324"/>
      <c r="AS77" s="1324"/>
      <c r="AT77" s="1324"/>
      <c r="AU77" s="1324"/>
      <c r="AV77" s="1324"/>
      <c r="AW77" s="1324"/>
      <c r="AX77" s="1324"/>
      <c r="AY77" s="1324"/>
      <c r="AZ77" s="1324"/>
      <c r="BA77" s="1324"/>
      <c r="BB77" s="1327" t="s">
        <v>623</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627</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DyswPDXf7UveNQ352VhNioJp6rL3XUSYxYKg+FGCPADt4TRyjJfsaFH3sl0EjqjvrbYazOpNCStnlXs9Z1u6g==" saltValue="gCeV4BtMYfgZRhVhmmpA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irFROBWtw/PxKfWooRBD1bxYiyV5xXbm0maUsB3jwI2FkbDSR4haoU76Tf7beM7x0yu57xnrvJTf8mcCB0L6+Q==" saltValue="RZ1eVdlkbaHUmSNjGPG+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bLHcXfP4T1SL+KdUKDE59XvAj1Zjo3HcZI6iVGewhpSrMvmlNliJEN/TStw64OkaDkJiHiE2f70P8SZChV9ttA==" saltValue="pHO+mesmszwq6YbZYB6C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43800</v>
      </c>
      <c r="E3" s="162"/>
      <c r="F3" s="163">
        <v>57295</v>
      </c>
      <c r="G3" s="164"/>
      <c r="H3" s="165"/>
    </row>
    <row r="4" spans="1:8" x14ac:dyDescent="0.15">
      <c r="A4" s="166"/>
      <c r="B4" s="167"/>
      <c r="C4" s="168"/>
      <c r="D4" s="169">
        <v>36206</v>
      </c>
      <c r="E4" s="170"/>
      <c r="F4" s="171">
        <v>32771</v>
      </c>
      <c r="G4" s="172"/>
      <c r="H4" s="173"/>
    </row>
    <row r="5" spans="1:8" x14ac:dyDescent="0.15">
      <c r="A5" s="154" t="s">
        <v>551</v>
      </c>
      <c r="B5" s="159"/>
      <c r="C5" s="160"/>
      <c r="D5" s="161">
        <v>26415</v>
      </c>
      <c r="E5" s="162"/>
      <c r="F5" s="163">
        <v>54110</v>
      </c>
      <c r="G5" s="164"/>
      <c r="H5" s="165"/>
    </row>
    <row r="6" spans="1:8" x14ac:dyDescent="0.15">
      <c r="A6" s="166"/>
      <c r="B6" s="167"/>
      <c r="C6" s="168"/>
      <c r="D6" s="169">
        <v>15110</v>
      </c>
      <c r="E6" s="170"/>
      <c r="F6" s="171">
        <v>30620</v>
      </c>
      <c r="G6" s="172"/>
      <c r="H6" s="173"/>
    </row>
    <row r="7" spans="1:8" x14ac:dyDescent="0.15">
      <c r="A7" s="154" t="s">
        <v>552</v>
      </c>
      <c r="B7" s="159"/>
      <c r="C7" s="160"/>
      <c r="D7" s="161">
        <v>22487</v>
      </c>
      <c r="E7" s="162"/>
      <c r="F7" s="163">
        <v>54684</v>
      </c>
      <c r="G7" s="164"/>
      <c r="H7" s="165"/>
    </row>
    <row r="8" spans="1:8" x14ac:dyDescent="0.15">
      <c r="A8" s="166"/>
      <c r="B8" s="167"/>
      <c r="C8" s="168"/>
      <c r="D8" s="169">
        <v>12376</v>
      </c>
      <c r="E8" s="170"/>
      <c r="F8" s="171">
        <v>32829</v>
      </c>
      <c r="G8" s="172"/>
      <c r="H8" s="173"/>
    </row>
    <row r="9" spans="1:8" x14ac:dyDescent="0.15">
      <c r="A9" s="154" t="s">
        <v>553</v>
      </c>
      <c r="B9" s="159"/>
      <c r="C9" s="160"/>
      <c r="D9" s="161">
        <v>39221</v>
      </c>
      <c r="E9" s="162"/>
      <c r="F9" s="163">
        <v>62383</v>
      </c>
      <c r="G9" s="164"/>
      <c r="H9" s="165"/>
    </row>
    <row r="10" spans="1:8" x14ac:dyDescent="0.15">
      <c r="A10" s="166"/>
      <c r="B10" s="167"/>
      <c r="C10" s="168"/>
      <c r="D10" s="169">
        <v>22144</v>
      </c>
      <c r="E10" s="170"/>
      <c r="F10" s="171">
        <v>35325</v>
      </c>
      <c r="G10" s="172"/>
      <c r="H10" s="173"/>
    </row>
    <row r="11" spans="1:8" x14ac:dyDescent="0.15">
      <c r="A11" s="154" t="s">
        <v>554</v>
      </c>
      <c r="B11" s="159"/>
      <c r="C11" s="160"/>
      <c r="D11" s="161">
        <v>44136</v>
      </c>
      <c r="E11" s="162"/>
      <c r="F11" s="163">
        <v>76347</v>
      </c>
      <c r="G11" s="164"/>
      <c r="H11" s="165"/>
    </row>
    <row r="12" spans="1:8" x14ac:dyDescent="0.15">
      <c r="A12" s="166"/>
      <c r="B12" s="167"/>
      <c r="C12" s="174"/>
      <c r="D12" s="169">
        <v>29360</v>
      </c>
      <c r="E12" s="170"/>
      <c r="F12" s="171">
        <v>41762</v>
      </c>
      <c r="G12" s="172"/>
      <c r="H12" s="173"/>
    </row>
    <row r="13" spans="1:8" x14ac:dyDescent="0.15">
      <c r="A13" s="154"/>
      <c r="B13" s="159"/>
      <c r="C13" s="175"/>
      <c r="D13" s="176">
        <v>35212</v>
      </c>
      <c r="E13" s="177"/>
      <c r="F13" s="178">
        <v>60964</v>
      </c>
      <c r="G13" s="179"/>
      <c r="H13" s="165"/>
    </row>
    <row r="14" spans="1:8" x14ac:dyDescent="0.15">
      <c r="A14" s="166"/>
      <c r="B14" s="167"/>
      <c r="C14" s="168"/>
      <c r="D14" s="169">
        <v>23039</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5.69</v>
      </c>
      <c r="C19" s="180">
        <f>ROUND(VALUE(SUBSTITUTE(実質収支比率等に係る経年分析!G$48,"▲","-")),2)</f>
        <v>6.21</v>
      </c>
      <c r="D19" s="180">
        <f>ROUND(VALUE(SUBSTITUTE(実質収支比率等に係る経年分析!H$48,"▲","-")),2)</f>
        <v>6.07</v>
      </c>
      <c r="E19" s="180">
        <f>ROUND(VALUE(SUBSTITUTE(実質収支比率等に係る経年分析!I$48,"▲","-")),2)</f>
        <v>6.26</v>
      </c>
      <c r="F19" s="180">
        <f>ROUND(VALUE(SUBSTITUTE(実質収支比率等に係る経年分析!J$48,"▲","-")),2)</f>
        <v>5.66</v>
      </c>
    </row>
    <row r="20" spans="1:11" x14ac:dyDescent="0.15">
      <c r="A20" s="180" t="s">
        <v>55</v>
      </c>
      <c r="B20" s="180">
        <f>ROUND(VALUE(SUBSTITUTE(実質収支比率等に係る経年分析!F$47,"▲","-")),2)</f>
        <v>8.5399999999999991</v>
      </c>
      <c r="C20" s="180">
        <f>ROUND(VALUE(SUBSTITUTE(実質収支比率等に係る経年分析!G$47,"▲","-")),2)</f>
        <v>9.4499999999999993</v>
      </c>
      <c r="D20" s="180">
        <f>ROUND(VALUE(SUBSTITUTE(実質収支比率等に係る経年分析!H$47,"▲","-")),2)</f>
        <v>10.37</v>
      </c>
      <c r="E20" s="180">
        <f>ROUND(VALUE(SUBSTITUTE(実質収支比率等に係る経年分析!I$47,"▲","-")),2)</f>
        <v>12.53</v>
      </c>
      <c r="F20" s="180">
        <f>ROUND(VALUE(SUBSTITUTE(実質収支比率等に係る経年分析!J$47,"▲","-")),2)</f>
        <v>12.24</v>
      </c>
    </row>
    <row r="21" spans="1:11" x14ac:dyDescent="0.15">
      <c r="A21" s="180" t="s">
        <v>56</v>
      </c>
      <c r="B21" s="180">
        <f>IF(ISNUMBER(VALUE(SUBSTITUTE(実質収支比率等に係る経年分析!F$49,"▲","-"))),ROUND(VALUE(SUBSTITUTE(実質収支比率等に係る経年分析!F$49,"▲","-")),2),NA())</f>
        <v>-0.32</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2.44</v>
      </c>
      <c r="F21" s="180">
        <f>IF(ISNUMBER(VALUE(SUBSTITUTE(実質収支比率等に係る経年分析!J$49,"▲","-"))),ROUND(VALUE(SUBSTITUTE(実質収支比率等に係る経年分析!J$49,"▲","-")),2),NA())</f>
        <v>-0.44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6.35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2.5499999999999998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霊園事業特別会計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5.15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v>
      </c>
    </row>
    <row r="36" spans="1:16" x14ac:dyDescent="0.15">
      <c r="A36" s="181" t="str">
        <f>IF(連結実質赤字比率に係る赤字・黒字の構成分析!C$34="",NA(),連結実質赤字比率に係る赤字・黒字の構成分析!C$34)</f>
        <v>地域開発事業特別会計</v>
      </c>
      <c r="B36" s="181">
        <f>IF(ROUND(VALUE(SUBSTITUTE(連結実質赤字比率に係る赤字・黒字の構成分析!F$34,"▲", "-")), 2) &lt; 0, ABS(ROUND(VALUE(SUBSTITUTE(連結実質赤字比率に係る赤字・黒字の構成分析!F$34,"▲", "-")), 2)), NA())</f>
        <v>2.84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2.76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2.76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2.34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2.19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2278</v>
      </c>
      <c r="E42" s="182"/>
      <c r="F42" s="182"/>
      <c r="G42" s="182">
        <f>'実質公債費比率（分子）の構造'!L$52</f>
        <v>2311</v>
      </c>
      <c r="H42" s="182"/>
      <c r="I42" s="182"/>
      <c r="J42" s="182">
        <f>'実質公債費比率（分子）の構造'!M$52</f>
        <v>2250</v>
      </c>
      <c r="K42" s="182"/>
      <c r="L42" s="182"/>
      <c r="M42" s="182">
        <f>'実質公債費比率（分子）の構造'!N$52</f>
        <v>2192</v>
      </c>
      <c r="N42" s="182"/>
      <c r="O42" s="182"/>
      <c r="P42" s="182">
        <f>'実質公債費比率（分子）の構造'!O$52</f>
        <v>2082</v>
      </c>
    </row>
    <row r="43" spans="1:16" x14ac:dyDescent="0.15">
      <c r="A43" s="182" t="s">
        <v>64</v>
      </c>
      <c r="B43" s="182">
        <f>'実質公債費比率（分子）の構造'!K$51</f>
        <v>1</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36</v>
      </c>
      <c r="C44" s="182"/>
      <c r="D44" s="182"/>
      <c r="E44" s="182">
        <f>'実質公債費比率（分子）の構造'!L$50</f>
        <v>28</v>
      </c>
      <c r="F44" s="182"/>
      <c r="G44" s="182"/>
      <c r="H44" s="182">
        <f>'実質公債費比率（分子）の構造'!M$50</f>
        <v>12</v>
      </c>
      <c r="I44" s="182"/>
      <c r="J44" s="182"/>
      <c r="K44" s="182">
        <f>'実質公債費比率（分子）の構造'!N$50</f>
        <v>12</v>
      </c>
      <c r="L44" s="182"/>
      <c r="M44" s="182"/>
      <c r="N44" s="182">
        <f>'実質公債費比率（分子）の構造'!O$50</f>
        <v>12</v>
      </c>
      <c r="O44" s="182"/>
      <c r="P44" s="182"/>
    </row>
    <row r="45" spans="1:16" x14ac:dyDescent="0.15">
      <c r="A45" s="182" t="s">
        <v>66</v>
      </c>
      <c r="B45" s="182">
        <f>'実質公債費比率（分子）の構造'!K$49</f>
        <v>83</v>
      </c>
      <c r="C45" s="182"/>
      <c r="D45" s="182"/>
      <c r="E45" s="182">
        <f>'実質公債費比率（分子）の構造'!L$49</f>
        <v>106</v>
      </c>
      <c r="F45" s="182"/>
      <c r="G45" s="182"/>
      <c r="H45" s="182">
        <f>'実質公債費比率（分子）の構造'!M$49</f>
        <v>129</v>
      </c>
      <c r="I45" s="182"/>
      <c r="J45" s="182"/>
      <c r="K45" s="182">
        <f>'実質公債費比率（分子）の構造'!N$49</f>
        <v>208</v>
      </c>
      <c r="L45" s="182"/>
      <c r="M45" s="182"/>
      <c r="N45" s="182">
        <f>'実質公債費比率（分子）の構造'!O$49</f>
        <v>254</v>
      </c>
      <c r="O45" s="182"/>
      <c r="P45" s="182"/>
    </row>
    <row r="46" spans="1:16" x14ac:dyDescent="0.15">
      <c r="A46" s="182" t="s">
        <v>67</v>
      </c>
      <c r="B46" s="182">
        <f>'実質公債費比率（分子）の構造'!K$48</f>
        <v>596</v>
      </c>
      <c r="C46" s="182"/>
      <c r="D46" s="182"/>
      <c r="E46" s="182">
        <f>'実質公債費比率（分子）の構造'!L$48</f>
        <v>608</v>
      </c>
      <c r="F46" s="182"/>
      <c r="G46" s="182"/>
      <c r="H46" s="182">
        <f>'実質公債費比率（分子）の構造'!M$48</f>
        <v>572</v>
      </c>
      <c r="I46" s="182"/>
      <c r="J46" s="182"/>
      <c r="K46" s="182">
        <f>'実質公債費比率（分子）の構造'!N$48</f>
        <v>555</v>
      </c>
      <c r="L46" s="182"/>
      <c r="M46" s="182"/>
      <c r="N46" s="182">
        <f>'実質公債費比率（分子）の構造'!O$48</f>
        <v>611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2671</v>
      </c>
      <c r="C49" s="182"/>
      <c r="D49" s="182"/>
      <c r="E49" s="182">
        <f>'実質公債費比率（分子）の構造'!L$45</f>
        <v>2587</v>
      </c>
      <c r="F49" s="182"/>
      <c r="G49" s="182"/>
      <c r="H49" s="182">
        <f>'実質公債費比率（分子）の構造'!M$45</f>
        <v>2516</v>
      </c>
      <c r="I49" s="182"/>
      <c r="J49" s="182"/>
      <c r="K49" s="182">
        <f>'実質公債費比率（分子）の構造'!N$45</f>
        <v>2299</v>
      </c>
      <c r="L49" s="182"/>
      <c r="M49" s="182"/>
      <c r="N49" s="182">
        <f>'実質公債費比率（分子）の構造'!O$45</f>
        <v>2102</v>
      </c>
      <c r="O49" s="182"/>
      <c r="P49" s="182"/>
    </row>
    <row r="50" spans="1:16" x14ac:dyDescent="0.15">
      <c r="A50" s="182" t="s">
        <v>71</v>
      </c>
      <c r="B50" s="182" t="e">
        <f>NA()</f>
        <v>#N/A</v>
      </c>
      <c r="C50" s="182">
        <f>IF(ISNUMBER('実質公債費比率（分子）の構造'!K$53),'実質公債費比率（分子）の構造'!K$53,NA())</f>
        <v>1109</v>
      </c>
      <c r="D50" s="182" t="e">
        <f>NA()</f>
        <v>#N/A</v>
      </c>
      <c r="E50" s="182" t="e">
        <f>NA()</f>
        <v>#N/A</v>
      </c>
      <c r="F50" s="182">
        <f>IF(ISNUMBER('実質公債費比率（分子）の構造'!L$53),'実質公債費比率（分子）の構造'!L$53,NA())</f>
        <v>1018</v>
      </c>
      <c r="G50" s="182" t="e">
        <f>NA()</f>
        <v>#N/A</v>
      </c>
      <c r="H50" s="182" t="e">
        <f>NA()</f>
        <v>#N/A</v>
      </c>
      <c r="I50" s="182">
        <f>IF(ISNUMBER('実質公債費比率（分子）の構造'!M$53),'実質公債費比率（分子）の構造'!M$53,NA())</f>
        <v>979</v>
      </c>
      <c r="J50" s="182" t="e">
        <f>NA()</f>
        <v>#N/A</v>
      </c>
      <c r="K50" s="182" t="e">
        <f>NA()</f>
        <v>#N/A</v>
      </c>
      <c r="L50" s="182">
        <f>IF(ISNUMBER('実質公債費比率（分子）の構造'!N$53),'実質公債費比率（分子）の構造'!N$53,NA())</f>
        <v>882</v>
      </c>
      <c r="M50" s="182" t="e">
        <f>NA()</f>
        <v>#N/A</v>
      </c>
      <c r="N50" s="182" t="e">
        <f>NA()</f>
        <v>#N/A</v>
      </c>
      <c r="O50" s="182">
        <f>IF(ISNUMBER('実質公債費比率（分子）の構造'!O$53),'実質公債費比率（分子）の構造'!O$53,NA())</f>
        <v>897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23159</v>
      </c>
      <c r="E56" s="181"/>
      <c r="F56" s="181"/>
      <c r="G56" s="181">
        <f>'将来負担比率（分子）の構造'!J$52</f>
        <v>22332</v>
      </c>
      <c r="H56" s="181"/>
      <c r="I56" s="181"/>
      <c r="J56" s="181">
        <f>'将来負担比率（分子）の構造'!K$52</f>
        <v>21906</v>
      </c>
      <c r="K56" s="181"/>
      <c r="L56" s="181"/>
      <c r="M56" s="181">
        <f>'将来負担比率（分子）の構造'!L$52</f>
        <v>21394</v>
      </c>
      <c r="N56" s="181"/>
      <c r="O56" s="181"/>
      <c r="P56" s="181">
        <f>'将来負担比率（分子）の構造'!M$52</f>
        <v>21315</v>
      </c>
    </row>
    <row r="57" spans="1:16" x14ac:dyDescent="0.15">
      <c r="A57" s="181" t="s">
        <v>42</v>
      </c>
      <c r="B57" s="181"/>
      <c r="C57" s="181"/>
      <c r="D57" s="181">
        <f>'将来負担比率（分子）の構造'!I$51</f>
        <v>2124</v>
      </c>
      <c r="E57" s="181"/>
      <c r="F57" s="181"/>
      <c r="G57" s="181">
        <f>'将来負担比率（分子）の構造'!J$51</f>
        <v>1845</v>
      </c>
      <c r="H57" s="181"/>
      <c r="I57" s="181"/>
      <c r="J57" s="181">
        <f>'将来負担比率（分子）の構造'!K$51</f>
        <v>1580</v>
      </c>
      <c r="K57" s="181"/>
      <c r="L57" s="181"/>
      <c r="M57" s="181">
        <f>'将来負担比率（分子）の構造'!L$51</f>
        <v>1466</v>
      </c>
      <c r="N57" s="181"/>
      <c r="O57" s="181"/>
      <c r="P57" s="181">
        <f>'将来負担比率（分子）の構造'!M$51</f>
        <v>1396</v>
      </c>
    </row>
    <row r="58" spans="1:16" x14ac:dyDescent="0.15">
      <c r="A58" s="181" t="s">
        <v>41</v>
      </c>
      <c r="B58" s="181"/>
      <c r="C58" s="181"/>
      <c r="D58" s="181">
        <f>'将来負担比率（分子）の構造'!I$50</f>
        <v>2550</v>
      </c>
      <c r="E58" s="181"/>
      <c r="F58" s="181"/>
      <c r="G58" s="181">
        <f>'将来負担比率（分子）の構造'!J$50</f>
        <v>3066</v>
      </c>
      <c r="H58" s="181"/>
      <c r="I58" s="181"/>
      <c r="J58" s="181">
        <f>'将来負担比率（分子）の構造'!K$50</f>
        <v>3549</v>
      </c>
      <c r="K58" s="181"/>
      <c r="L58" s="181"/>
      <c r="M58" s="181">
        <f>'将来負担比率（分子）の構造'!L$50</f>
        <v>3896</v>
      </c>
      <c r="N58" s="181"/>
      <c r="O58" s="181"/>
      <c r="P58" s="181">
        <f>'将来負担比率（分子）の構造'!M$50</f>
        <v>3962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3343</v>
      </c>
      <c r="C62" s="181"/>
      <c r="D62" s="181"/>
      <c r="E62" s="181">
        <f>'将来負担比率（分子）の構造'!J$45</f>
        <v>3385</v>
      </c>
      <c r="F62" s="181"/>
      <c r="G62" s="181"/>
      <c r="H62" s="181">
        <f>'将来負担比率（分子）の構造'!K$45</f>
        <v>2842</v>
      </c>
      <c r="I62" s="181"/>
      <c r="J62" s="181"/>
      <c r="K62" s="181">
        <f>'将来負担比率（分子）の構造'!L$45</f>
        <v>2929</v>
      </c>
      <c r="L62" s="181"/>
      <c r="M62" s="181"/>
      <c r="N62" s="181">
        <f>'将来負担比率（分子）の構造'!M$45</f>
        <v>2940</v>
      </c>
      <c r="O62" s="181"/>
      <c r="P62" s="181"/>
    </row>
    <row r="63" spans="1:16" x14ac:dyDescent="0.15">
      <c r="A63" s="181" t="s">
        <v>34</v>
      </c>
      <c r="B63" s="181">
        <f>'将来負担比率（分子）の構造'!I$44</f>
        <v>2412</v>
      </c>
      <c r="C63" s="181"/>
      <c r="D63" s="181"/>
      <c r="E63" s="181">
        <f>'将来負担比率（分子）の構造'!J$44</f>
        <v>2315</v>
      </c>
      <c r="F63" s="181"/>
      <c r="G63" s="181"/>
      <c r="H63" s="181">
        <f>'将来負担比率（分子）の構造'!K$44</f>
        <v>2242</v>
      </c>
      <c r="I63" s="181"/>
      <c r="J63" s="181"/>
      <c r="K63" s="181">
        <f>'将来負担比率（分子）の構造'!L$44</f>
        <v>2050</v>
      </c>
      <c r="L63" s="181"/>
      <c r="M63" s="181"/>
      <c r="N63" s="181">
        <f>'将来負担比率（分子）の構造'!M$44</f>
        <v>1807</v>
      </c>
      <c r="O63" s="181"/>
      <c r="P63" s="181"/>
    </row>
    <row r="64" spans="1:16" x14ac:dyDescent="0.15">
      <c r="A64" s="181" t="s">
        <v>33</v>
      </c>
      <c r="B64" s="181">
        <f>'将来負担比率（分子）の構造'!I$43</f>
        <v>9928</v>
      </c>
      <c r="C64" s="181"/>
      <c r="D64" s="181"/>
      <c r="E64" s="181">
        <f>'将来負担比率（分子）の構造'!J$43</f>
        <v>8996</v>
      </c>
      <c r="F64" s="181"/>
      <c r="G64" s="181"/>
      <c r="H64" s="181">
        <f>'将来負担比率（分子）の構造'!K$43</f>
        <v>6989</v>
      </c>
      <c r="I64" s="181"/>
      <c r="J64" s="181"/>
      <c r="K64" s="181">
        <f>'将来負担比率（分子）の構造'!L$43</f>
        <v>6704</v>
      </c>
      <c r="L64" s="181"/>
      <c r="M64" s="181"/>
      <c r="N64" s="181">
        <f>'将来負担比率（分子）の構造'!M$43</f>
        <v>6298</v>
      </c>
      <c r="O64" s="181"/>
      <c r="P64" s="181"/>
    </row>
    <row r="65" spans="1:16" x14ac:dyDescent="0.15">
      <c r="A65" s="181" t="s">
        <v>32</v>
      </c>
      <c r="B65" s="181">
        <f>'将来負担比率（分子）の構造'!I$42</f>
        <v>43</v>
      </c>
      <c r="C65" s="181"/>
      <c r="D65" s="181"/>
      <c r="E65" s="181">
        <f>'将来負担比率（分子）の構造'!J$42</f>
        <v>12</v>
      </c>
      <c r="F65" s="181"/>
      <c r="G65" s="181"/>
      <c r="H65" s="181" t="str">
        <f>'将来負担比率（分子）の構造'!K$42</f>
        <v>-</v>
      </c>
      <c r="I65" s="181"/>
      <c r="J65" s="181"/>
      <c r="K65" s="181">
        <f>'将来負担比率（分子）の構造'!L$42</f>
        <v>92</v>
      </c>
      <c r="L65" s="181"/>
      <c r="M65" s="181"/>
      <c r="N65" s="181">
        <f>'将来負担比率（分子）の構造'!M$42</f>
        <v>81</v>
      </c>
      <c r="O65" s="181"/>
      <c r="P65" s="181"/>
    </row>
    <row r="66" spans="1:16" x14ac:dyDescent="0.15">
      <c r="A66" s="181" t="s">
        <v>31</v>
      </c>
      <c r="B66" s="181">
        <f>'将来負担比率（分子）の構造'!I$41</f>
        <v>25115</v>
      </c>
      <c r="C66" s="181"/>
      <c r="D66" s="181"/>
      <c r="E66" s="181">
        <f>'将来負担比率（分子）の構造'!J$41</f>
        <v>24073</v>
      </c>
      <c r="F66" s="181"/>
      <c r="G66" s="181"/>
      <c r="H66" s="181">
        <f>'将来負担比率（分子）の構造'!K$41</f>
        <v>22903</v>
      </c>
      <c r="I66" s="181"/>
      <c r="J66" s="181"/>
      <c r="K66" s="181">
        <f>'将来負担比率（分子）の構造'!L$41</f>
        <v>22597</v>
      </c>
      <c r="L66" s="181"/>
      <c r="M66" s="181"/>
      <c r="N66" s="181">
        <f>'将来負担比率（分子）の構造'!M$41</f>
        <v>22561</v>
      </c>
      <c r="O66" s="181"/>
      <c r="P66" s="181"/>
    </row>
    <row r="67" spans="1:16" x14ac:dyDescent="0.15">
      <c r="A67" s="181" t="s">
        <v>75</v>
      </c>
      <c r="B67" s="181" t="e">
        <f>NA()</f>
        <v>#N/A</v>
      </c>
      <c r="C67" s="181">
        <f>IF(ISNUMBER('将来負担比率（分子）の構造'!I$53), IF('将来負担比率（分子）の構造'!I$53 &lt; 0, 0, '将来負担比率（分子）の構造'!I$53), NA())</f>
        <v>13007</v>
      </c>
      <c r="D67" s="181" t="e">
        <f>NA()</f>
        <v>#N/A</v>
      </c>
      <c r="E67" s="181" t="e">
        <f>NA()</f>
        <v>#N/A</v>
      </c>
      <c r="F67" s="181">
        <f>IF(ISNUMBER('将来負担比率（分子）の構造'!J$53), IF('将来負担比率（分子）の構造'!J$53 &lt; 0, 0, '将来負担比率（分子）の構造'!J$53), NA())</f>
        <v>11538</v>
      </c>
      <c r="G67" s="181" t="e">
        <f>NA()</f>
        <v>#N/A</v>
      </c>
      <c r="H67" s="181" t="e">
        <f>NA()</f>
        <v>#N/A</v>
      </c>
      <c r="I67" s="181">
        <f>IF(ISNUMBER('将来負担比率（分子）の構造'!K$53), IF('将来負担比率（分子）の構造'!K$53 &lt; 0, 0, '将来負担比率（分子）の構造'!K$53), NA())</f>
        <v>7941</v>
      </c>
      <c r="J67" s="181" t="e">
        <f>NA()</f>
        <v>#N/A</v>
      </c>
      <c r="K67" s="181" t="e">
        <f>NA()</f>
        <v>#N/A</v>
      </c>
      <c r="L67" s="181">
        <f>IF(ISNUMBER('将来負担比率（分子）の構造'!L$53), IF('将来負担比率（分子）の構造'!L$53 &lt; 0, 0, '将来負担比率（分子）の構造'!L$53), NA())</f>
        <v>7617</v>
      </c>
      <c r="M67" s="181" t="e">
        <f>NA()</f>
        <v>#N/A</v>
      </c>
      <c r="N67" s="181" t="e">
        <f>NA()</f>
        <v>#N/A</v>
      </c>
      <c r="O67" s="181">
        <f>IF(ISNUMBER('将来負担比率（分子）の構造'!M$53), IF('将来負担比率（分子）の構造'!M$53 &lt; 0, 0, '将来負担比率（分子）の構造'!M$53), NA())</f>
        <v>7013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1212</v>
      </c>
      <c r="C72" s="185">
        <f>基金残高に係る経年分析!G55</f>
        <v>1473</v>
      </c>
      <c r="D72" s="185">
        <f>基金残高に係る経年分析!H55</f>
        <v>1474</v>
      </c>
    </row>
    <row r="73" spans="1:16" x14ac:dyDescent="0.15">
      <c r="A73" s="184" t="s">
        <v>78</v>
      </c>
      <c r="B73" s="185">
        <f>基金残高に係る経年分析!F56</f>
        <v>180</v>
      </c>
      <c r="C73" s="185">
        <f>基金残高に係る経年分析!G56</f>
        <v>230</v>
      </c>
      <c r="D73" s="185">
        <f>基金残高に係る経年分析!H56</f>
        <v>230</v>
      </c>
    </row>
    <row r="74" spans="1:16" x14ac:dyDescent="0.15">
      <c r="A74" s="184" t="s">
        <v>79</v>
      </c>
      <c r="B74" s="185">
        <f>基金残高に係る経年分析!F57</f>
        <v>1982</v>
      </c>
      <c r="C74" s="185">
        <f>基金残高に係る経年分析!G57</f>
        <v>2021</v>
      </c>
      <c r="D74" s="185">
        <f>基金残高に係る経年分析!H57</f>
        <v>2083</v>
      </c>
    </row>
  </sheetData>
  <sheetProtection algorithmName="SHA-512" hashValue="crkoC6aFkC5KoiSRQmIB1vljkDYLwtucCq27TOk/fF6Uw28vjIgRJoylR7xWMRyOdkaw+GUVQqD/XLT8aE1dUw==" saltValue="ZGaQCrRZHDl0x9E9T8DE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6789935</v>
      </c>
      <c r="S5" s="675"/>
      <c r="T5" s="675"/>
      <c r="U5" s="675"/>
      <c r="V5" s="675"/>
      <c r="W5" s="675"/>
      <c r="X5" s="675"/>
      <c r="Y5" s="676"/>
      <c r="Z5" s="677">
        <v>25.3</v>
      </c>
      <c r="AA5" s="677"/>
      <c r="AB5" s="677"/>
      <c r="AC5" s="677"/>
      <c r="AD5" s="678">
        <v>6431627</v>
      </c>
      <c r="AE5" s="678"/>
      <c r="AF5" s="678"/>
      <c r="AG5" s="678"/>
      <c r="AH5" s="678"/>
      <c r="AI5" s="678"/>
      <c r="AJ5" s="678"/>
      <c r="AK5" s="678"/>
      <c r="AL5" s="679">
        <v>56.5</v>
      </c>
      <c r="AM5" s="680"/>
      <c r="AN5" s="680"/>
      <c r="AO5" s="681"/>
      <c r="AP5" s="671" t="s">
        <v>228</v>
      </c>
      <c r="AQ5" s="672"/>
      <c r="AR5" s="672"/>
      <c r="AS5" s="672"/>
      <c r="AT5" s="672"/>
      <c r="AU5" s="672"/>
      <c r="AV5" s="672"/>
      <c r="AW5" s="672"/>
      <c r="AX5" s="672"/>
      <c r="AY5" s="672"/>
      <c r="AZ5" s="672"/>
      <c r="BA5" s="672"/>
      <c r="BB5" s="672"/>
      <c r="BC5" s="672"/>
      <c r="BD5" s="672"/>
      <c r="BE5" s="672"/>
      <c r="BF5" s="673"/>
      <c r="BG5" s="685">
        <v>6430351</v>
      </c>
      <c r="BH5" s="686"/>
      <c r="BI5" s="686"/>
      <c r="BJ5" s="686"/>
      <c r="BK5" s="686"/>
      <c r="BL5" s="686"/>
      <c r="BM5" s="686"/>
      <c r="BN5" s="687"/>
      <c r="BO5" s="688">
        <v>94.7</v>
      </c>
      <c r="BP5" s="688"/>
      <c r="BQ5" s="688"/>
      <c r="BR5" s="688"/>
      <c r="BS5" s="689" t="s">
        <v>128</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145097</v>
      </c>
      <c r="S6" s="686"/>
      <c r="T6" s="686"/>
      <c r="U6" s="686"/>
      <c r="V6" s="686"/>
      <c r="W6" s="686"/>
      <c r="X6" s="686"/>
      <c r="Y6" s="687"/>
      <c r="Z6" s="688">
        <v>0.5</v>
      </c>
      <c r="AA6" s="688"/>
      <c r="AB6" s="688"/>
      <c r="AC6" s="688"/>
      <c r="AD6" s="689">
        <v>145097</v>
      </c>
      <c r="AE6" s="689"/>
      <c r="AF6" s="689"/>
      <c r="AG6" s="689"/>
      <c r="AH6" s="689"/>
      <c r="AI6" s="689"/>
      <c r="AJ6" s="689"/>
      <c r="AK6" s="689"/>
      <c r="AL6" s="690">
        <v>1.3</v>
      </c>
      <c r="AM6" s="691"/>
      <c r="AN6" s="691"/>
      <c r="AO6" s="692"/>
      <c r="AP6" s="682" t="s">
        <v>233</v>
      </c>
      <c r="AQ6" s="683"/>
      <c r="AR6" s="683"/>
      <c r="AS6" s="683"/>
      <c r="AT6" s="683"/>
      <c r="AU6" s="683"/>
      <c r="AV6" s="683"/>
      <c r="AW6" s="683"/>
      <c r="AX6" s="683"/>
      <c r="AY6" s="683"/>
      <c r="AZ6" s="683"/>
      <c r="BA6" s="683"/>
      <c r="BB6" s="683"/>
      <c r="BC6" s="683"/>
      <c r="BD6" s="683"/>
      <c r="BE6" s="683"/>
      <c r="BF6" s="684"/>
      <c r="BG6" s="685">
        <v>6430351</v>
      </c>
      <c r="BH6" s="686"/>
      <c r="BI6" s="686"/>
      <c r="BJ6" s="686"/>
      <c r="BK6" s="686"/>
      <c r="BL6" s="686"/>
      <c r="BM6" s="686"/>
      <c r="BN6" s="687"/>
      <c r="BO6" s="688">
        <v>94.7</v>
      </c>
      <c r="BP6" s="688"/>
      <c r="BQ6" s="688"/>
      <c r="BR6" s="688"/>
      <c r="BS6" s="689" t="s">
        <v>128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187324</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187303</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6117</v>
      </c>
      <c r="S7" s="686"/>
      <c r="T7" s="686"/>
      <c r="U7" s="686"/>
      <c r="V7" s="686"/>
      <c r="W7" s="686"/>
      <c r="X7" s="686"/>
      <c r="Y7" s="687"/>
      <c r="Z7" s="688">
        <v>0</v>
      </c>
      <c r="AA7" s="688"/>
      <c r="AB7" s="688"/>
      <c r="AC7" s="688"/>
      <c r="AD7" s="689">
        <v>6117</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3086463</v>
      </c>
      <c r="BH7" s="686"/>
      <c r="BI7" s="686"/>
      <c r="BJ7" s="686"/>
      <c r="BK7" s="686"/>
      <c r="BL7" s="686"/>
      <c r="BM7" s="686"/>
      <c r="BN7" s="687"/>
      <c r="BO7" s="688">
        <v>45.5</v>
      </c>
      <c r="BP7" s="688"/>
      <c r="BQ7" s="688"/>
      <c r="BR7" s="688"/>
      <c r="BS7" s="689" t="s">
        <v>128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7056832</v>
      </c>
      <c r="CS7" s="686"/>
      <c r="CT7" s="686"/>
      <c r="CU7" s="686"/>
      <c r="CV7" s="686"/>
      <c r="CW7" s="686"/>
      <c r="CX7" s="686"/>
      <c r="CY7" s="687"/>
      <c r="CZ7" s="688">
        <v>27.2</v>
      </c>
      <c r="DA7" s="688"/>
      <c r="DB7" s="688"/>
      <c r="DC7" s="688"/>
      <c r="DD7" s="694">
        <v>125065</v>
      </c>
      <c r="DE7" s="686"/>
      <c r="DF7" s="686"/>
      <c r="DG7" s="686"/>
      <c r="DH7" s="686"/>
      <c r="DI7" s="686"/>
      <c r="DJ7" s="686"/>
      <c r="DK7" s="686"/>
      <c r="DL7" s="686"/>
      <c r="DM7" s="686"/>
      <c r="DN7" s="686"/>
      <c r="DO7" s="686"/>
      <c r="DP7" s="687"/>
      <c r="DQ7" s="694">
        <v>1535964</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26945</v>
      </c>
      <c r="S8" s="686"/>
      <c r="T8" s="686"/>
      <c r="U8" s="686"/>
      <c r="V8" s="686"/>
      <c r="W8" s="686"/>
      <c r="X8" s="686"/>
      <c r="Y8" s="687"/>
      <c r="Z8" s="688">
        <v>0.1</v>
      </c>
      <c r="AA8" s="688"/>
      <c r="AB8" s="688"/>
      <c r="AC8" s="688"/>
      <c r="AD8" s="689">
        <v>26945</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91366</v>
      </c>
      <c r="BH8" s="686"/>
      <c r="BI8" s="686"/>
      <c r="BJ8" s="686"/>
      <c r="BK8" s="686"/>
      <c r="BL8" s="686"/>
      <c r="BM8" s="686"/>
      <c r="BN8" s="687"/>
      <c r="BO8" s="688">
        <v>1.3</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7135290</v>
      </c>
      <c r="CS8" s="686"/>
      <c r="CT8" s="686"/>
      <c r="CU8" s="686"/>
      <c r="CV8" s="686"/>
      <c r="CW8" s="686"/>
      <c r="CX8" s="686"/>
      <c r="CY8" s="687"/>
      <c r="CZ8" s="688">
        <v>27.5</v>
      </c>
      <c r="DA8" s="688"/>
      <c r="DB8" s="688"/>
      <c r="DC8" s="688"/>
      <c r="DD8" s="694">
        <v>413209</v>
      </c>
      <c r="DE8" s="686"/>
      <c r="DF8" s="686"/>
      <c r="DG8" s="686"/>
      <c r="DH8" s="686"/>
      <c r="DI8" s="686"/>
      <c r="DJ8" s="686"/>
      <c r="DK8" s="686"/>
      <c r="DL8" s="686"/>
      <c r="DM8" s="686"/>
      <c r="DN8" s="686"/>
      <c r="DO8" s="686"/>
      <c r="DP8" s="687"/>
      <c r="DQ8" s="694">
        <v>3917441</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31005</v>
      </c>
      <c r="S9" s="686"/>
      <c r="T9" s="686"/>
      <c r="U9" s="686"/>
      <c r="V9" s="686"/>
      <c r="W9" s="686"/>
      <c r="X9" s="686"/>
      <c r="Y9" s="687"/>
      <c r="Z9" s="688">
        <v>0.1</v>
      </c>
      <c r="AA9" s="688"/>
      <c r="AB9" s="688"/>
      <c r="AC9" s="688"/>
      <c r="AD9" s="689">
        <v>31005</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2631364</v>
      </c>
      <c r="BH9" s="686"/>
      <c r="BI9" s="686"/>
      <c r="BJ9" s="686"/>
      <c r="BK9" s="686"/>
      <c r="BL9" s="686"/>
      <c r="BM9" s="686"/>
      <c r="BN9" s="687"/>
      <c r="BO9" s="688">
        <v>38.799999999999997</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1733146</v>
      </c>
      <c r="CS9" s="686"/>
      <c r="CT9" s="686"/>
      <c r="CU9" s="686"/>
      <c r="CV9" s="686"/>
      <c r="CW9" s="686"/>
      <c r="CX9" s="686"/>
      <c r="CY9" s="687"/>
      <c r="CZ9" s="688">
        <v>6.7</v>
      </c>
      <c r="DA9" s="688"/>
      <c r="DB9" s="688"/>
      <c r="DC9" s="688"/>
      <c r="DD9" s="694">
        <v>19805</v>
      </c>
      <c r="DE9" s="686"/>
      <c r="DF9" s="686"/>
      <c r="DG9" s="686"/>
      <c r="DH9" s="686"/>
      <c r="DI9" s="686"/>
      <c r="DJ9" s="686"/>
      <c r="DK9" s="686"/>
      <c r="DL9" s="686"/>
      <c r="DM9" s="686"/>
      <c r="DN9" s="686"/>
      <c r="DO9" s="686"/>
      <c r="DP9" s="687"/>
      <c r="DQ9" s="694">
        <v>1531699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162299</v>
      </c>
      <c r="BH10" s="686"/>
      <c r="BI10" s="686"/>
      <c r="BJ10" s="686"/>
      <c r="BK10" s="686"/>
      <c r="BL10" s="686"/>
      <c r="BM10" s="686"/>
      <c r="BN10" s="687"/>
      <c r="BO10" s="688">
        <v>2.4</v>
      </c>
      <c r="BP10" s="688"/>
      <c r="BQ10" s="688"/>
      <c r="BR10" s="688"/>
      <c r="BS10" s="694" t="s">
        <v>128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84105</v>
      </c>
      <c r="CS10" s="686"/>
      <c r="CT10" s="686"/>
      <c r="CU10" s="686"/>
      <c r="CV10" s="686"/>
      <c r="CW10" s="686"/>
      <c r="CX10" s="686"/>
      <c r="CY10" s="687"/>
      <c r="CZ10" s="688">
        <v>0.3</v>
      </c>
      <c r="DA10" s="688"/>
      <c r="DB10" s="688"/>
      <c r="DC10" s="688"/>
      <c r="DD10" s="694">
        <v>550</v>
      </c>
      <c r="DE10" s="686"/>
      <c r="DF10" s="686"/>
      <c r="DG10" s="686"/>
      <c r="DH10" s="686"/>
      <c r="DI10" s="686"/>
      <c r="DJ10" s="686"/>
      <c r="DK10" s="686"/>
      <c r="DL10" s="686"/>
      <c r="DM10" s="686"/>
      <c r="DN10" s="686"/>
      <c r="DO10" s="686"/>
      <c r="DP10" s="687"/>
      <c r="DQ10" s="694">
        <v>51865</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1146146</v>
      </c>
      <c r="S11" s="686"/>
      <c r="T11" s="686"/>
      <c r="U11" s="686"/>
      <c r="V11" s="686"/>
      <c r="W11" s="686"/>
      <c r="X11" s="686"/>
      <c r="Y11" s="687"/>
      <c r="Z11" s="690">
        <v>4.3</v>
      </c>
      <c r="AA11" s="691"/>
      <c r="AB11" s="691"/>
      <c r="AC11" s="703"/>
      <c r="AD11" s="694">
        <v>1146146</v>
      </c>
      <c r="AE11" s="686"/>
      <c r="AF11" s="686"/>
      <c r="AG11" s="686"/>
      <c r="AH11" s="686"/>
      <c r="AI11" s="686"/>
      <c r="AJ11" s="686"/>
      <c r="AK11" s="687"/>
      <c r="AL11" s="690">
        <v>10.1</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201434</v>
      </c>
      <c r="BH11" s="686"/>
      <c r="BI11" s="686"/>
      <c r="BJ11" s="686"/>
      <c r="BK11" s="686"/>
      <c r="BL11" s="686"/>
      <c r="BM11" s="686"/>
      <c r="BN11" s="687"/>
      <c r="BO11" s="688">
        <v>3</v>
      </c>
      <c r="BP11" s="688"/>
      <c r="BQ11" s="688"/>
      <c r="BR11" s="688"/>
      <c r="BS11" s="694" t="s">
        <v>128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243171</v>
      </c>
      <c r="CS11" s="686"/>
      <c r="CT11" s="686"/>
      <c r="CU11" s="686"/>
      <c r="CV11" s="686"/>
      <c r="CW11" s="686"/>
      <c r="CX11" s="686"/>
      <c r="CY11" s="687"/>
      <c r="CZ11" s="688">
        <v>0.9</v>
      </c>
      <c r="DA11" s="688"/>
      <c r="DB11" s="688"/>
      <c r="DC11" s="688"/>
      <c r="DD11" s="694">
        <v>113834</v>
      </c>
      <c r="DE11" s="686"/>
      <c r="DF11" s="686"/>
      <c r="DG11" s="686"/>
      <c r="DH11" s="686"/>
      <c r="DI11" s="686"/>
      <c r="DJ11" s="686"/>
      <c r="DK11" s="686"/>
      <c r="DL11" s="686"/>
      <c r="DM11" s="686"/>
      <c r="DN11" s="686"/>
      <c r="DO11" s="686"/>
      <c r="DP11" s="687"/>
      <c r="DQ11" s="694">
        <v>148821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8047</v>
      </c>
      <c r="S12" s="686"/>
      <c r="T12" s="686"/>
      <c r="U12" s="686"/>
      <c r="V12" s="686"/>
      <c r="W12" s="686"/>
      <c r="X12" s="686"/>
      <c r="Y12" s="687"/>
      <c r="Z12" s="688">
        <v>0</v>
      </c>
      <c r="AA12" s="688"/>
      <c r="AB12" s="688"/>
      <c r="AC12" s="688"/>
      <c r="AD12" s="689">
        <v>8047</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2862017</v>
      </c>
      <c r="BH12" s="686"/>
      <c r="BI12" s="686"/>
      <c r="BJ12" s="686"/>
      <c r="BK12" s="686"/>
      <c r="BL12" s="686"/>
      <c r="BM12" s="686"/>
      <c r="BN12" s="687"/>
      <c r="BO12" s="688">
        <v>42.2</v>
      </c>
      <c r="BP12" s="688"/>
      <c r="BQ12" s="688"/>
      <c r="BR12" s="688"/>
      <c r="BS12" s="694" t="s">
        <v>128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2605716</v>
      </c>
      <c r="CS12" s="686"/>
      <c r="CT12" s="686"/>
      <c r="CU12" s="686"/>
      <c r="CV12" s="686"/>
      <c r="CW12" s="686"/>
      <c r="CX12" s="686"/>
      <c r="CY12" s="687"/>
      <c r="CZ12" s="688">
        <v>10</v>
      </c>
      <c r="DA12" s="688"/>
      <c r="DB12" s="688"/>
      <c r="DC12" s="688"/>
      <c r="DD12" s="694">
        <v>152938</v>
      </c>
      <c r="DE12" s="686"/>
      <c r="DF12" s="686"/>
      <c r="DG12" s="686"/>
      <c r="DH12" s="686"/>
      <c r="DI12" s="686"/>
      <c r="DJ12" s="686"/>
      <c r="DK12" s="686"/>
      <c r="DL12" s="686"/>
      <c r="DM12" s="686"/>
      <c r="DN12" s="686"/>
      <c r="DO12" s="686"/>
      <c r="DP12" s="687"/>
      <c r="DQ12" s="694">
        <v>1180428</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2845203</v>
      </c>
      <c r="BH13" s="686"/>
      <c r="BI13" s="686"/>
      <c r="BJ13" s="686"/>
      <c r="BK13" s="686"/>
      <c r="BL13" s="686"/>
      <c r="BM13" s="686"/>
      <c r="BN13" s="687"/>
      <c r="BO13" s="688">
        <v>41.9</v>
      </c>
      <c r="BP13" s="688"/>
      <c r="BQ13" s="688"/>
      <c r="BR13" s="688"/>
      <c r="BS13" s="694" t="s">
        <v>128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1982610</v>
      </c>
      <c r="CS13" s="686"/>
      <c r="CT13" s="686"/>
      <c r="CU13" s="686"/>
      <c r="CV13" s="686"/>
      <c r="CW13" s="686"/>
      <c r="CX13" s="686"/>
      <c r="CY13" s="687"/>
      <c r="CZ13" s="688">
        <v>7.6</v>
      </c>
      <c r="DA13" s="688"/>
      <c r="DB13" s="688"/>
      <c r="DC13" s="688"/>
      <c r="DD13" s="694">
        <v>973502</v>
      </c>
      <c r="DE13" s="686"/>
      <c r="DF13" s="686"/>
      <c r="DG13" s="686"/>
      <c r="DH13" s="686"/>
      <c r="DI13" s="686"/>
      <c r="DJ13" s="686"/>
      <c r="DK13" s="686"/>
      <c r="DL13" s="686"/>
      <c r="DM13" s="686"/>
      <c r="DN13" s="686"/>
      <c r="DO13" s="686"/>
      <c r="DP13" s="687"/>
      <c r="DQ13" s="694">
        <v>952799</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169030</v>
      </c>
      <c r="BH14" s="686"/>
      <c r="BI14" s="686"/>
      <c r="BJ14" s="686"/>
      <c r="BK14" s="686"/>
      <c r="BL14" s="686"/>
      <c r="BM14" s="686"/>
      <c r="BN14" s="687"/>
      <c r="BO14" s="688">
        <v>2.5</v>
      </c>
      <c r="BP14" s="688"/>
      <c r="BQ14" s="688"/>
      <c r="BR14" s="688"/>
      <c r="BS14" s="694" t="s">
        <v>128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739713</v>
      </c>
      <c r="CS14" s="686"/>
      <c r="CT14" s="686"/>
      <c r="CU14" s="686"/>
      <c r="CV14" s="686"/>
      <c r="CW14" s="686"/>
      <c r="CX14" s="686"/>
      <c r="CY14" s="687"/>
      <c r="CZ14" s="688">
        <v>2.9</v>
      </c>
      <c r="DA14" s="688"/>
      <c r="DB14" s="688"/>
      <c r="DC14" s="688"/>
      <c r="DD14" s="694">
        <v>44314</v>
      </c>
      <c r="DE14" s="686"/>
      <c r="DF14" s="686"/>
      <c r="DG14" s="686"/>
      <c r="DH14" s="686"/>
      <c r="DI14" s="686"/>
      <c r="DJ14" s="686"/>
      <c r="DK14" s="686"/>
      <c r="DL14" s="686"/>
      <c r="DM14" s="686"/>
      <c r="DN14" s="686"/>
      <c r="DO14" s="686"/>
      <c r="DP14" s="687"/>
      <c r="DQ14" s="694">
        <v>682392</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312841</v>
      </c>
      <c r="BH15" s="686"/>
      <c r="BI15" s="686"/>
      <c r="BJ15" s="686"/>
      <c r="BK15" s="686"/>
      <c r="BL15" s="686"/>
      <c r="BM15" s="686"/>
      <c r="BN15" s="687"/>
      <c r="BO15" s="688">
        <v>4.5999999999999996</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2081886</v>
      </c>
      <c r="CS15" s="686"/>
      <c r="CT15" s="686"/>
      <c r="CU15" s="686"/>
      <c r="CV15" s="686"/>
      <c r="CW15" s="686"/>
      <c r="CX15" s="686"/>
      <c r="CY15" s="687"/>
      <c r="CZ15" s="688">
        <v>8</v>
      </c>
      <c r="DA15" s="688"/>
      <c r="DB15" s="688"/>
      <c r="DC15" s="688"/>
      <c r="DD15" s="694">
        <v>311729</v>
      </c>
      <c r="DE15" s="686"/>
      <c r="DF15" s="686"/>
      <c r="DG15" s="686"/>
      <c r="DH15" s="686"/>
      <c r="DI15" s="686"/>
      <c r="DJ15" s="686"/>
      <c r="DK15" s="686"/>
      <c r="DL15" s="686"/>
      <c r="DM15" s="686"/>
      <c r="DN15" s="686"/>
      <c r="DO15" s="686"/>
      <c r="DP15" s="687"/>
      <c r="DQ15" s="694">
        <v>1399639</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9141</v>
      </c>
      <c r="S16" s="686"/>
      <c r="T16" s="686"/>
      <c r="U16" s="686"/>
      <c r="V16" s="686"/>
      <c r="W16" s="686"/>
      <c r="X16" s="686"/>
      <c r="Y16" s="687"/>
      <c r="Z16" s="688">
        <v>0</v>
      </c>
      <c r="AA16" s="688"/>
      <c r="AB16" s="688"/>
      <c r="AC16" s="688"/>
      <c r="AD16" s="689">
        <v>9141</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56202</v>
      </c>
      <c r="S17" s="686"/>
      <c r="T17" s="686"/>
      <c r="U17" s="686"/>
      <c r="V17" s="686"/>
      <c r="W17" s="686"/>
      <c r="X17" s="686"/>
      <c r="Y17" s="687"/>
      <c r="Z17" s="688">
        <v>0.2</v>
      </c>
      <c r="AA17" s="688"/>
      <c r="AB17" s="688"/>
      <c r="AC17" s="688"/>
      <c r="AD17" s="689">
        <v>56202</v>
      </c>
      <c r="AE17" s="689"/>
      <c r="AF17" s="689"/>
      <c r="AG17" s="689"/>
      <c r="AH17" s="689"/>
      <c r="AI17" s="689"/>
      <c r="AJ17" s="689"/>
      <c r="AK17" s="689"/>
      <c r="AL17" s="690">
        <v>0.5</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2104177</v>
      </c>
      <c r="CS17" s="686"/>
      <c r="CT17" s="686"/>
      <c r="CU17" s="686"/>
      <c r="CV17" s="686"/>
      <c r="CW17" s="686"/>
      <c r="CX17" s="686"/>
      <c r="CY17" s="687"/>
      <c r="CZ17" s="688">
        <v>8.1</v>
      </c>
      <c r="DA17" s="688"/>
      <c r="DB17" s="688"/>
      <c r="DC17" s="688"/>
      <c r="DD17" s="694" t="s">
        <v>128</v>
      </c>
      <c r="DE17" s="686"/>
      <c r="DF17" s="686"/>
      <c r="DG17" s="686"/>
      <c r="DH17" s="686"/>
      <c r="DI17" s="686"/>
      <c r="DJ17" s="686"/>
      <c r="DK17" s="686"/>
      <c r="DL17" s="686"/>
      <c r="DM17" s="686"/>
      <c r="DN17" s="686"/>
      <c r="DO17" s="686"/>
      <c r="DP17" s="687"/>
      <c r="DQ17" s="694">
        <v>2063887</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47253</v>
      </c>
      <c r="S18" s="686"/>
      <c r="T18" s="686"/>
      <c r="U18" s="686"/>
      <c r="V18" s="686"/>
      <c r="W18" s="686"/>
      <c r="X18" s="686"/>
      <c r="Y18" s="687"/>
      <c r="Z18" s="688">
        <v>0.2</v>
      </c>
      <c r="AA18" s="688"/>
      <c r="AB18" s="688"/>
      <c r="AC18" s="688"/>
      <c r="AD18" s="689">
        <v>47253</v>
      </c>
      <c r="AE18" s="689"/>
      <c r="AF18" s="689"/>
      <c r="AG18" s="689"/>
      <c r="AH18" s="689"/>
      <c r="AI18" s="689"/>
      <c r="AJ18" s="689"/>
      <c r="AK18" s="689"/>
      <c r="AL18" s="690">
        <v>0.4</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174</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36130</v>
      </c>
      <c r="S19" s="686"/>
      <c r="T19" s="686"/>
      <c r="U19" s="686"/>
      <c r="V19" s="686"/>
      <c r="W19" s="686"/>
      <c r="X19" s="686"/>
      <c r="Y19" s="687"/>
      <c r="Z19" s="688">
        <v>0.1</v>
      </c>
      <c r="AA19" s="688"/>
      <c r="AB19" s="688"/>
      <c r="AC19" s="688"/>
      <c r="AD19" s="689">
        <v>36130</v>
      </c>
      <c r="AE19" s="689"/>
      <c r="AF19" s="689"/>
      <c r="AG19" s="689"/>
      <c r="AH19" s="689"/>
      <c r="AI19" s="689"/>
      <c r="AJ19" s="689"/>
      <c r="AK19" s="689"/>
      <c r="AL19" s="690">
        <v>0.3</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359584</v>
      </c>
      <c r="BH19" s="686"/>
      <c r="BI19" s="686"/>
      <c r="BJ19" s="686"/>
      <c r="BK19" s="686"/>
      <c r="BL19" s="686"/>
      <c r="BM19" s="686"/>
      <c r="BN19" s="687"/>
      <c r="BO19" s="688">
        <v>5.3</v>
      </c>
      <c r="BP19" s="688"/>
      <c r="BQ19" s="688"/>
      <c r="BR19" s="688"/>
      <c r="BS19" s="694" t="s">
        <v>128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4506</v>
      </c>
      <c r="S20" s="686"/>
      <c r="T20" s="686"/>
      <c r="U20" s="686"/>
      <c r="V20" s="686"/>
      <c r="W20" s="686"/>
      <c r="X20" s="686"/>
      <c r="Y20" s="687"/>
      <c r="Z20" s="688">
        <v>0</v>
      </c>
      <c r="AA20" s="688"/>
      <c r="AB20" s="688"/>
      <c r="AC20" s="688"/>
      <c r="AD20" s="689">
        <v>4506</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359584</v>
      </c>
      <c r="BH20" s="686"/>
      <c r="BI20" s="686"/>
      <c r="BJ20" s="686"/>
      <c r="BK20" s="686"/>
      <c r="BL20" s="686"/>
      <c r="BM20" s="686"/>
      <c r="BN20" s="687"/>
      <c r="BO20" s="688">
        <v>5.3</v>
      </c>
      <c r="BP20" s="688"/>
      <c r="BQ20" s="688"/>
      <c r="BR20" s="688"/>
      <c r="BS20" s="694" t="s">
        <v>174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25953970</v>
      </c>
      <c r="CS20" s="686"/>
      <c r="CT20" s="686"/>
      <c r="CU20" s="686"/>
      <c r="CV20" s="686"/>
      <c r="CW20" s="686"/>
      <c r="CX20" s="686"/>
      <c r="CY20" s="687"/>
      <c r="CZ20" s="688">
        <v>100</v>
      </c>
      <c r="DA20" s="688"/>
      <c r="DB20" s="688"/>
      <c r="DC20" s="688"/>
      <c r="DD20" s="694">
        <v>2154946</v>
      </c>
      <c r="DE20" s="686"/>
      <c r="DF20" s="686"/>
      <c r="DG20" s="686"/>
      <c r="DH20" s="686"/>
      <c r="DI20" s="686"/>
      <c r="DJ20" s="686"/>
      <c r="DK20" s="686"/>
      <c r="DL20" s="686"/>
      <c r="DM20" s="686"/>
      <c r="DN20" s="686"/>
      <c r="DO20" s="686"/>
      <c r="DP20" s="687"/>
      <c r="DQ20" s="694">
        <v>13652238</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6617</v>
      </c>
      <c r="S21" s="686"/>
      <c r="T21" s="686"/>
      <c r="U21" s="686"/>
      <c r="V21" s="686"/>
      <c r="W21" s="686"/>
      <c r="X21" s="686"/>
      <c r="Y21" s="687"/>
      <c r="Z21" s="688">
        <v>0</v>
      </c>
      <c r="AA21" s="688"/>
      <c r="AB21" s="688"/>
      <c r="AC21" s="688"/>
      <c r="AD21" s="689">
        <v>6617</v>
      </c>
      <c r="AE21" s="689"/>
      <c r="AF21" s="689"/>
      <c r="AG21" s="689"/>
      <c r="AH21" s="689"/>
      <c r="AI21" s="689"/>
      <c r="AJ21" s="689"/>
      <c r="AK21" s="689"/>
      <c r="AL21" s="690">
        <v>0.1</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1276</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4188738</v>
      </c>
      <c r="S22" s="686"/>
      <c r="T22" s="686"/>
      <c r="U22" s="686"/>
      <c r="V22" s="686"/>
      <c r="W22" s="686"/>
      <c r="X22" s="686"/>
      <c r="Y22" s="687"/>
      <c r="Z22" s="688">
        <v>15.6</v>
      </c>
      <c r="AA22" s="688"/>
      <c r="AB22" s="688"/>
      <c r="AC22" s="688"/>
      <c r="AD22" s="689">
        <v>3356599</v>
      </c>
      <c r="AE22" s="689"/>
      <c r="AF22" s="689"/>
      <c r="AG22" s="689"/>
      <c r="AH22" s="689"/>
      <c r="AI22" s="689"/>
      <c r="AJ22" s="689"/>
      <c r="AK22" s="689"/>
      <c r="AL22" s="690">
        <v>29.5</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3356599</v>
      </c>
      <c r="S23" s="686"/>
      <c r="T23" s="686"/>
      <c r="U23" s="686"/>
      <c r="V23" s="686"/>
      <c r="W23" s="686"/>
      <c r="X23" s="686"/>
      <c r="Y23" s="687"/>
      <c r="Z23" s="688">
        <v>12.5</v>
      </c>
      <c r="AA23" s="688"/>
      <c r="AB23" s="688"/>
      <c r="AC23" s="688"/>
      <c r="AD23" s="689">
        <v>3356599</v>
      </c>
      <c r="AE23" s="689"/>
      <c r="AF23" s="689"/>
      <c r="AG23" s="689"/>
      <c r="AH23" s="689"/>
      <c r="AI23" s="689"/>
      <c r="AJ23" s="689"/>
      <c r="AK23" s="689"/>
      <c r="AL23" s="690">
        <v>29.5</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358308</v>
      </c>
      <c r="BH23" s="686"/>
      <c r="BI23" s="686"/>
      <c r="BJ23" s="686"/>
      <c r="BK23" s="686"/>
      <c r="BL23" s="686"/>
      <c r="BM23" s="686"/>
      <c r="BN23" s="687"/>
      <c r="BO23" s="688">
        <v>5.3</v>
      </c>
      <c r="BP23" s="688"/>
      <c r="BQ23" s="688"/>
      <c r="BR23" s="688"/>
      <c r="BS23" s="694" t="s">
        <v>128</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831892</v>
      </c>
      <c r="S24" s="686"/>
      <c r="T24" s="686"/>
      <c r="U24" s="686"/>
      <c r="V24" s="686"/>
      <c r="W24" s="686"/>
      <c r="X24" s="686"/>
      <c r="Y24" s="687"/>
      <c r="Z24" s="688">
        <v>3.1</v>
      </c>
      <c r="AA24" s="688"/>
      <c r="AB24" s="688"/>
      <c r="AC24" s="688"/>
      <c r="AD24" s="689" t="s">
        <v>128</v>
      </c>
      <c r="AE24" s="689"/>
      <c r="AF24" s="689"/>
      <c r="AG24" s="689"/>
      <c r="AH24" s="689"/>
      <c r="AI24" s="689"/>
      <c r="AJ24" s="689"/>
      <c r="AK24" s="689"/>
      <c r="AL24" s="690" t="s">
        <v>128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9250937</v>
      </c>
      <c r="CS24" s="675"/>
      <c r="CT24" s="675"/>
      <c r="CU24" s="675"/>
      <c r="CV24" s="675"/>
      <c r="CW24" s="675"/>
      <c r="CX24" s="675"/>
      <c r="CY24" s="676"/>
      <c r="CZ24" s="679">
        <v>35.6</v>
      </c>
      <c r="DA24" s="680"/>
      <c r="DB24" s="680"/>
      <c r="DC24" s="699"/>
      <c r="DD24" s="719">
        <v>6613547</v>
      </c>
      <c r="DE24" s="675"/>
      <c r="DF24" s="675"/>
      <c r="DG24" s="675"/>
      <c r="DH24" s="675"/>
      <c r="DI24" s="675"/>
      <c r="DJ24" s="675"/>
      <c r="DK24" s="676"/>
      <c r="DL24" s="719">
        <v>5801247</v>
      </c>
      <c r="DM24" s="675"/>
      <c r="DN24" s="675"/>
      <c r="DO24" s="675"/>
      <c r="DP24" s="675"/>
      <c r="DQ24" s="675"/>
      <c r="DR24" s="675"/>
      <c r="DS24" s="675"/>
      <c r="DT24" s="675"/>
      <c r="DU24" s="675"/>
      <c r="DV24" s="676"/>
      <c r="DW24" s="679">
        <v>48.3</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247</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174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3824818</v>
      </c>
      <c r="CS25" s="722"/>
      <c r="CT25" s="722"/>
      <c r="CU25" s="722"/>
      <c r="CV25" s="722"/>
      <c r="CW25" s="722"/>
      <c r="CX25" s="722"/>
      <c r="CY25" s="723"/>
      <c r="CZ25" s="690">
        <v>14.7</v>
      </c>
      <c r="DA25" s="720"/>
      <c r="DB25" s="720"/>
      <c r="DC25" s="724"/>
      <c r="DD25" s="694">
        <v>3346875</v>
      </c>
      <c r="DE25" s="722"/>
      <c r="DF25" s="722"/>
      <c r="DG25" s="722"/>
      <c r="DH25" s="722"/>
      <c r="DI25" s="722"/>
      <c r="DJ25" s="722"/>
      <c r="DK25" s="723"/>
      <c r="DL25" s="694">
        <v>2661115</v>
      </c>
      <c r="DM25" s="722"/>
      <c r="DN25" s="722"/>
      <c r="DO25" s="722"/>
      <c r="DP25" s="722"/>
      <c r="DQ25" s="722"/>
      <c r="DR25" s="722"/>
      <c r="DS25" s="722"/>
      <c r="DT25" s="722"/>
      <c r="DU25" s="722"/>
      <c r="DV25" s="723"/>
      <c r="DW25" s="690">
        <v>22.2</v>
      </c>
      <c r="DX25" s="720"/>
      <c r="DY25" s="720"/>
      <c r="DZ25" s="720"/>
      <c r="EA25" s="720"/>
      <c r="EB25" s="720"/>
      <c r="EC25" s="721"/>
    </row>
    <row r="26" spans="2:133" ht="11.25" customHeight="1" x14ac:dyDescent="0.15">
      <c r="B26" s="682" t="s">
        <v>295</v>
      </c>
      <c r="C26" s="683"/>
      <c r="D26" s="683"/>
      <c r="E26" s="683"/>
      <c r="F26" s="683"/>
      <c r="G26" s="683"/>
      <c r="H26" s="683"/>
      <c r="I26" s="683"/>
      <c r="J26" s="683"/>
      <c r="K26" s="683"/>
      <c r="L26" s="683"/>
      <c r="M26" s="683"/>
      <c r="N26" s="683"/>
      <c r="O26" s="683"/>
      <c r="P26" s="683"/>
      <c r="Q26" s="684"/>
      <c r="R26" s="685">
        <v>12454626</v>
      </c>
      <c r="S26" s="686"/>
      <c r="T26" s="686"/>
      <c r="U26" s="686"/>
      <c r="V26" s="686"/>
      <c r="W26" s="686"/>
      <c r="X26" s="686"/>
      <c r="Y26" s="687"/>
      <c r="Z26" s="688">
        <v>46.4</v>
      </c>
      <c r="AA26" s="688"/>
      <c r="AB26" s="688"/>
      <c r="AC26" s="688"/>
      <c r="AD26" s="689">
        <v>11264179</v>
      </c>
      <c r="AE26" s="689"/>
      <c r="AF26" s="689"/>
      <c r="AG26" s="689"/>
      <c r="AH26" s="689"/>
      <c r="AI26" s="689"/>
      <c r="AJ26" s="689"/>
      <c r="AK26" s="689"/>
      <c r="AL26" s="690">
        <v>99</v>
      </c>
      <c r="AM26" s="691"/>
      <c r="AN26" s="691"/>
      <c r="AO26" s="692"/>
      <c r="AP26" s="704" t="s">
        <v>296</v>
      </c>
      <c r="AQ26" s="731"/>
      <c r="AR26" s="731"/>
      <c r="AS26" s="731"/>
      <c r="AT26" s="731"/>
      <c r="AU26" s="731"/>
      <c r="AV26" s="731"/>
      <c r="AW26" s="731"/>
      <c r="AX26" s="731"/>
      <c r="AY26" s="731"/>
      <c r="AZ26" s="731"/>
      <c r="BA26" s="731"/>
      <c r="BB26" s="731"/>
      <c r="BC26" s="731"/>
      <c r="BD26" s="731"/>
      <c r="BE26" s="731"/>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2040474</v>
      </c>
      <c r="CS26" s="686"/>
      <c r="CT26" s="686"/>
      <c r="CU26" s="686"/>
      <c r="CV26" s="686"/>
      <c r="CW26" s="686"/>
      <c r="CX26" s="686"/>
      <c r="CY26" s="687"/>
      <c r="CZ26" s="690">
        <v>7.9</v>
      </c>
      <c r="DA26" s="720"/>
      <c r="DB26" s="720"/>
      <c r="DC26" s="724"/>
      <c r="DD26" s="694">
        <v>2040474</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20"/>
      <c r="DY26" s="720"/>
      <c r="DZ26" s="720"/>
      <c r="EA26" s="720"/>
      <c r="EB26" s="720"/>
      <c r="EC26" s="721"/>
    </row>
    <row r="27" spans="2:133" ht="11.25" customHeight="1" x14ac:dyDescent="0.15">
      <c r="B27" s="682" t="s">
        <v>298</v>
      </c>
      <c r="C27" s="683"/>
      <c r="D27" s="683"/>
      <c r="E27" s="683"/>
      <c r="F27" s="683"/>
      <c r="G27" s="683"/>
      <c r="H27" s="683"/>
      <c r="I27" s="683"/>
      <c r="J27" s="683"/>
      <c r="K27" s="683"/>
      <c r="L27" s="683"/>
      <c r="M27" s="683"/>
      <c r="N27" s="683"/>
      <c r="O27" s="683"/>
      <c r="P27" s="683"/>
      <c r="Q27" s="684"/>
      <c r="R27" s="685">
        <v>9707</v>
      </c>
      <c r="S27" s="686"/>
      <c r="T27" s="686"/>
      <c r="U27" s="686"/>
      <c r="V27" s="686"/>
      <c r="W27" s="686"/>
      <c r="X27" s="686"/>
      <c r="Y27" s="687"/>
      <c r="Z27" s="688">
        <v>0</v>
      </c>
      <c r="AA27" s="688"/>
      <c r="AB27" s="688"/>
      <c r="AC27" s="688"/>
      <c r="AD27" s="689">
        <v>9707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6789935</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3321942</v>
      </c>
      <c r="CS27" s="722"/>
      <c r="CT27" s="722"/>
      <c r="CU27" s="722"/>
      <c r="CV27" s="722"/>
      <c r="CW27" s="722"/>
      <c r="CX27" s="722"/>
      <c r="CY27" s="723"/>
      <c r="CZ27" s="690">
        <v>12.8</v>
      </c>
      <c r="DA27" s="720"/>
      <c r="DB27" s="720"/>
      <c r="DC27" s="724"/>
      <c r="DD27" s="694">
        <v>1202785</v>
      </c>
      <c r="DE27" s="722"/>
      <c r="DF27" s="722"/>
      <c r="DG27" s="722"/>
      <c r="DH27" s="722"/>
      <c r="DI27" s="722"/>
      <c r="DJ27" s="722"/>
      <c r="DK27" s="723"/>
      <c r="DL27" s="694">
        <v>1076245</v>
      </c>
      <c r="DM27" s="722"/>
      <c r="DN27" s="722"/>
      <c r="DO27" s="722"/>
      <c r="DP27" s="722"/>
      <c r="DQ27" s="722"/>
      <c r="DR27" s="722"/>
      <c r="DS27" s="722"/>
      <c r="DT27" s="722"/>
      <c r="DU27" s="722"/>
      <c r="DV27" s="723"/>
      <c r="DW27" s="690">
        <v>9</v>
      </c>
      <c r="DX27" s="720"/>
      <c r="DY27" s="720"/>
      <c r="DZ27" s="720"/>
      <c r="EA27" s="720"/>
      <c r="EB27" s="720"/>
      <c r="EC27" s="721"/>
    </row>
    <row r="28" spans="2:133" ht="11.25" customHeight="1" x14ac:dyDescent="0.15">
      <c r="B28" s="682" t="s">
        <v>301</v>
      </c>
      <c r="C28" s="683"/>
      <c r="D28" s="683"/>
      <c r="E28" s="683"/>
      <c r="F28" s="683"/>
      <c r="G28" s="683"/>
      <c r="H28" s="683"/>
      <c r="I28" s="683"/>
      <c r="J28" s="683"/>
      <c r="K28" s="683"/>
      <c r="L28" s="683"/>
      <c r="M28" s="683"/>
      <c r="N28" s="683"/>
      <c r="O28" s="683"/>
      <c r="P28" s="683"/>
      <c r="Q28" s="684"/>
      <c r="R28" s="685">
        <v>69035</v>
      </c>
      <c r="S28" s="686"/>
      <c r="T28" s="686"/>
      <c r="U28" s="686"/>
      <c r="V28" s="686"/>
      <c r="W28" s="686"/>
      <c r="X28" s="686"/>
      <c r="Y28" s="687"/>
      <c r="Z28" s="688">
        <v>0.3</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2104177</v>
      </c>
      <c r="CS28" s="686"/>
      <c r="CT28" s="686"/>
      <c r="CU28" s="686"/>
      <c r="CV28" s="686"/>
      <c r="CW28" s="686"/>
      <c r="CX28" s="686"/>
      <c r="CY28" s="687"/>
      <c r="CZ28" s="690">
        <v>8.1</v>
      </c>
      <c r="DA28" s="720"/>
      <c r="DB28" s="720"/>
      <c r="DC28" s="724"/>
      <c r="DD28" s="694">
        <v>2063887</v>
      </c>
      <c r="DE28" s="686"/>
      <c r="DF28" s="686"/>
      <c r="DG28" s="686"/>
      <c r="DH28" s="686"/>
      <c r="DI28" s="686"/>
      <c r="DJ28" s="686"/>
      <c r="DK28" s="687"/>
      <c r="DL28" s="694">
        <v>2063887</v>
      </c>
      <c r="DM28" s="686"/>
      <c r="DN28" s="686"/>
      <c r="DO28" s="686"/>
      <c r="DP28" s="686"/>
      <c r="DQ28" s="686"/>
      <c r="DR28" s="686"/>
      <c r="DS28" s="686"/>
      <c r="DT28" s="686"/>
      <c r="DU28" s="686"/>
      <c r="DV28" s="687"/>
      <c r="DW28" s="690">
        <v>17.2</v>
      </c>
      <c r="DX28" s="720"/>
      <c r="DY28" s="720"/>
      <c r="DZ28" s="720"/>
      <c r="EA28" s="720"/>
      <c r="EB28" s="720"/>
      <c r="EC28" s="721"/>
    </row>
    <row r="29" spans="2:133" ht="11.25" customHeight="1" x14ac:dyDescent="0.15">
      <c r="B29" s="682" t="s">
        <v>303</v>
      </c>
      <c r="C29" s="683"/>
      <c r="D29" s="683"/>
      <c r="E29" s="683"/>
      <c r="F29" s="683"/>
      <c r="G29" s="683"/>
      <c r="H29" s="683"/>
      <c r="I29" s="683"/>
      <c r="J29" s="683"/>
      <c r="K29" s="683"/>
      <c r="L29" s="683"/>
      <c r="M29" s="683"/>
      <c r="N29" s="683"/>
      <c r="O29" s="683"/>
      <c r="P29" s="683"/>
      <c r="Q29" s="684"/>
      <c r="R29" s="685">
        <v>389288</v>
      </c>
      <c r="S29" s="686"/>
      <c r="T29" s="686"/>
      <c r="U29" s="686"/>
      <c r="V29" s="686"/>
      <c r="W29" s="686"/>
      <c r="X29" s="686"/>
      <c r="Y29" s="687"/>
      <c r="Z29" s="688">
        <v>1.4</v>
      </c>
      <c r="AA29" s="688"/>
      <c r="AB29" s="688"/>
      <c r="AC29" s="688"/>
      <c r="AD29" s="689">
        <v>78440</v>
      </c>
      <c r="AE29" s="689"/>
      <c r="AF29" s="689"/>
      <c r="AG29" s="689"/>
      <c r="AH29" s="689"/>
      <c r="AI29" s="689"/>
      <c r="AJ29" s="689"/>
      <c r="AK29" s="689"/>
      <c r="AL29" s="690">
        <v>0.7</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2102179</v>
      </c>
      <c r="CS29" s="722"/>
      <c r="CT29" s="722"/>
      <c r="CU29" s="722"/>
      <c r="CV29" s="722"/>
      <c r="CW29" s="722"/>
      <c r="CX29" s="722"/>
      <c r="CY29" s="723"/>
      <c r="CZ29" s="690">
        <v>8.1</v>
      </c>
      <c r="DA29" s="720"/>
      <c r="DB29" s="720"/>
      <c r="DC29" s="724"/>
      <c r="DD29" s="694">
        <v>2061889</v>
      </c>
      <c r="DE29" s="722"/>
      <c r="DF29" s="722"/>
      <c r="DG29" s="722"/>
      <c r="DH29" s="722"/>
      <c r="DI29" s="722"/>
      <c r="DJ29" s="722"/>
      <c r="DK29" s="723"/>
      <c r="DL29" s="694">
        <v>2061889</v>
      </c>
      <c r="DM29" s="722"/>
      <c r="DN29" s="722"/>
      <c r="DO29" s="722"/>
      <c r="DP29" s="722"/>
      <c r="DQ29" s="722"/>
      <c r="DR29" s="722"/>
      <c r="DS29" s="722"/>
      <c r="DT29" s="722"/>
      <c r="DU29" s="722"/>
      <c r="DV29" s="723"/>
      <c r="DW29" s="690">
        <v>17.2</v>
      </c>
      <c r="DX29" s="720"/>
      <c r="DY29" s="720"/>
      <c r="DZ29" s="720"/>
      <c r="EA29" s="720"/>
      <c r="EB29" s="720"/>
      <c r="EC29" s="721"/>
    </row>
    <row r="30" spans="2:133" ht="11.25" customHeight="1" x14ac:dyDescent="0.15">
      <c r="B30" s="682" t="s">
        <v>306</v>
      </c>
      <c r="C30" s="683"/>
      <c r="D30" s="683"/>
      <c r="E30" s="683"/>
      <c r="F30" s="683"/>
      <c r="G30" s="683"/>
      <c r="H30" s="683"/>
      <c r="I30" s="683"/>
      <c r="J30" s="683"/>
      <c r="K30" s="683"/>
      <c r="L30" s="683"/>
      <c r="M30" s="683"/>
      <c r="N30" s="683"/>
      <c r="O30" s="683"/>
      <c r="P30" s="683"/>
      <c r="Q30" s="684"/>
      <c r="R30" s="685">
        <v>99944</v>
      </c>
      <c r="S30" s="686"/>
      <c r="T30" s="686"/>
      <c r="U30" s="686"/>
      <c r="V30" s="686"/>
      <c r="W30" s="686"/>
      <c r="X30" s="686"/>
      <c r="Y30" s="687"/>
      <c r="Z30" s="688">
        <v>0.4</v>
      </c>
      <c r="AA30" s="688"/>
      <c r="AB30" s="688"/>
      <c r="AC30" s="688"/>
      <c r="AD30" s="689" t="s">
        <v>128</v>
      </c>
      <c r="AE30" s="689"/>
      <c r="AF30" s="689"/>
      <c r="AG30" s="689"/>
      <c r="AH30" s="689"/>
      <c r="AI30" s="689"/>
      <c r="AJ30" s="689"/>
      <c r="AK30" s="689"/>
      <c r="AL30" s="690" t="s">
        <v>128</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2007133</v>
      </c>
      <c r="CS30" s="686"/>
      <c r="CT30" s="686"/>
      <c r="CU30" s="686"/>
      <c r="CV30" s="686"/>
      <c r="CW30" s="686"/>
      <c r="CX30" s="686"/>
      <c r="CY30" s="687"/>
      <c r="CZ30" s="690">
        <v>7.7</v>
      </c>
      <c r="DA30" s="720"/>
      <c r="DB30" s="720"/>
      <c r="DC30" s="724"/>
      <c r="DD30" s="694">
        <v>1969197</v>
      </c>
      <c r="DE30" s="686"/>
      <c r="DF30" s="686"/>
      <c r="DG30" s="686"/>
      <c r="DH30" s="686"/>
      <c r="DI30" s="686"/>
      <c r="DJ30" s="686"/>
      <c r="DK30" s="687"/>
      <c r="DL30" s="694">
        <v>1969197</v>
      </c>
      <c r="DM30" s="686"/>
      <c r="DN30" s="686"/>
      <c r="DO30" s="686"/>
      <c r="DP30" s="686"/>
      <c r="DQ30" s="686"/>
      <c r="DR30" s="686"/>
      <c r="DS30" s="686"/>
      <c r="DT30" s="686"/>
      <c r="DU30" s="686"/>
      <c r="DV30" s="687"/>
      <c r="DW30" s="690">
        <v>16.399999999999999</v>
      </c>
      <c r="DX30" s="720"/>
      <c r="DY30" s="720"/>
      <c r="DZ30" s="720"/>
      <c r="EA30" s="720"/>
      <c r="EB30" s="720"/>
      <c r="EC30" s="721"/>
    </row>
    <row r="31" spans="2:133" ht="11.25" customHeight="1" x14ac:dyDescent="0.15">
      <c r="B31" s="682" t="s">
        <v>310</v>
      </c>
      <c r="C31" s="683"/>
      <c r="D31" s="683"/>
      <c r="E31" s="683"/>
      <c r="F31" s="683"/>
      <c r="G31" s="683"/>
      <c r="H31" s="683"/>
      <c r="I31" s="683"/>
      <c r="J31" s="683"/>
      <c r="K31" s="683"/>
      <c r="L31" s="683"/>
      <c r="M31" s="683"/>
      <c r="N31" s="683"/>
      <c r="O31" s="683"/>
      <c r="P31" s="683"/>
      <c r="Q31" s="684"/>
      <c r="R31" s="685">
        <v>7840985</v>
      </c>
      <c r="S31" s="686"/>
      <c r="T31" s="686"/>
      <c r="U31" s="686"/>
      <c r="V31" s="686"/>
      <c r="W31" s="686"/>
      <c r="X31" s="686"/>
      <c r="Y31" s="687"/>
      <c r="Z31" s="688">
        <v>29.2</v>
      </c>
      <c r="AA31" s="688"/>
      <c r="AB31" s="688"/>
      <c r="AC31" s="688"/>
      <c r="AD31" s="689" t="s">
        <v>128</v>
      </c>
      <c r="AE31" s="689"/>
      <c r="AF31" s="689"/>
      <c r="AG31" s="689"/>
      <c r="AH31" s="689"/>
      <c r="AI31" s="689"/>
      <c r="AJ31" s="689"/>
      <c r="AK31" s="689"/>
      <c r="AL31" s="690" t="s">
        <v>128</v>
      </c>
      <c r="AM31" s="691"/>
      <c r="AN31" s="691"/>
      <c r="AO31" s="692"/>
      <c r="AP31" s="739" t="s">
        <v>311</v>
      </c>
      <c r="AQ31" s="740"/>
      <c r="AR31" s="740"/>
      <c r="AS31" s="740"/>
      <c r="AT31" s="745" t="s">
        <v>312</v>
      </c>
      <c r="AU31" s="231"/>
      <c r="AV31" s="231"/>
      <c r="AW31" s="231"/>
      <c r="AX31" s="671" t="s">
        <v>188</v>
      </c>
      <c r="AY31" s="672"/>
      <c r="AZ31" s="672"/>
      <c r="BA31" s="672"/>
      <c r="BB31" s="672"/>
      <c r="BC31" s="672"/>
      <c r="BD31" s="672"/>
      <c r="BE31" s="672"/>
      <c r="BF31" s="673"/>
      <c r="BG31" s="753">
        <v>99</v>
      </c>
      <c r="BH31" s="737"/>
      <c r="BI31" s="737"/>
      <c r="BJ31" s="737"/>
      <c r="BK31" s="737"/>
      <c r="BL31" s="737"/>
      <c r="BM31" s="680">
        <v>98.1</v>
      </c>
      <c r="BN31" s="737"/>
      <c r="BO31" s="737"/>
      <c r="BP31" s="737"/>
      <c r="BQ31" s="738"/>
      <c r="BR31" s="753">
        <v>99.2</v>
      </c>
      <c r="BS31" s="737"/>
      <c r="BT31" s="737"/>
      <c r="BU31" s="737"/>
      <c r="BV31" s="737"/>
      <c r="BW31" s="737"/>
      <c r="BX31" s="680">
        <v>98.4</v>
      </c>
      <c r="BY31" s="737"/>
      <c r="BZ31" s="737"/>
      <c r="CA31" s="737"/>
      <c r="CB31" s="738"/>
      <c r="CD31" s="727"/>
      <c r="CE31" s="728"/>
      <c r="CF31" s="700" t="s">
        <v>313</v>
      </c>
      <c r="CG31" s="701"/>
      <c r="CH31" s="701"/>
      <c r="CI31" s="701"/>
      <c r="CJ31" s="701"/>
      <c r="CK31" s="701"/>
      <c r="CL31" s="701"/>
      <c r="CM31" s="701"/>
      <c r="CN31" s="701"/>
      <c r="CO31" s="701"/>
      <c r="CP31" s="701"/>
      <c r="CQ31" s="702"/>
      <c r="CR31" s="685">
        <v>95046</v>
      </c>
      <c r="CS31" s="722"/>
      <c r="CT31" s="722"/>
      <c r="CU31" s="722"/>
      <c r="CV31" s="722"/>
      <c r="CW31" s="722"/>
      <c r="CX31" s="722"/>
      <c r="CY31" s="723"/>
      <c r="CZ31" s="690">
        <v>0.4</v>
      </c>
      <c r="DA31" s="720"/>
      <c r="DB31" s="720"/>
      <c r="DC31" s="724"/>
      <c r="DD31" s="694">
        <v>92692</v>
      </c>
      <c r="DE31" s="722"/>
      <c r="DF31" s="722"/>
      <c r="DG31" s="722"/>
      <c r="DH31" s="722"/>
      <c r="DI31" s="722"/>
      <c r="DJ31" s="722"/>
      <c r="DK31" s="723"/>
      <c r="DL31" s="694">
        <v>92692</v>
      </c>
      <c r="DM31" s="722"/>
      <c r="DN31" s="722"/>
      <c r="DO31" s="722"/>
      <c r="DP31" s="722"/>
      <c r="DQ31" s="722"/>
      <c r="DR31" s="722"/>
      <c r="DS31" s="722"/>
      <c r="DT31" s="722"/>
      <c r="DU31" s="722"/>
      <c r="DV31" s="723"/>
      <c r="DW31" s="690">
        <v>0.8</v>
      </c>
      <c r="DX31" s="720"/>
      <c r="DY31" s="720"/>
      <c r="DZ31" s="720"/>
      <c r="EA31" s="720"/>
      <c r="EB31" s="720"/>
      <c r="EC31" s="721"/>
    </row>
    <row r="32" spans="2:133" ht="11.25" customHeight="1" x14ac:dyDescent="0.15">
      <c r="B32" s="748" t="s">
        <v>314</v>
      </c>
      <c r="C32" s="749"/>
      <c r="D32" s="749"/>
      <c r="E32" s="749"/>
      <c r="F32" s="749"/>
      <c r="G32" s="749"/>
      <c r="H32" s="749"/>
      <c r="I32" s="749"/>
      <c r="J32" s="749"/>
      <c r="K32" s="749"/>
      <c r="L32" s="749"/>
      <c r="M32" s="749"/>
      <c r="N32" s="749"/>
      <c r="O32" s="749"/>
      <c r="P32" s="749"/>
      <c r="Q32" s="750"/>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99</v>
      </c>
      <c r="BH32" s="722"/>
      <c r="BI32" s="722"/>
      <c r="BJ32" s="722"/>
      <c r="BK32" s="722"/>
      <c r="BL32" s="722"/>
      <c r="BM32" s="691">
        <v>98</v>
      </c>
      <c r="BN32" s="751"/>
      <c r="BO32" s="751"/>
      <c r="BP32" s="751"/>
      <c r="BQ32" s="752"/>
      <c r="BR32" s="754">
        <v>99.2</v>
      </c>
      <c r="BS32" s="722"/>
      <c r="BT32" s="722"/>
      <c r="BU32" s="722"/>
      <c r="BV32" s="722"/>
      <c r="BW32" s="722"/>
      <c r="BX32" s="691">
        <v>98.3</v>
      </c>
      <c r="BY32" s="751"/>
      <c r="BZ32" s="751"/>
      <c r="CA32" s="751"/>
      <c r="CB32" s="752"/>
      <c r="CD32" s="729"/>
      <c r="CE32" s="730"/>
      <c r="CF32" s="700" t="s">
        <v>317</v>
      </c>
      <c r="CG32" s="701"/>
      <c r="CH32" s="701"/>
      <c r="CI32" s="701"/>
      <c r="CJ32" s="701"/>
      <c r="CK32" s="701"/>
      <c r="CL32" s="701"/>
      <c r="CM32" s="701"/>
      <c r="CN32" s="701"/>
      <c r="CO32" s="701"/>
      <c r="CP32" s="701"/>
      <c r="CQ32" s="702"/>
      <c r="CR32" s="685">
        <v>1998</v>
      </c>
      <c r="CS32" s="686"/>
      <c r="CT32" s="686"/>
      <c r="CU32" s="686"/>
      <c r="CV32" s="686"/>
      <c r="CW32" s="686"/>
      <c r="CX32" s="686"/>
      <c r="CY32" s="687"/>
      <c r="CZ32" s="690">
        <v>0</v>
      </c>
      <c r="DA32" s="720"/>
      <c r="DB32" s="720"/>
      <c r="DC32" s="724"/>
      <c r="DD32" s="694">
        <v>1998</v>
      </c>
      <c r="DE32" s="686"/>
      <c r="DF32" s="686"/>
      <c r="DG32" s="686"/>
      <c r="DH32" s="686"/>
      <c r="DI32" s="686"/>
      <c r="DJ32" s="686"/>
      <c r="DK32" s="687"/>
      <c r="DL32" s="694">
        <v>1998</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318</v>
      </c>
      <c r="C33" s="683"/>
      <c r="D33" s="683"/>
      <c r="E33" s="683"/>
      <c r="F33" s="683"/>
      <c r="G33" s="683"/>
      <c r="H33" s="683"/>
      <c r="I33" s="683"/>
      <c r="J33" s="683"/>
      <c r="K33" s="683"/>
      <c r="L33" s="683"/>
      <c r="M33" s="683"/>
      <c r="N33" s="683"/>
      <c r="O33" s="683"/>
      <c r="P33" s="683"/>
      <c r="Q33" s="684"/>
      <c r="R33" s="685">
        <v>1077889</v>
      </c>
      <c r="S33" s="686"/>
      <c r="T33" s="686"/>
      <c r="U33" s="686"/>
      <c r="V33" s="686"/>
      <c r="W33" s="686"/>
      <c r="X33" s="686"/>
      <c r="Y33" s="687"/>
      <c r="Z33" s="688">
        <v>4</v>
      </c>
      <c r="AA33" s="688"/>
      <c r="AB33" s="688"/>
      <c r="AC33" s="688"/>
      <c r="AD33" s="689" t="s">
        <v>128</v>
      </c>
      <c r="AE33" s="689"/>
      <c r="AF33" s="689"/>
      <c r="AG33" s="689"/>
      <c r="AH33" s="689"/>
      <c r="AI33" s="689"/>
      <c r="AJ33" s="689"/>
      <c r="AK33" s="689"/>
      <c r="AL33" s="690" t="s">
        <v>174</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98.9</v>
      </c>
      <c r="BH33" s="756"/>
      <c r="BI33" s="756"/>
      <c r="BJ33" s="756"/>
      <c r="BK33" s="756"/>
      <c r="BL33" s="756"/>
      <c r="BM33" s="757">
        <v>98.2</v>
      </c>
      <c r="BN33" s="756"/>
      <c r="BO33" s="756"/>
      <c r="BP33" s="756"/>
      <c r="BQ33" s="758"/>
      <c r="BR33" s="755">
        <v>99.1</v>
      </c>
      <c r="BS33" s="756"/>
      <c r="BT33" s="756"/>
      <c r="BU33" s="756"/>
      <c r="BV33" s="756"/>
      <c r="BW33" s="756"/>
      <c r="BX33" s="757">
        <v>98.4</v>
      </c>
      <c r="BY33" s="756"/>
      <c r="BZ33" s="756"/>
      <c r="CA33" s="756"/>
      <c r="CB33" s="758"/>
      <c r="CD33" s="700" t="s">
        <v>320</v>
      </c>
      <c r="CE33" s="701"/>
      <c r="CF33" s="701"/>
      <c r="CG33" s="701"/>
      <c r="CH33" s="701"/>
      <c r="CI33" s="701"/>
      <c r="CJ33" s="701"/>
      <c r="CK33" s="701"/>
      <c r="CL33" s="701"/>
      <c r="CM33" s="701"/>
      <c r="CN33" s="701"/>
      <c r="CO33" s="701"/>
      <c r="CP33" s="701"/>
      <c r="CQ33" s="702"/>
      <c r="CR33" s="685">
        <v>14548087</v>
      </c>
      <c r="CS33" s="722"/>
      <c r="CT33" s="722"/>
      <c r="CU33" s="722"/>
      <c r="CV33" s="722"/>
      <c r="CW33" s="722"/>
      <c r="CX33" s="722"/>
      <c r="CY33" s="723"/>
      <c r="CZ33" s="690">
        <v>56.1</v>
      </c>
      <c r="DA33" s="720"/>
      <c r="DB33" s="720"/>
      <c r="DC33" s="724"/>
      <c r="DD33" s="694">
        <v>6545356</v>
      </c>
      <c r="DE33" s="722"/>
      <c r="DF33" s="722"/>
      <c r="DG33" s="722"/>
      <c r="DH33" s="722"/>
      <c r="DI33" s="722"/>
      <c r="DJ33" s="722"/>
      <c r="DK33" s="723"/>
      <c r="DL33" s="694">
        <v>5125277</v>
      </c>
      <c r="DM33" s="722"/>
      <c r="DN33" s="722"/>
      <c r="DO33" s="722"/>
      <c r="DP33" s="722"/>
      <c r="DQ33" s="722"/>
      <c r="DR33" s="722"/>
      <c r="DS33" s="722"/>
      <c r="DT33" s="722"/>
      <c r="DU33" s="722"/>
      <c r="DV33" s="723"/>
      <c r="DW33" s="690">
        <v>42.7</v>
      </c>
      <c r="DX33" s="720"/>
      <c r="DY33" s="720"/>
      <c r="DZ33" s="720"/>
      <c r="EA33" s="720"/>
      <c r="EB33" s="720"/>
      <c r="EC33" s="721"/>
    </row>
    <row r="34" spans="2:133" ht="11.25" customHeight="1" x14ac:dyDescent="0.15">
      <c r="B34" s="682" t="s">
        <v>321</v>
      </c>
      <c r="C34" s="683"/>
      <c r="D34" s="683"/>
      <c r="E34" s="683"/>
      <c r="F34" s="683"/>
      <c r="G34" s="683"/>
      <c r="H34" s="683"/>
      <c r="I34" s="683"/>
      <c r="J34" s="683"/>
      <c r="K34" s="683"/>
      <c r="L34" s="683"/>
      <c r="M34" s="683"/>
      <c r="N34" s="683"/>
      <c r="O34" s="683"/>
      <c r="P34" s="683"/>
      <c r="Q34" s="684"/>
      <c r="R34" s="685">
        <v>38549</v>
      </c>
      <c r="S34" s="686"/>
      <c r="T34" s="686"/>
      <c r="U34" s="686"/>
      <c r="V34" s="686"/>
      <c r="W34" s="686"/>
      <c r="X34" s="686"/>
      <c r="Y34" s="687"/>
      <c r="Z34" s="688">
        <v>0.1</v>
      </c>
      <c r="AA34" s="688"/>
      <c r="AB34" s="688"/>
      <c r="AC34" s="688"/>
      <c r="AD34" s="689">
        <v>26046</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2680943</v>
      </c>
      <c r="CS34" s="686"/>
      <c r="CT34" s="686"/>
      <c r="CU34" s="686"/>
      <c r="CV34" s="686"/>
      <c r="CW34" s="686"/>
      <c r="CX34" s="686"/>
      <c r="CY34" s="687"/>
      <c r="CZ34" s="690">
        <v>10.3</v>
      </c>
      <c r="DA34" s="720"/>
      <c r="DB34" s="720"/>
      <c r="DC34" s="724"/>
      <c r="DD34" s="694">
        <v>1793937</v>
      </c>
      <c r="DE34" s="686"/>
      <c r="DF34" s="686"/>
      <c r="DG34" s="686"/>
      <c r="DH34" s="686"/>
      <c r="DI34" s="686"/>
      <c r="DJ34" s="686"/>
      <c r="DK34" s="687"/>
      <c r="DL34" s="694">
        <v>1598334</v>
      </c>
      <c r="DM34" s="686"/>
      <c r="DN34" s="686"/>
      <c r="DO34" s="686"/>
      <c r="DP34" s="686"/>
      <c r="DQ34" s="686"/>
      <c r="DR34" s="686"/>
      <c r="DS34" s="686"/>
      <c r="DT34" s="686"/>
      <c r="DU34" s="686"/>
      <c r="DV34" s="687"/>
      <c r="DW34" s="690">
        <v>13.3</v>
      </c>
      <c r="DX34" s="720"/>
      <c r="DY34" s="720"/>
      <c r="DZ34" s="720"/>
      <c r="EA34" s="720"/>
      <c r="EB34" s="720"/>
      <c r="EC34" s="721"/>
    </row>
    <row r="35" spans="2:133" ht="11.25" customHeight="1" x14ac:dyDescent="0.15">
      <c r="B35" s="682" t="s">
        <v>323</v>
      </c>
      <c r="C35" s="683"/>
      <c r="D35" s="683"/>
      <c r="E35" s="683"/>
      <c r="F35" s="683"/>
      <c r="G35" s="683"/>
      <c r="H35" s="683"/>
      <c r="I35" s="683"/>
      <c r="J35" s="683"/>
      <c r="K35" s="683"/>
      <c r="L35" s="683"/>
      <c r="M35" s="683"/>
      <c r="N35" s="683"/>
      <c r="O35" s="683"/>
      <c r="P35" s="683"/>
      <c r="Q35" s="684"/>
      <c r="R35" s="685">
        <v>275926</v>
      </c>
      <c r="S35" s="686"/>
      <c r="T35" s="686"/>
      <c r="U35" s="686"/>
      <c r="V35" s="686"/>
      <c r="W35" s="686"/>
      <c r="X35" s="686"/>
      <c r="Y35" s="687"/>
      <c r="Z35" s="688">
        <v>1</v>
      </c>
      <c r="AA35" s="688"/>
      <c r="AB35" s="688"/>
      <c r="AC35" s="688"/>
      <c r="AD35" s="689" t="s">
        <v>128</v>
      </c>
      <c r="AE35" s="689"/>
      <c r="AF35" s="689"/>
      <c r="AG35" s="689"/>
      <c r="AH35" s="689"/>
      <c r="AI35" s="689"/>
      <c r="AJ35" s="689"/>
      <c r="AK35" s="689"/>
      <c r="AL35" s="690" t="s">
        <v>128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265264</v>
      </c>
      <c r="CS35" s="722"/>
      <c r="CT35" s="722"/>
      <c r="CU35" s="722"/>
      <c r="CV35" s="722"/>
      <c r="CW35" s="722"/>
      <c r="CX35" s="722"/>
      <c r="CY35" s="723"/>
      <c r="CZ35" s="690">
        <v>1</v>
      </c>
      <c r="DA35" s="720"/>
      <c r="DB35" s="720"/>
      <c r="DC35" s="724"/>
      <c r="DD35" s="694">
        <v>131139</v>
      </c>
      <c r="DE35" s="722"/>
      <c r="DF35" s="722"/>
      <c r="DG35" s="722"/>
      <c r="DH35" s="722"/>
      <c r="DI35" s="722"/>
      <c r="DJ35" s="722"/>
      <c r="DK35" s="723"/>
      <c r="DL35" s="694">
        <v>122937</v>
      </c>
      <c r="DM35" s="722"/>
      <c r="DN35" s="722"/>
      <c r="DO35" s="722"/>
      <c r="DP35" s="722"/>
      <c r="DQ35" s="722"/>
      <c r="DR35" s="722"/>
      <c r="DS35" s="722"/>
      <c r="DT35" s="722"/>
      <c r="DU35" s="722"/>
      <c r="DV35" s="723"/>
      <c r="DW35" s="690">
        <v>1</v>
      </c>
      <c r="DX35" s="720"/>
      <c r="DY35" s="720"/>
      <c r="DZ35" s="720"/>
      <c r="EA35" s="720"/>
      <c r="EB35" s="720"/>
      <c r="EC35" s="721"/>
    </row>
    <row r="36" spans="2:133" ht="11.25" customHeight="1" x14ac:dyDescent="0.15">
      <c r="B36" s="682" t="s">
        <v>327</v>
      </c>
      <c r="C36" s="683"/>
      <c r="D36" s="683"/>
      <c r="E36" s="683"/>
      <c r="F36" s="683"/>
      <c r="G36" s="683"/>
      <c r="H36" s="683"/>
      <c r="I36" s="683"/>
      <c r="J36" s="683"/>
      <c r="K36" s="683"/>
      <c r="L36" s="683"/>
      <c r="M36" s="683"/>
      <c r="N36" s="683"/>
      <c r="O36" s="683"/>
      <c r="P36" s="683"/>
      <c r="Q36" s="684"/>
      <c r="R36" s="685">
        <v>256947</v>
      </c>
      <c r="S36" s="686"/>
      <c r="T36" s="686"/>
      <c r="U36" s="686"/>
      <c r="V36" s="686"/>
      <c r="W36" s="686"/>
      <c r="X36" s="686"/>
      <c r="Y36" s="687"/>
      <c r="Z36" s="688">
        <v>1</v>
      </c>
      <c r="AA36" s="688"/>
      <c r="AB36" s="688"/>
      <c r="AC36" s="688"/>
      <c r="AD36" s="689" t="s">
        <v>128</v>
      </c>
      <c r="AE36" s="689"/>
      <c r="AF36" s="689"/>
      <c r="AG36" s="689"/>
      <c r="AH36" s="689"/>
      <c r="AI36" s="689"/>
      <c r="AJ36" s="689"/>
      <c r="AK36" s="689"/>
      <c r="AL36" s="690" t="s">
        <v>128</v>
      </c>
      <c r="AM36" s="691"/>
      <c r="AN36" s="691"/>
      <c r="AO36" s="692"/>
      <c r="AP36" s="235"/>
      <c r="AQ36" s="759" t="s">
        <v>328</v>
      </c>
      <c r="AR36" s="760"/>
      <c r="AS36" s="760"/>
      <c r="AT36" s="760"/>
      <c r="AU36" s="760"/>
      <c r="AV36" s="760"/>
      <c r="AW36" s="760"/>
      <c r="AX36" s="760"/>
      <c r="AY36" s="761"/>
      <c r="AZ36" s="674">
        <v>2931208</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102768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8473465</v>
      </c>
      <c r="CS36" s="686"/>
      <c r="CT36" s="686"/>
      <c r="CU36" s="686"/>
      <c r="CV36" s="686"/>
      <c r="CW36" s="686"/>
      <c r="CX36" s="686"/>
      <c r="CY36" s="687"/>
      <c r="CZ36" s="690">
        <v>32.6</v>
      </c>
      <c r="DA36" s="720"/>
      <c r="DB36" s="720"/>
      <c r="DC36" s="724"/>
      <c r="DD36" s="694">
        <v>3045778</v>
      </c>
      <c r="DE36" s="686"/>
      <c r="DF36" s="686"/>
      <c r="DG36" s="686"/>
      <c r="DH36" s="686"/>
      <c r="DI36" s="686"/>
      <c r="DJ36" s="686"/>
      <c r="DK36" s="687"/>
      <c r="DL36" s="694">
        <v>1888542</v>
      </c>
      <c r="DM36" s="686"/>
      <c r="DN36" s="686"/>
      <c r="DO36" s="686"/>
      <c r="DP36" s="686"/>
      <c r="DQ36" s="686"/>
      <c r="DR36" s="686"/>
      <c r="DS36" s="686"/>
      <c r="DT36" s="686"/>
      <c r="DU36" s="686"/>
      <c r="DV36" s="687"/>
      <c r="DW36" s="690">
        <v>15.7</v>
      </c>
      <c r="DX36" s="720"/>
      <c r="DY36" s="720"/>
      <c r="DZ36" s="720"/>
      <c r="EA36" s="720"/>
      <c r="EB36" s="720"/>
      <c r="EC36" s="721"/>
    </row>
    <row r="37" spans="2:133" ht="11.25" customHeight="1" x14ac:dyDescent="0.15">
      <c r="B37" s="682" t="s">
        <v>331</v>
      </c>
      <c r="C37" s="683"/>
      <c r="D37" s="683"/>
      <c r="E37" s="683"/>
      <c r="F37" s="683"/>
      <c r="G37" s="683"/>
      <c r="H37" s="683"/>
      <c r="I37" s="683"/>
      <c r="J37" s="683"/>
      <c r="K37" s="683"/>
      <c r="L37" s="683"/>
      <c r="M37" s="683"/>
      <c r="N37" s="683"/>
      <c r="O37" s="683"/>
      <c r="P37" s="683"/>
      <c r="Q37" s="684"/>
      <c r="R37" s="685">
        <v>821803</v>
      </c>
      <c r="S37" s="686"/>
      <c r="T37" s="686"/>
      <c r="U37" s="686"/>
      <c r="V37" s="686"/>
      <c r="W37" s="686"/>
      <c r="X37" s="686"/>
      <c r="Y37" s="687"/>
      <c r="Z37" s="688">
        <v>3.1</v>
      </c>
      <c r="AA37" s="688"/>
      <c r="AB37" s="688"/>
      <c r="AC37" s="688"/>
      <c r="AD37" s="689" t="s">
        <v>128</v>
      </c>
      <c r="AE37" s="689"/>
      <c r="AF37" s="689"/>
      <c r="AG37" s="689"/>
      <c r="AH37" s="689"/>
      <c r="AI37" s="689"/>
      <c r="AJ37" s="689"/>
      <c r="AK37" s="689"/>
      <c r="AL37" s="690" t="s">
        <v>174</v>
      </c>
      <c r="AM37" s="691"/>
      <c r="AN37" s="691"/>
      <c r="AO37" s="692"/>
      <c r="AQ37" s="763" t="s">
        <v>332</v>
      </c>
      <c r="AR37" s="764"/>
      <c r="AS37" s="764"/>
      <c r="AT37" s="764"/>
      <c r="AU37" s="764"/>
      <c r="AV37" s="764"/>
      <c r="AW37" s="764"/>
      <c r="AX37" s="764"/>
      <c r="AY37" s="765"/>
      <c r="AZ37" s="685">
        <v>660800</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91319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1041876</v>
      </c>
      <c r="CS37" s="722"/>
      <c r="CT37" s="722"/>
      <c r="CU37" s="722"/>
      <c r="CV37" s="722"/>
      <c r="CW37" s="722"/>
      <c r="CX37" s="722"/>
      <c r="CY37" s="723"/>
      <c r="CZ37" s="690">
        <v>4</v>
      </c>
      <c r="DA37" s="720"/>
      <c r="DB37" s="720"/>
      <c r="DC37" s="724"/>
      <c r="DD37" s="694">
        <v>999543</v>
      </c>
      <c r="DE37" s="722"/>
      <c r="DF37" s="722"/>
      <c r="DG37" s="722"/>
      <c r="DH37" s="722"/>
      <c r="DI37" s="722"/>
      <c r="DJ37" s="722"/>
      <c r="DK37" s="723"/>
      <c r="DL37" s="694">
        <v>758065</v>
      </c>
      <c r="DM37" s="722"/>
      <c r="DN37" s="722"/>
      <c r="DO37" s="722"/>
      <c r="DP37" s="722"/>
      <c r="DQ37" s="722"/>
      <c r="DR37" s="722"/>
      <c r="DS37" s="722"/>
      <c r="DT37" s="722"/>
      <c r="DU37" s="722"/>
      <c r="DV37" s="723"/>
      <c r="DW37" s="690">
        <v>6.3</v>
      </c>
      <c r="DX37" s="720"/>
      <c r="DY37" s="720"/>
      <c r="DZ37" s="720"/>
      <c r="EA37" s="720"/>
      <c r="EB37" s="720"/>
      <c r="EC37" s="721"/>
    </row>
    <row r="38" spans="2:133" ht="11.25" customHeight="1" x14ac:dyDescent="0.15">
      <c r="B38" s="682" t="s">
        <v>335</v>
      </c>
      <c r="C38" s="683"/>
      <c r="D38" s="683"/>
      <c r="E38" s="683"/>
      <c r="F38" s="683"/>
      <c r="G38" s="683"/>
      <c r="H38" s="683"/>
      <c r="I38" s="683"/>
      <c r="J38" s="683"/>
      <c r="K38" s="683"/>
      <c r="L38" s="683"/>
      <c r="M38" s="683"/>
      <c r="N38" s="683"/>
      <c r="O38" s="683"/>
      <c r="P38" s="683"/>
      <c r="Q38" s="684"/>
      <c r="R38" s="685">
        <v>1562314</v>
      </c>
      <c r="S38" s="686"/>
      <c r="T38" s="686"/>
      <c r="U38" s="686"/>
      <c r="V38" s="686"/>
      <c r="W38" s="686"/>
      <c r="X38" s="686"/>
      <c r="Y38" s="687"/>
      <c r="Z38" s="688">
        <v>5.8</v>
      </c>
      <c r="AA38" s="688"/>
      <c r="AB38" s="688"/>
      <c r="AC38" s="688"/>
      <c r="AD38" s="689">
        <v>30</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475902</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6007</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1794506</v>
      </c>
      <c r="CS38" s="686"/>
      <c r="CT38" s="686"/>
      <c r="CU38" s="686"/>
      <c r="CV38" s="686"/>
      <c r="CW38" s="686"/>
      <c r="CX38" s="686"/>
      <c r="CY38" s="687"/>
      <c r="CZ38" s="690">
        <v>6.9</v>
      </c>
      <c r="DA38" s="720"/>
      <c r="DB38" s="720"/>
      <c r="DC38" s="724"/>
      <c r="DD38" s="694">
        <v>1552303</v>
      </c>
      <c r="DE38" s="686"/>
      <c r="DF38" s="686"/>
      <c r="DG38" s="686"/>
      <c r="DH38" s="686"/>
      <c r="DI38" s="686"/>
      <c r="DJ38" s="686"/>
      <c r="DK38" s="687"/>
      <c r="DL38" s="694">
        <v>1515464</v>
      </c>
      <c r="DM38" s="686"/>
      <c r="DN38" s="686"/>
      <c r="DO38" s="686"/>
      <c r="DP38" s="686"/>
      <c r="DQ38" s="686"/>
      <c r="DR38" s="686"/>
      <c r="DS38" s="686"/>
      <c r="DT38" s="686"/>
      <c r="DU38" s="686"/>
      <c r="DV38" s="687"/>
      <c r="DW38" s="690">
        <v>12.6</v>
      </c>
      <c r="DX38" s="720"/>
      <c r="DY38" s="720"/>
      <c r="DZ38" s="720"/>
      <c r="EA38" s="720"/>
      <c r="EB38" s="720"/>
      <c r="EC38" s="721"/>
    </row>
    <row r="39" spans="2:133" ht="11.25" customHeight="1" x14ac:dyDescent="0.15">
      <c r="B39" s="682" t="s">
        <v>339</v>
      </c>
      <c r="C39" s="683"/>
      <c r="D39" s="683"/>
      <c r="E39" s="683"/>
      <c r="F39" s="683"/>
      <c r="G39" s="683"/>
      <c r="H39" s="683"/>
      <c r="I39" s="683"/>
      <c r="J39" s="683"/>
      <c r="K39" s="683"/>
      <c r="L39" s="683"/>
      <c r="M39" s="683"/>
      <c r="N39" s="683"/>
      <c r="O39" s="683"/>
      <c r="P39" s="683"/>
      <c r="Q39" s="684"/>
      <c r="R39" s="685">
        <v>1970722</v>
      </c>
      <c r="S39" s="686"/>
      <c r="T39" s="686"/>
      <c r="U39" s="686"/>
      <c r="V39" s="686"/>
      <c r="W39" s="686"/>
      <c r="X39" s="686"/>
      <c r="Y39" s="687"/>
      <c r="Z39" s="688">
        <v>7.3</v>
      </c>
      <c r="AA39" s="688"/>
      <c r="AB39" s="688"/>
      <c r="AC39" s="688"/>
      <c r="AD39" s="689" t="s">
        <v>128</v>
      </c>
      <c r="AE39" s="689"/>
      <c r="AF39" s="689"/>
      <c r="AG39" s="689"/>
      <c r="AH39" s="689"/>
      <c r="AI39" s="689"/>
      <c r="AJ39" s="689"/>
      <c r="AK39" s="689"/>
      <c r="AL39" s="690" t="s">
        <v>128</v>
      </c>
      <c r="AM39" s="691"/>
      <c r="AN39" s="691"/>
      <c r="AO39" s="692"/>
      <c r="AQ39" s="763" t="s">
        <v>340</v>
      </c>
      <c r="AR39" s="764"/>
      <c r="AS39" s="764"/>
      <c r="AT39" s="764"/>
      <c r="AU39" s="764"/>
      <c r="AV39" s="764"/>
      <c r="AW39" s="764"/>
      <c r="AX39" s="764"/>
      <c r="AY39" s="765"/>
      <c r="AZ39" s="685" t="s">
        <v>128</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9062</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300253</v>
      </c>
      <c r="CS39" s="722"/>
      <c r="CT39" s="722"/>
      <c r="CU39" s="722"/>
      <c r="CV39" s="722"/>
      <c r="CW39" s="722"/>
      <c r="CX39" s="722"/>
      <c r="CY39" s="723"/>
      <c r="CZ39" s="690">
        <v>1.2</v>
      </c>
      <c r="DA39" s="720"/>
      <c r="DB39" s="720"/>
      <c r="DC39" s="724"/>
      <c r="DD39" s="694">
        <v>20099</v>
      </c>
      <c r="DE39" s="722"/>
      <c r="DF39" s="722"/>
      <c r="DG39" s="722"/>
      <c r="DH39" s="722"/>
      <c r="DI39" s="722"/>
      <c r="DJ39" s="722"/>
      <c r="DK39" s="723"/>
      <c r="DL39" s="694" t="s">
        <v>128</v>
      </c>
      <c r="DM39" s="722"/>
      <c r="DN39" s="722"/>
      <c r="DO39" s="722"/>
      <c r="DP39" s="722"/>
      <c r="DQ39" s="722"/>
      <c r="DR39" s="722"/>
      <c r="DS39" s="722"/>
      <c r="DT39" s="722"/>
      <c r="DU39" s="722"/>
      <c r="DV39" s="723"/>
      <c r="DW39" s="690" t="s">
        <v>128</v>
      </c>
      <c r="DX39" s="720"/>
      <c r="DY39" s="720"/>
      <c r="DZ39" s="720"/>
      <c r="EA39" s="720"/>
      <c r="EB39" s="720"/>
      <c r="EC39" s="721"/>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128</v>
      </c>
      <c r="AM40" s="691"/>
      <c r="AN40" s="691"/>
      <c r="AO40" s="692"/>
      <c r="AQ40" s="763" t="s">
        <v>344</v>
      </c>
      <c r="AR40" s="764"/>
      <c r="AS40" s="764"/>
      <c r="AT40" s="764"/>
      <c r="AU40" s="764"/>
      <c r="AV40" s="764"/>
      <c r="AW40" s="764"/>
      <c r="AX40" s="764"/>
      <c r="AY40" s="765"/>
      <c r="AZ40" s="685" t="s">
        <v>128</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99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1033656</v>
      </c>
      <c r="CS40" s="686"/>
      <c r="CT40" s="686"/>
      <c r="CU40" s="686"/>
      <c r="CV40" s="686"/>
      <c r="CW40" s="686"/>
      <c r="CX40" s="686"/>
      <c r="CY40" s="687"/>
      <c r="CZ40" s="690">
        <v>4</v>
      </c>
      <c r="DA40" s="720"/>
      <c r="DB40" s="720"/>
      <c r="DC40" s="724"/>
      <c r="DD40" s="694">
        <v>2100</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20"/>
      <c r="DY40" s="720"/>
      <c r="DZ40" s="720"/>
      <c r="EA40" s="720"/>
      <c r="EB40" s="720"/>
      <c r="EC40" s="721"/>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349</v>
      </c>
      <c r="AR41" s="764"/>
      <c r="AS41" s="764"/>
      <c r="AT41" s="764"/>
      <c r="AU41" s="764"/>
      <c r="AV41" s="764"/>
      <c r="AW41" s="764"/>
      <c r="AX41" s="764"/>
      <c r="AY41" s="765"/>
      <c r="AZ41" s="685">
        <v>297012</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t="s">
        <v>128</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128</v>
      </c>
      <c r="CS41" s="722"/>
      <c r="CT41" s="722"/>
      <c r="CU41" s="722"/>
      <c r="CV41" s="722"/>
      <c r="CW41" s="722"/>
      <c r="CX41" s="722"/>
      <c r="CY41" s="723"/>
      <c r="CZ41" s="690" t="s">
        <v>128</v>
      </c>
      <c r="DA41" s="720"/>
      <c r="DB41" s="720"/>
      <c r="DC41" s="724"/>
      <c r="DD41" s="694" t="s">
        <v>128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630565</v>
      </c>
      <c r="S42" s="686"/>
      <c r="T42" s="686"/>
      <c r="U42" s="686"/>
      <c r="V42" s="686"/>
      <c r="W42" s="686"/>
      <c r="X42" s="686"/>
      <c r="Y42" s="687"/>
      <c r="Z42" s="688">
        <v>2.2999999999999998</v>
      </c>
      <c r="AA42" s="688"/>
      <c r="AB42" s="688"/>
      <c r="AC42" s="688"/>
      <c r="AD42" s="689" t="s">
        <v>128</v>
      </c>
      <c r="AE42" s="689"/>
      <c r="AF42" s="689"/>
      <c r="AG42" s="689"/>
      <c r="AH42" s="689"/>
      <c r="AI42" s="689"/>
      <c r="AJ42" s="689"/>
      <c r="AK42" s="689"/>
      <c r="AL42" s="690" t="s">
        <v>174</v>
      </c>
      <c r="AM42" s="691"/>
      <c r="AN42" s="691"/>
      <c r="AO42" s="692"/>
      <c r="AQ42" s="784" t="s">
        <v>353</v>
      </c>
      <c r="AR42" s="785"/>
      <c r="AS42" s="785"/>
      <c r="AT42" s="785"/>
      <c r="AU42" s="785"/>
      <c r="AV42" s="785"/>
      <c r="AW42" s="785"/>
      <c r="AX42" s="785"/>
      <c r="AY42" s="786"/>
      <c r="AZ42" s="776">
        <v>1497494</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343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2154946</v>
      </c>
      <c r="CS42" s="686"/>
      <c r="CT42" s="686"/>
      <c r="CU42" s="686"/>
      <c r="CV42" s="686"/>
      <c r="CW42" s="686"/>
      <c r="CX42" s="686"/>
      <c r="CY42" s="687"/>
      <c r="CZ42" s="690">
        <v>8.3000000000000007</v>
      </c>
      <c r="DA42" s="691"/>
      <c r="DB42" s="691"/>
      <c r="DC42" s="703"/>
      <c r="DD42" s="694">
        <v>493335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356</v>
      </c>
      <c r="C43" s="735"/>
      <c r="D43" s="735"/>
      <c r="E43" s="735"/>
      <c r="F43" s="735"/>
      <c r="G43" s="735"/>
      <c r="H43" s="735"/>
      <c r="I43" s="735"/>
      <c r="J43" s="735"/>
      <c r="K43" s="735"/>
      <c r="L43" s="735"/>
      <c r="M43" s="735"/>
      <c r="N43" s="735"/>
      <c r="O43" s="735"/>
      <c r="P43" s="735"/>
      <c r="Q43" s="736"/>
      <c r="R43" s="776">
        <v>26867735</v>
      </c>
      <c r="S43" s="777"/>
      <c r="T43" s="777"/>
      <c r="U43" s="777"/>
      <c r="V43" s="777"/>
      <c r="W43" s="777"/>
      <c r="X43" s="777"/>
      <c r="Y43" s="778"/>
      <c r="Z43" s="779">
        <v>100</v>
      </c>
      <c r="AA43" s="779"/>
      <c r="AB43" s="779"/>
      <c r="AC43" s="779"/>
      <c r="AD43" s="780">
        <v>11378402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101467</v>
      </c>
      <c r="CS43" s="722"/>
      <c r="CT43" s="722"/>
      <c r="CU43" s="722"/>
      <c r="CV43" s="722"/>
      <c r="CW43" s="722"/>
      <c r="CX43" s="722"/>
      <c r="CY43" s="723"/>
      <c r="CZ43" s="690">
        <v>0.4</v>
      </c>
      <c r="DA43" s="720"/>
      <c r="DB43" s="720"/>
      <c r="DC43" s="724"/>
      <c r="DD43" s="694">
        <v>101467</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2154946</v>
      </c>
      <c r="CS44" s="686"/>
      <c r="CT44" s="686"/>
      <c r="CU44" s="686"/>
      <c r="CV44" s="686"/>
      <c r="CW44" s="686"/>
      <c r="CX44" s="686"/>
      <c r="CY44" s="687"/>
      <c r="CZ44" s="690">
        <v>8.3000000000000007</v>
      </c>
      <c r="DA44" s="691"/>
      <c r="DB44" s="691"/>
      <c r="DC44" s="703"/>
      <c r="DD44" s="694">
        <v>493335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716172</v>
      </c>
      <c r="CS45" s="722"/>
      <c r="CT45" s="722"/>
      <c r="CU45" s="722"/>
      <c r="CV45" s="722"/>
      <c r="CW45" s="722"/>
      <c r="CX45" s="722"/>
      <c r="CY45" s="723"/>
      <c r="CZ45" s="690">
        <v>2.8</v>
      </c>
      <c r="DA45" s="720"/>
      <c r="DB45" s="720"/>
      <c r="DC45" s="724"/>
      <c r="DD45" s="694">
        <v>109219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1433518</v>
      </c>
      <c r="CS46" s="686"/>
      <c r="CT46" s="686"/>
      <c r="CU46" s="686"/>
      <c r="CV46" s="686"/>
      <c r="CW46" s="686"/>
      <c r="CX46" s="686"/>
      <c r="CY46" s="687"/>
      <c r="CZ46" s="690">
        <v>5.5</v>
      </c>
      <c r="DA46" s="691"/>
      <c r="DB46" s="691"/>
      <c r="DC46" s="703"/>
      <c r="DD46" s="694">
        <v>383560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128</v>
      </c>
      <c r="CS47" s="722"/>
      <c r="CT47" s="722"/>
      <c r="CU47" s="722"/>
      <c r="CV47" s="722"/>
      <c r="CW47" s="722"/>
      <c r="CX47" s="722"/>
      <c r="CY47" s="723"/>
      <c r="CZ47" s="690" t="s">
        <v>128</v>
      </c>
      <c r="DA47" s="720"/>
      <c r="DB47" s="720"/>
      <c r="DC47" s="724"/>
      <c r="DD47" s="694" t="s">
        <v>365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365</v>
      </c>
      <c r="CS48" s="686"/>
      <c r="CT48" s="686"/>
      <c r="CU48" s="686"/>
      <c r="CV48" s="686"/>
      <c r="CW48" s="686"/>
      <c r="CX48" s="686"/>
      <c r="CY48" s="687"/>
      <c r="CZ48" s="690" t="s">
        <v>365</v>
      </c>
      <c r="DA48" s="691"/>
      <c r="DB48" s="691"/>
      <c r="DC48" s="703"/>
      <c r="DD48" s="694" t="s">
        <v>365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25953970</v>
      </c>
      <c r="CS49" s="756"/>
      <c r="CT49" s="756"/>
      <c r="CU49" s="756"/>
      <c r="CV49" s="756"/>
      <c r="CW49" s="756"/>
      <c r="CX49" s="756"/>
      <c r="CY49" s="787"/>
      <c r="CZ49" s="781">
        <v>100</v>
      </c>
      <c r="DA49" s="788"/>
      <c r="DB49" s="788"/>
      <c r="DC49" s="789"/>
      <c r="DD49" s="790">
        <v>13652238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LM7g7d19Os6P150yGW4hJQTHtvr5wKQjML0V4i/DzElNTduYkQoJBdx5VKH1cS5DQxtm5Rq91m9sPFSY8J4HA==" saltValue="889dKf1vSVeuL+GL7T4K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26779</v>
      </c>
      <c r="R7" s="821"/>
      <c r="S7" s="821"/>
      <c r="T7" s="821"/>
      <c r="U7" s="821"/>
      <c r="V7" s="821">
        <v>25926</v>
      </c>
      <c r="W7" s="821"/>
      <c r="X7" s="821"/>
      <c r="Y7" s="821"/>
      <c r="Z7" s="821"/>
      <c r="AA7" s="821">
        <f>Q7-V7</f>
        <v>853</v>
      </c>
      <c r="AB7" s="821"/>
      <c r="AC7" s="821"/>
      <c r="AD7" s="821"/>
      <c r="AE7" s="822"/>
      <c r="AF7" s="823">
        <v>621</v>
      </c>
      <c r="AG7" s="824"/>
      <c r="AH7" s="824"/>
      <c r="AI7" s="824"/>
      <c r="AJ7" s="825"/>
      <c r="AK7" s="860">
        <v>257</v>
      </c>
      <c r="AL7" s="861"/>
      <c r="AM7" s="861"/>
      <c r="AN7" s="861"/>
      <c r="AO7" s="861"/>
      <c r="AP7" s="861">
        <v>22561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6</v>
      </c>
      <c r="CI7" s="858"/>
      <c r="CJ7" s="858"/>
      <c r="CK7" s="858"/>
      <c r="CL7" s="859"/>
      <c r="CM7" s="857">
        <v>216</v>
      </c>
      <c r="CN7" s="858"/>
      <c r="CO7" s="858"/>
      <c r="CP7" s="858"/>
      <c r="CQ7" s="859"/>
      <c r="CR7" s="857">
        <v>30</v>
      </c>
      <c r="CS7" s="858"/>
      <c r="CT7" s="858"/>
      <c r="CU7" s="858"/>
      <c r="CV7" s="859"/>
      <c r="CW7" s="857">
        <v>9</v>
      </c>
      <c r="CX7" s="858"/>
      <c r="CY7" s="858"/>
      <c r="CZ7" s="858"/>
      <c r="DA7" s="859"/>
      <c r="DB7" s="857" t="s">
        <v>586</v>
      </c>
      <c r="DC7" s="858"/>
      <c r="DD7" s="858"/>
      <c r="DE7" s="858"/>
      <c r="DF7" s="859"/>
      <c r="DG7" s="857" t="s">
        <v>586</v>
      </c>
      <c r="DH7" s="858"/>
      <c r="DI7" s="858"/>
      <c r="DJ7" s="858"/>
      <c r="DK7" s="859"/>
      <c r="DL7" s="857" t="s">
        <v>586</v>
      </c>
      <c r="DM7" s="858"/>
      <c r="DN7" s="858"/>
      <c r="DO7" s="858"/>
      <c r="DP7" s="859"/>
      <c r="DQ7" s="857" t="s">
        <v>586</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19</v>
      </c>
      <c r="R8" s="845"/>
      <c r="S8" s="845"/>
      <c r="T8" s="845"/>
      <c r="U8" s="845"/>
      <c r="V8" s="845">
        <v>18</v>
      </c>
      <c r="W8" s="845"/>
      <c r="X8" s="845"/>
      <c r="Y8" s="845"/>
      <c r="Z8" s="845"/>
      <c r="AA8" s="846">
        <f t="shared" ref="AA8:AA10" si="0">Q8-V8</f>
        <v>1</v>
      </c>
      <c r="AB8" s="847"/>
      <c r="AC8" s="847"/>
      <c r="AD8" s="847"/>
      <c r="AE8" s="848"/>
      <c r="AF8" s="849">
        <v>1</v>
      </c>
      <c r="AG8" s="847"/>
      <c r="AH8" s="847"/>
      <c r="AI8" s="847"/>
      <c r="AJ8" s="848"/>
      <c r="AK8" s="850" t="s">
        <v>586</v>
      </c>
      <c r="AL8" s="851"/>
      <c r="AM8" s="851"/>
      <c r="AN8" s="851"/>
      <c r="AO8" s="851"/>
      <c r="AP8" s="851" t="s">
        <v>586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4</v>
      </c>
      <c r="CI8" s="868"/>
      <c r="CJ8" s="868"/>
      <c r="CK8" s="868"/>
      <c r="CL8" s="869"/>
      <c r="CM8" s="867">
        <v>88</v>
      </c>
      <c r="CN8" s="868"/>
      <c r="CO8" s="868"/>
      <c r="CP8" s="868"/>
      <c r="CQ8" s="869"/>
      <c r="CR8" s="867">
        <v>30</v>
      </c>
      <c r="CS8" s="868"/>
      <c r="CT8" s="868"/>
      <c r="CU8" s="868"/>
      <c r="CV8" s="869"/>
      <c r="CW8" s="867">
        <v>15</v>
      </c>
      <c r="CX8" s="868"/>
      <c r="CY8" s="868"/>
      <c r="CZ8" s="868"/>
      <c r="DA8" s="869"/>
      <c r="DB8" s="867" t="s">
        <v>586</v>
      </c>
      <c r="DC8" s="868"/>
      <c r="DD8" s="868"/>
      <c r="DE8" s="868"/>
      <c r="DF8" s="869"/>
      <c r="DG8" s="867" t="s">
        <v>586</v>
      </c>
      <c r="DH8" s="868"/>
      <c r="DI8" s="868"/>
      <c r="DJ8" s="868"/>
      <c r="DK8" s="869"/>
      <c r="DL8" s="867" t="s">
        <v>586</v>
      </c>
      <c r="DM8" s="868"/>
      <c r="DN8" s="868"/>
      <c r="DO8" s="868"/>
      <c r="DP8" s="869"/>
      <c r="DQ8" s="867" t="s">
        <v>586</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76</v>
      </c>
      <c r="R9" s="845"/>
      <c r="S9" s="845"/>
      <c r="T9" s="845"/>
      <c r="U9" s="845"/>
      <c r="V9" s="845">
        <v>17</v>
      </c>
      <c r="W9" s="845"/>
      <c r="X9" s="845"/>
      <c r="Y9" s="845"/>
      <c r="Z9" s="845"/>
      <c r="AA9" s="846">
        <f t="shared" si="0"/>
        <v>59</v>
      </c>
      <c r="AB9" s="847"/>
      <c r="AC9" s="847"/>
      <c r="AD9" s="847"/>
      <c r="AE9" s="848"/>
      <c r="AF9" s="849">
        <v>59</v>
      </c>
      <c r="AG9" s="847"/>
      <c r="AH9" s="847"/>
      <c r="AI9" s="847"/>
      <c r="AJ9" s="848"/>
      <c r="AK9" s="850" t="s">
        <v>586</v>
      </c>
      <c r="AL9" s="851"/>
      <c r="AM9" s="851"/>
      <c r="AN9" s="851"/>
      <c r="AO9" s="851"/>
      <c r="AP9" s="851" t="s">
        <v>586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-5</v>
      </c>
      <c r="CI9" s="868"/>
      <c r="CJ9" s="868"/>
      <c r="CK9" s="868"/>
      <c r="CL9" s="869"/>
      <c r="CM9" s="867">
        <v>261</v>
      </c>
      <c r="CN9" s="868"/>
      <c r="CO9" s="868"/>
      <c r="CP9" s="868"/>
      <c r="CQ9" s="869"/>
      <c r="CR9" s="867">
        <v>25</v>
      </c>
      <c r="CS9" s="868"/>
      <c r="CT9" s="868"/>
      <c r="CU9" s="868"/>
      <c r="CV9" s="869"/>
      <c r="CW9" s="867" t="s">
        <v>586</v>
      </c>
      <c r="CX9" s="868"/>
      <c r="CY9" s="868"/>
      <c r="CZ9" s="868"/>
      <c r="DA9" s="869"/>
      <c r="DB9" s="867" t="s">
        <v>586</v>
      </c>
      <c r="DC9" s="868"/>
      <c r="DD9" s="868"/>
      <c r="DE9" s="868"/>
      <c r="DF9" s="869"/>
      <c r="DG9" s="867" t="s">
        <v>586</v>
      </c>
      <c r="DH9" s="868"/>
      <c r="DI9" s="868"/>
      <c r="DJ9" s="868"/>
      <c r="DK9" s="869"/>
      <c r="DL9" s="867" t="s">
        <v>586</v>
      </c>
      <c r="DM9" s="868"/>
      <c r="DN9" s="868"/>
      <c r="DO9" s="868"/>
      <c r="DP9" s="869"/>
      <c r="DQ9" s="867" t="s">
        <v>586</v>
      </c>
      <c r="DR9" s="868"/>
      <c r="DS9" s="868"/>
      <c r="DT9" s="868"/>
      <c r="DU9" s="869"/>
      <c r="DV9" s="870"/>
      <c r="DW9" s="871"/>
      <c r="DX9" s="871"/>
      <c r="DY9" s="871"/>
      <c r="DZ9" s="872"/>
      <c r="EA9" s="256"/>
    </row>
    <row r="10" spans="1:131" s="257" customFormat="1" ht="26.25" customHeight="1" x14ac:dyDescent="0.15">
      <c r="A10" s="263">
        <v>4</v>
      </c>
      <c r="B10" s="841" t="s">
        <v>393</v>
      </c>
      <c r="C10" s="842"/>
      <c r="D10" s="842"/>
      <c r="E10" s="842"/>
      <c r="F10" s="842"/>
      <c r="G10" s="842"/>
      <c r="H10" s="842"/>
      <c r="I10" s="842"/>
      <c r="J10" s="842"/>
      <c r="K10" s="842"/>
      <c r="L10" s="842"/>
      <c r="M10" s="842"/>
      <c r="N10" s="842"/>
      <c r="O10" s="842"/>
      <c r="P10" s="843"/>
      <c r="Q10" s="844">
        <v>13</v>
      </c>
      <c r="R10" s="845"/>
      <c r="S10" s="845"/>
      <c r="T10" s="845"/>
      <c r="U10" s="845"/>
      <c r="V10" s="845">
        <v>277</v>
      </c>
      <c r="W10" s="845"/>
      <c r="X10" s="845"/>
      <c r="Y10" s="845"/>
      <c r="Z10" s="845"/>
      <c r="AA10" s="846">
        <f t="shared" si="0"/>
        <v>-264</v>
      </c>
      <c r="AB10" s="847"/>
      <c r="AC10" s="847"/>
      <c r="AD10" s="847"/>
      <c r="AE10" s="848"/>
      <c r="AF10" s="849">
        <v>-264</v>
      </c>
      <c r="AG10" s="847"/>
      <c r="AH10" s="847"/>
      <c r="AI10" s="847"/>
      <c r="AJ10" s="848"/>
      <c r="AK10" s="850" t="s">
        <v>586</v>
      </c>
      <c r="AL10" s="851"/>
      <c r="AM10" s="851"/>
      <c r="AN10" s="851"/>
      <c r="AO10" s="851"/>
      <c r="AP10" s="851" t="s">
        <v>586</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591</v>
      </c>
      <c r="BT10" s="855"/>
      <c r="BU10" s="855"/>
      <c r="BV10" s="855"/>
      <c r="BW10" s="855"/>
      <c r="BX10" s="855"/>
      <c r="BY10" s="855"/>
      <c r="BZ10" s="855"/>
      <c r="CA10" s="855"/>
      <c r="CB10" s="855"/>
      <c r="CC10" s="855"/>
      <c r="CD10" s="855"/>
      <c r="CE10" s="855"/>
      <c r="CF10" s="855"/>
      <c r="CG10" s="856"/>
      <c r="CH10" s="867">
        <v>3</v>
      </c>
      <c r="CI10" s="868"/>
      <c r="CJ10" s="868"/>
      <c r="CK10" s="868"/>
      <c r="CL10" s="869"/>
      <c r="CM10" s="867">
        <v>53</v>
      </c>
      <c r="CN10" s="868"/>
      <c r="CO10" s="868"/>
      <c r="CP10" s="868"/>
      <c r="CQ10" s="869"/>
      <c r="CR10" s="867">
        <v>4</v>
      </c>
      <c r="CS10" s="868"/>
      <c r="CT10" s="868"/>
      <c r="CU10" s="868"/>
      <c r="CV10" s="869"/>
      <c r="CW10" s="867">
        <v>1</v>
      </c>
      <c r="CX10" s="868"/>
      <c r="CY10" s="868"/>
      <c r="CZ10" s="868"/>
      <c r="DA10" s="869"/>
      <c r="DB10" s="867" t="s">
        <v>586</v>
      </c>
      <c r="DC10" s="868"/>
      <c r="DD10" s="868"/>
      <c r="DE10" s="868"/>
      <c r="DF10" s="869"/>
      <c r="DG10" s="867" t="s">
        <v>586</v>
      </c>
      <c r="DH10" s="868"/>
      <c r="DI10" s="868"/>
      <c r="DJ10" s="868"/>
      <c r="DK10" s="869"/>
      <c r="DL10" s="867" t="s">
        <v>586</v>
      </c>
      <c r="DM10" s="868"/>
      <c r="DN10" s="868"/>
      <c r="DO10" s="868"/>
      <c r="DP10" s="869"/>
      <c r="DQ10" s="867" t="s">
        <v>586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9"/>
      <c r="AG11" s="847"/>
      <c r="AH11" s="847"/>
      <c r="AI11" s="847"/>
      <c r="AJ11" s="848"/>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590</v>
      </c>
      <c r="BT11" s="855"/>
      <c r="BU11" s="855"/>
      <c r="BV11" s="855"/>
      <c r="BW11" s="855"/>
      <c r="BX11" s="855"/>
      <c r="BY11" s="855"/>
      <c r="BZ11" s="855"/>
      <c r="CA11" s="855"/>
      <c r="CB11" s="855"/>
      <c r="CC11" s="855"/>
      <c r="CD11" s="855"/>
      <c r="CE11" s="855"/>
      <c r="CF11" s="855"/>
      <c r="CG11" s="856"/>
      <c r="CH11" s="867">
        <v>0</v>
      </c>
      <c r="CI11" s="868"/>
      <c r="CJ11" s="868"/>
      <c r="CK11" s="868"/>
      <c r="CL11" s="869"/>
      <c r="CM11" s="867">
        <v>6</v>
      </c>
      <c r="CN11" s="868"/>
      <c r="CO11" s="868"/>
      <c r="CP11" s="868"/>
      <c r="CQ11" s="869"/>
      <c r="CR11" s="867">
        <v>3</v>
      </c>
      <c r="CS11" s="868"/>
      <c r="CT11" s="868"/>
      <c r="CU11" s="868"/>
      <c r="CV11" s="869"/>
      <c r="CW11" s="867" t="s">
        <v>586</v>
      </c>
      <c r="CX11" s="868"/>
      <c r="CY11" s="868"/>
      <c r="CZ11" s="868"/>
      <c r="DA11" s="869"/>
      <c r="DB11" s="867" t="s">
        <v>586</v>
      </c>
      <c r="DC11" s="868"/>
      <c r="DD11" s="868"/>
      <c r="DE11" s="868"/>
      <c r="DF11" s="869"/>
      <c r="DG11" s="867" t="s">
        <v>586</v>
      </c>
      <c r="DH11" s="868"/>
      <c r="DI11" s="868"/>
      <c r="DJ11" s="868"/>
      <c r="DK11" s="869"/>
      <c r="DL11" s="867" t="s">
        <v>586</v>
      </c>
      <c r="DM11" s="868"/>
      <c r="DN11" s="868"/>
      <c r="DO11" s="868"/>
      <c r="DP11" s="869"/>
      <c r="DQ11" s="867" t="s">
        <v>586</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9"/>
      <c r="AG12" s="847"/>
      <c r="AH12" s="847"/>
      <c r="AI12" s="847"/>
      <c r="AJ12" s="848"/>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9"/>
      <c r="AG13" s="847"/>
      <c r="AH13" s="847"/>
      <c r="AI13" s="847"/>
      <c r="AJ13" s="848"/>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9"/>
      <c r="AG14" s="847"/>
      <c r="AH14" s="847"/>
      <c r="AI14" s="847"/>
      <c r="AJ14" s="848"/>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9"/>
      <c r="AG15" s="847"/>
      <c r="AH15" s="847"/>
      <c r="AI15" s="847"/>
      <c r="AJ15" s="848"/>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9"/>
      <c r="AG16" s="847"/>
      <c r="AH16" s="847"/>
      <c r="AI16" s="847"/>
      <c r="AJ16" s="848"/>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9"/>
      <c r="AG17" s="847"/>
      <c r="AH17" s="847"/>
      <c r="AI17" s="847"/>
      <c r="AJ17" s="848"/>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9"/>
      <c r="AG18" s="847"/>
      <c r="AH18" s="847"/>
      <c r="AI18" s="847"/>
      <c r="AJ18" s="848"/>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9"/>
      <c r="AG19" s="847"/>
      <c r="AH19" s="847"/>
      <c r="AI19" s="847"/>
      <c r="AJ19" s="848"/>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9"/>
      <c r="AG20" s="847"/>
      <c r="AH20" s="847"/>
      <c r="AI20" s="847"/>
      <c r="AJ20" s="848"/>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9"/>
      <c r="AG21" s="847"/>
      <c r="AH21" s="847"/>
      <c r="AI21" s="847"/>
      <c r="AJ21" s="848"/>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9"/>
      <c r="AG22" s="847"/>
      <c r="AH22" s="847"/>
      <c r="AI22" s="847"/>
      <c r="AJ22" s="848"/>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26881</v>
      </c>
      <c r="R23" s="880"/>
      <c r="S23" s="880"/>
      <c r="T23" s="880"/>
      <c r="U23" s="880"/>
      <c r="V23" s="880">
        <v>26231</v>
      </c>
      <c r="W23" s="880"/>
      <c r="X23" s="880"/>
      <c r="Y23" s="880"/>
      <c r="Z23" s="880"/>
      <c r="AA23" s="880">
        <v>650</v>
      </c>
      <c r="AB23" s="880"/>
      <c r="AC23" s="880"/>
      <c r="AD23" s="880"/>
      <c r="AE23" s="881"/>
      <c r="AF23" s="882">
        <v>417</v>
      </c>
      <c r="AG23" s="880"/>
      <c r="AH23" s="880"/>
      <c r="AI23" s="880"/>
      <c r="AJ23" s="883"/>
      <c r="AK23" s="884"/>
      <c r="AL23" s="885"/>
      <c r="AM23" s="885"/>
      <c r="AN23" s="885"/>
      <c r="AO23" s="885"/>
      <c r="AP23" s="880">
        <v>22597</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4452</v>
      </c>
      <c r="R28" s="909"/>
      <c r="S28" s="909"/>
      <c r="T28" s="909"/>
      <c r="U28" s="909"/>
      <c r="V28" s="909">
        <v>4349</v>
      </c>
      <c r="W28" s="909"/>
      <c r="X28" s="909"/>
      <c r="Y28" s="909"/>
      <c r="Z28" s="909"/>
      <c r="AA28" s="909">
        <f>Q28-V28</f>
        <v>103</v>
      </c>
      <c r="AB28" s="909"/>
      <c r="AC28" s="909"/>
      <c r="AD28" s="909"/>
      <c r="AE28" s="910"/>
      <c r="AF28" s="911">
        <v>103</v>
      </c>
      <c r="AG28" s="909"/>
      <c r="AH28" s="909"/>
      <c r="AI28" s="909"/>
      <c r="AJ28" s="912"/>
      <c r="AK28" s="913">
        <v>297</v>
      </c>
      <c r="AL28" s="904"/>
      <c r="AM28" s="904"/>
      <c r="AN28" s="904"/>
      <c r="AO28" s="904"/>
      <c r="AP28" s="904" t="s">
        <v>586</v>
      </c>
      <c r="AQ28" s="904"/>
      <c r="AR28" s="904"/>
      <c r="AS28" s="904"/>
      <c r="AT28" s="904"/>
      <c r="AU28" s="904" t="s">
        <v>586</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861</v>
      </c>
      <c r="R29" s="845"/>
      <c r="S29" s="845"/>
      <c r="T29" s="845"/>
      <c r="U29" s="845"/>
      <c r="V29" s="845">
        <v>840</v>
      </c>
      <c r="W29" s="845"/>
      <c r="X29" s="845"/>
      <c r="Y29" s="845"/>
      <c r="Z29" s="845"/>
      <c r="AA29" s="846">
        <f t="shared" ref="AA29:AA33" si="1">Q29-V29</f>
        <v>21</v>
      </c>
      <c r="AB29" s="847"/>
      <c r="AC29" s="847"/>
      <c r="AD29" s="847"/>
      <c r="AE29" s="848"/>
      <c r="AF29" s="849">
        <v>21</v>
      </c>
      <c r="AG29" s="847"/>
      <c r="AH29" s="847"/>
      <c r="AI29" s="847"/>
      <c r="AJ29" s="848"/>
      <c r="AK29" s="916">
        <v>182</v>
      </c>
      <c r="AL29" s="917"/>
      <c r="AM29" s="917"/>
      <c r="AN29" s="917"/>
      <c r="AO29" s="917"/>
      <c r="AP29" s="917" t="s">
        <v>586</v>
      </c>
      <c r="AQ29" s="917"/>
      <c r="AR29" s="917"/>
      <c r="AS29" s="917"/>
      <c r="AT29" s="917"/>
      <c r="AU29" s="917" t="s">
        <v>586</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1027</v>
      </c>
      <c r="R30" s="845"/>
      <c r="S30" s="845"/>
      <c r="T30" s="845"/>
      <c r="U30" s="845"/>
      <c r="V30" s="845">
        <v>682</v>
      </c>
      <c r="W30" s="845"/>
      <c r="X30" s="845"/>
      <c r="Y30" s="845"/>
      <c r="Z30" s="845"/>
      <c r="AA30" s="846">
        <f t="shared" si="1"/>
        <v>345</v>
      </c>
      <c r="AB30" s="847"/>
      <c r="AC30" s="847"/>
      <c r="AD30" s="847"/>
      <c r="AE30" s="848"/>
      <c r="AF30" s="849">
        <v>1344</v>
      </c>
      <c r="AG30" s="847"/>
      <c r="AH30" s="847"/>
      <c r="AI30" s="847"/>
      <c r="AJ30" s="848"/>
      <c r="AK30" s="916" t="s">
        <v>586</v>
      </c>
      <c r="AL30" s="917"/>
      <c r="AM30" s="917"/>
      <c r="AN30" s="917"/>
      <c r="AO30" s="917"/>
      <c r="AP30" s="917">
        <v>2276</v>
      </c>
      <c r="AQ30" s="917"/>
      <c r="AR30" s="917"/>
      <c r="AS30" s="917"/>
      <c r="AT30" s="917"/>
      <c r="AU30" s="917" t="s">
        <v>586</v>
      </c>
      <c r="AV30" s="917"/>
      <c r="AW30" s="917"/>
      <c r="AX30" s="917"/>
      <c r="AY30" s="917"/>
      <c r="AZ30" s="918" t="s">
        <v>586</v>
      </c>
      <c r="BA30" s="918"/>
      <c r="BB30" s="918"/>
      <c r="BC30" s="918"/>
      <c r="BD30" s="918"/>
      <c r="BE30" s="914" t="s">
        <v>410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1874</v>
      </c>
      <c r="R31" s="845"/>
      <c r="S31" s="845"/>
      <c r="T31" s="845"/>
      <c r="U31" s="845"/>
      <c r="V31" s="845">
        <v>1428</v>
      </c>
      <c r="W31" s="845"/>
      <c r="X31" s="845"/>
      <c r="Y31" s="845"/>
      <c r="Z31" s="845"/>
      <c r="AA31" s="846">
        <f t="shared" si="1"/>
        <v>446</v>
      </c>
      <c r="AB31" s="847"/>
      <c r="AC31" s="847"/>
      <c r="AD31" s="847"/>
      <c r="AE31" s="848"/>
      <c r="AF31" s="849">
        <v>1445</v>
      </c>
      <c r="AG31" s="847"/>
      <c r="AH31" s="847"/>
      <c r="AI31" s="847"/>
      <c r="AJ31" s="848"/>
      <c r="AK31" s="916">
        <v>308</v>
      </c>
      <c r="AL31" s="917"/>
      <c r="AM31" s="917"/>
      <c r="AN31" s="917"/>
      <c r="AO31" s="917"/>
      <c r="AP31" s="917">
        <v>7973</v>
      </c>
      <c r="AQ31" s="917"/>
      <c r="AR31" s="917"/>
      <c r="AS31" s="917"/>
      <c r="AT31" s="917"/>
      <c r="AU31" s="917">
        <v>2655</v>
      </c>
      <c r="AV31" s="917"/>
      <c r="AW31" s="917"/>
      <c r="AX31" s="917"/>
      <c r="AY31" s="917"/>
      <c r="AZ31" s="918" t="s">
        <v>586</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6982</v>
      </c>
      <c r="R32" s="845"/>
      <c r="S32" s="845"/>
      <c r="T32" s="845"/>
      <c r="U32" s="845"/>
      <c r="V32" s="845">
        <v>6976</v>
      </c>
      <c r="W32" s="845"/>
      <c r="X32" s="845"/>
      <c r="Y32" s="845"/>
      <c r="Z32" s="845"/>
      <c r="AA32" s="846">
        <f t="shared" si="1"/>
        <v>6</v>
      </c>
      <c r="AB32" s="847"/>
      <c r="AC32" s="847"/>
      <c r="AD32" s="847"/>
      <c r="AE32" s="848"/>
      <c r="AF32" s="849" t="s">
        <v>128</v>
      </c>
      <c r="AG32" s="847"/>
      <c r="AH32" s="847"/>
      <c r="AI32" s="847"/>
      <c r="AJ32" s="848"/>
      <c r="AK32" s="916">
        <v>376</v>
      </c>
      <c r="AL32" s="917"/>
      <c r="AM32" s="917"/>
      <c r="AN32" s="917"/>
      <c r="AO32" s="917"/>
      <c r="AP32" s="917">
        <v>7751</v>
      </c>
      <c r="AQ32" s="917"/>
      <c r="AR32" s="917"/>
      <c r="AS32" s="917"/>
      <c r="AT32" s="917"/>
      <c r="AU32" s="917">
        <v>3643</v>
      </c>
      <c r="AV32" s="917"/>
      <c r="AW32" s="917"/>
      <c r="AX32" s="917"/>
      <c r="AY32" s="917"/>
      <c r="AZ32" s="918" t="s">
        <v>586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39</v>
      </c>
      <c r="R33" s="845"/>
      <c r="S33" s="845"/>
      <c r="T33" s="845"/>
      <c r="U33" s="845"/>
      <c r="V33" s="845">
        <v>18</v>
      </c>
      <c r="W33" s="845"/>
      <c r="X33" s="845"/>
      <c r="Y33" s="845"/>
      <c r="Z33" s="845"/>
      <c r="AA33" s="846">
        <f t="shared" si="1"/>
        <v>21</v>
      </c>
      <c r="AB33" s="847"/>
      <c r="AC33" s="847"/>
      <c r="AD33" s="847"/>
      <c r="AE33" s="848"/>
      <c r="AF33" s="849">
        <v>21</v>
      </c>
      <c r="AG33" s="847"/>
      <c r="AH33" s="847"/>
      <c r="AI33" s="847"/>
      <c r="AJ33" s="848"/>
      <c r="AK33" s="916" t="s">
        <v>586</v>
      </c>
      <c r="AL33" s="917"/>
      <c r="AM33" s="917"/>
      <c r="AN33" s="917"/>
      <c r="AO33" s="917"/>
      <c r="AP33" s="917">
        <v>35</v>
      </c>
      <c r="AQ33" s="917"/>
      <c r="AR33" s="917"/>
      <c r="AS33" s="917"/>
      <c r="AT33" s="917"/>
      <c r="AU33" s="917" t="s">
        <v>586</v>
      </c>
      <c r="AV33" s="917"/>
      <c r="AW33" s="917"/>
      <c r="AX33" s="917"/>
      <c r="AY33" s="917"/>
      <c r="AZ33" s="918" t="s">
        <v>586</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9"/>
      <c r="AG34" s="847"/>
      <c r="AH34" s="847"/>
      <c r="AI34" s="847"/>
      <c r="AJ34" s="848"/>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9"/>
      <c r="AG35" s="847"/>
      <c r="AH35" s="847"/>
      <c r="AI35" s="847"/>
      <c r="AJ35" s="848"/>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9"/>
      <c r="AG36" s="847"/>
      <c r="AH36" s="847"/>
      <c r="AI36" s="847"/>
      <c r="AJ36" s="848"/>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9"/>
      <c r="AG37" s="847"/>
      <c r="AH37" s="847"/>
      <c r="AI37" s="847"/>
      <c r="AJ37" s="848"/>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9"/>
      <c r="AG38" s="847"/>
      <c r="AH38" s="847"/>
      <c r="AI38" s="847"/>
      <c r="AJ38" s="848"/>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9"/>
      <c r="AG39" s="847"/>
      <c r="AH39" s="847"/>
      <c r="AI39" s="847"/>
      <c r="AJ39" s="848"/>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9"/>
      <c r="AG40" s="847"/>
      <c r="AH40" s="847"/>
      <c r="AI40" s="847"/>
      <c r="AJ40" s="848"/>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9"/>
      <c r="AG41" s="847"/>
      <c r="AH41" s="847"/>
      <c r="AI41" s="847"/>
      <c r="AJ41" s="848"/>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9"/>
      <c r="AG42" s="847"/>
      <c r="AH42" s="847"/>
      <c r="AI42" s="847"/>
      <c r="AJ42" s="848"/>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9"/>
      <c r="AG43" s="847"/>
      <c r="AH43" s="847"/>
      <c r="AI43" s="847"/>
      <c r="AJ43" s="848"/>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9"/>
      <c r="AG44" s="847"/>
      <c r="AH44" s="847"/>
      <c r="AI44" s="847"/>
      <c r="AJ44" s="848"/>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9"/>
      <c r="AG45" s="847"/>
      <c r="AH45" s="847"/>
      <c r="AI45" s="847"/>
      <c r="AJ45" s="848"/>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9"/>
      <c r="AG46" s="847"/>
      <c r="AH46" s="847"/>
      <c r="AI46" s="847"/>
      <c r="AJ46" s="848"/>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9"/>
      <c r="AG47" s="847"/>
      <c r="AH47" s="847"/>
      <c r="AI47" s="847"/>
      <c r="AJ47" s="848"/>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9"/>
      <c r="AG48" s="847"/>
      <c r="AH48" s="847"/>
      <c r="AI48" s="847"/>
      <c r="AJ48" s="848"/>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9"/>
      <c r="AG49" s="847"/>
      <c r="AH49" s="847"/>
      <c r="AI49" s="847"/>
      <c r="AJ49" s="848"/>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9"/>
      <c r="AG50" s="847"/>
      <c r="AH50" s="847"/>
      <c r="AI50" s="847"/>
      <c r="AJ50" s="848"/>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9"/>
      <c r="AG51" s="847"/>
      <c r="AH51" s="847"/>
      <c r="AI51" s="847"/>
      <c r="AJ51" s="848"/>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9"/>
      <c r="AG52" s="847"/>
      <c r="AH52" s="847"/>
      <c r="AI52" s="847"/>
      <c r="AJ52" s="848"/>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9"/>
      <c r="AG53" s="847"/>
      <c r="AH53" s="847"/>
      <c r="AI53" s="847"/>
      <c r="AJ53" s="848"/>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9"/>
      <c r="AG54" s="847"/>
      <c r="AH54" s="847"/>
      <c r="AI54" s="847"/>
      <c r="AJ54" s="848"/>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9"/>
      <c r="AG55" s="847"/>
      <c r="AH55" s="847"/>
      <c r="AI55" s="847"/>
      <c r="AJ55" s="848"/>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9"/>
      <c r="AG56" s="847"/>
      <c r="AH56" s="847"/>
      <c r="AI56" s="847"/>
      <c r="AJ56" s="848"/>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9"/>
      <c r="AG57" s="847"/>
      <c r="AH57" s="847"/>
      <c r="AI57" s="847"/>
      <c r="AJ57" s="848"/>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9"/>
      <c r="AG58" s="847"/>
      <c r="AH58" s="847"/>
      <c r="AI58" s="847"/>
      <c r="AJ58" s="848"/>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9"/>
      <c r="AG59" s="847"/>
      <c r="AH59" s="847"/>
      <c r="AI59" s="847"/>
      <c r="AJ59" s="848"/>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9"/>
      <c r="AG60" s="847"/>
      <c r="AH60" s="847"/>
      <c r="AI60" s="847"/>
      <c r="AJ60" s="848"/>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9"/>
      <c r="AG61" s="847"/>
      <c r="AH61" s="847"/>
      <c r="AI61" s="847"/>
      <c r="AJ61" s="848"/>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9"/>
      <c r="AG62" s="847"/>
      <c r="AH62" s="847"/>
      <c r="AI62" s="847"/>
      <c r="AJ62" s="848"/>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2934</v>
      </c>
      <c r="AG63" s="928"/>
      <c r="AH63" s="928"/>
      <c r="AI63" s="928"/>
      <c r="AJ63" s="929"/>
      <c r="AK63" s="930"/>
      <c r="AL63" s="925"/>
      <c r="AM63" s="925"/>
      <c r="AN63" s="925"/>
      <c r="AO63" s="925"/>
      <c r="AP63" s="928">
        <v>18035</v>
      </c>
      <c r="AQ63" s="928"/>
      <c r="AR63" s="928"/>
      <c r="AS63" s="928"/>
      <c r="AT63" s="928"/>
      <c r="AU63" s="928">
        <v>6298</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400</v>
      </c>
      <c r="W66" s="804"/>
      <c r="X66" s="804"/>
      <c r="Y66" s="804"/>
      <c r="Z66" s="805"/>
      <c r="AA66" s="803" t="s">
        <v>421</v>
      </c>
      <c r="AB66" s="804"/>
      <c r="AC66" s="804"/>
      <c r="AD66" s="804"/>
      <c r="AE66" s="805"/>
      <c r="AF66" s="938" t="s">
        <v>422</v>
      </c>
      <c r="AG66" s="899"/>
      <c r="AH66" s="899"/>
      <c r="AI66" s="899"/>
      <c r="AJ66" s="939"/>
      <c r="AK66" s="803" t="s">
        <v>403</v>
      </c>
      <c r="AL66" s="827"/>
      <c r="AM66" s="827"/>
      <c r="AN66" s="827"/>
      <c r="AO66" s="828"/>
      <c r="AP66" s="803" t="s">
        <v>423</v>
      </c>
      <c r="AQ66" s="804"/>
      <c r="AR66" s="804"/>
      <c r="AS66" s="804"/>
      <c r="AT66" s="805"/>
      <c r="AU66" s="803" t="s">
        <v>424</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322</v>
      </c>
      <c r="R69" s="917"/>
      <c r="S69" s="917"/>
      <c r="T69" s="917"/>
      <c r="U69" s="917"/>
      <c r="V69" s="917">
        <v>281</v>
      </c>
      <c r="W69" s="917"/>
      <c r="X69" s="917"/>
      <c r="Y69" s="917"/>
      <c r="Z69" s="917"/>
      <c r="AA69" s="917">
        <v>41</v>
      </c>
      <c r="AB69" s="917"/>
      <c r="AC69" s="917"/>
      <c r="AD69" s="917"/>
      <c r="AE69" s="917"/>
      <c r="AF69" s="917">
        <v>41</v>
      </c>
      <c r="AG69" s="917"/>
      <c r="AH69" s="917"/>
      <c r="AI69" s="917"/>
      <c r="AJ69" s="917"/>
      <c r="AK69" s="917" t="s">
        <v>586</v>
      </c>
      <c r="AL69" s="917"/>
      <c r="AM69" s="917"/>
      <c r="AN69" s="917"/>
      <c r="AO69" s="917"/>
      <c r="AP69" s="917" t="s">
        <v>586</v>
      </c>
      <c r="AQ69" s="917"/>
      <c r="AR69" s="917"/>
      <c r="AS69" s="917"/>
      <c r="AT69" s="917"/>
      <c r="AU69" s="917" t="s">
        <v>586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419</v>
      </c>
      <c r="R70" s="917"/>
      <c r="S70" s="917"/>
      <c r="T70" s="917"/>
      <c r="U70" s="917"/>
      <c r="V70" s="917">
        <v>389</v>
      </c>
      <c r="W70" s="917"/>
      <c r="X70" s="917"/>
      <c r="Y70" s="917"/>
      <c r="Z70" s="917"/>
      <c r="AA70" s="917">
        <v>30</v>
      </c>
      <c r="AB70" s="917"/>
      <c r="AC70" s="917"/>
      <c r="AD70" s="917"/>
      <c r="AE70" s="917"/>
      <c r="AF70" s="917">
        <v>30</v>
      </c>
      <c r="AG70" s="917"/>
      <c r="AH70" s="917"/>
      <c r="AI70" s="917"/>
      <c r="AJ70" s="917"/>
      <c r="AK70" s="917">
        <v>16</v>
      </c>
      <c r="AL70" s="917"/>
      <c r="AM70" s="917"/>
      <c r="AN70" s="917"/>
      <c r="AO70" s="917"/>
      <c r="AP70" s="917">
        <v>49</v>
      </c>
      <c r="AQ70" s="917"/>
      <c r="AR70" s="917"/>
      <c r="AS70" s="917"/>
      <c r="AT70" s="917"/>
      <c r="AU70" s="917">
        <v>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20460</v>
      </c>
      <c r="R71" s="917"/>
      <c r="S71" s="917"/>
      <c r="T71" s="917"/>
      <c r="U71" s="917"/>
      <c r="V71" s="917">
        <v>19765</v>
      </c>
      <c r="W71" s="917"/>
      <c r="X71" s="917"/>
      <c r="Y71" s="917"/>
      <c r="Z71" s="917"/>
      <c r="AA71" s="917">
        <v>695</v>
      </c>
      <c r="AB71" s="917"/>
      <c r="AC71" s="917"/>
      <c r="AD71" s="917"/>
      <c r="AE71" s="917"/>
      <c r="AF71" s="917">
        <v>695</v>
      </c>
      <c r="AG71" s="917"/>
      <c r="AH71" s="917"/>
      <c r="AI71" s="917"/>
      <c r="AJ71" s="917"/>
      <c r="AK71" s="917">
        <v>401</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2795</v>
      </c>
      <c r="R72" s="917"/>
      <c r="S72" s="917"/>
      <c r="T72" s="917"/>
      <c r="U72" s="917"/>
      <c r="V72" s="917">
        <v>2659</v>
      </c>
      <c r="W72" s="917"/>
      <c r="X72" s="917"/>
      <c r="Y72" s="917"/>
      <c r="Z72" s="917"/>
      <c r="AA72" s="917">
        <v>136</v>
      </c>
      <c r="AB72" s="917"/>
      <c r="AC72" s="917"/>
      <c r="AD72" s="917"/>
      <c r="AE72" s="917"/>
      <c r="AF72" s="917">
        <v>135</v>
      </c>
      <c r="AG72" s="917"/>
      <c r="AH72" s="917"/>
      <c r="AI72" s="917"/>
      <c r="AJ72" s="917"/>
      <c r="AK72" s="917" t="s">
        <v>586</v>
      </c>
      <c r="AL72" s="917"/>
      <c r="AM72" s="917"/>
      <c r="AN72" s="917"/>
      <c r="AO72" s="917"/>
      <c r="AP72" s="917">
        <v>715</v>
      </c>
      <c r="AQ72" s="917"/>
      <c r="AR72" s="917"/>
      <c r="AS72" s="917"/>
      <c r="AT72" s="917"/>
      <c r="AU72" s="917">
        <v>167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26</v>
      </c>
      <c r="R73" s="917"/>
      <c r="S73" s="917"/>
      <c r="T73" s="917"/>
      <c r="U73" s="917"/>
      <c r="V73" s="917">
        <v>14</v>
      </c>
      <c r="W73" s="917"/>
      <c r="X73" s="917"/>
      <c r="Y73" s="917"/>
      <c r="Z73" s="917"/>
      <c r="AA73" s="917">
        <v>12</v>
      </c>
      <c r="AB73" s="917"/>
      <c r="AC73" s="917"/>
      <c r="AD73" s="917"/>
      <c r="AE73" s="917"/>
      <c r="AF73" s="917">
        <v>12</v>
      </c>
      <c r="AG73" s="917"/>
      <c r="AH73" s="917"/>
      <c r="AI73" s="917"/>
      <c r="AJ73" s="917"/>
      <c r="AK73" s="917" t="s">
        <v>586</v>
      </c>
      <c r="AL73" s="917"/>
      <c r="AM73" s="917"/>
      <c r="AN73" s="917"/>
      <c r="AO73" s="917"/>
      <c r="AP73" s="917" t="s">
        <v>586</v>
      </c>
      <c r="AQ73" s="917"/>
      <c r="AR73" s="917"/>
      <c r="AS73" s="917"/>
      <c r="AT73" s="917"/>
      <c r="AU73" s="917" t="s">
        <v>586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593</v>
      </c>
      <c r="C75" s="960"/>
      <c r="D75" s="960"/>
      <c r="E75" s="960"/>
      <c r="F75" s="960"/>
      <c r="G75" s="960"/>
      <c r="H75" s="960"/>
      <c r="I75" s="960"/>
      <c r="J75" s="960"/>
      <c r="K75" s="960"/>
      <c r="L75" s="960"/>
      <c r="M75" s="960"/>
      <c r="N75" s="960"/>
      <c r="O75" s="960"/>
      <c r="P75" s="961"/>
      <c r="Q75" s="965">
        <v>7</v>
      </c>
      <c r="R75" s="966"/>
      <c r="S75" s="966"/>
      <c r="T75" s="966"/>
      <c r="U75" s="916"/>
      <c r="V75" s="967">
        <v>7</v>
      </c>
      <c r="W75" s="966"/>
      <c r="X75" s="966"/>
      <c r="Y75" s="966"/>
      <c r="Z75" s="916"/>
      <c r="AA75" s="967" t="s">
        <v>613</v>
      </c>
      <c r="AB75" s="966"/>
      <c r="AC75" s="966"/>
      <c r="AD75" s="966"/>
      <c r="AE75" s="916"/>
      <c r="AF75" s="967">
        <v>0</v>
      </c>
      <c r="AG75" s="966"/>
      <c r="AH75" s="966"/>
      <c r="AI75" s="966"/>
      <c r="AJ75" s="916"/>
      <c r="AK75" s="967">
        <v>7</v>
      </c>
      <c r="AL75" s="966"/>
      <c r="AM75" s="966"/>
      <c r="AN75" s="966"/>
      <c r="AO75" s="916"/>
      <c r="AP75" s="967" t="s">
        <v>586</v>
      </c>
      <c r="AQ75" s="966"/>
      <c r="AR75" s="966"/>
      <c r="AS75" s="966"/>
      <c r="AT75" s="916"/>
      <c r="AU75" s="967" t="s">
        <v>586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599</v>
      </c>
      <c r="C76" s="960"/>
      <c r="D76" s="960"/>
      <c r="E76" s="960"/>
      <c r="F76" s="960"/>
      <c r="G76" s="960"/>
      <c r="H76" s="960"/>
      <c r="I76" s="960"/>
      <c r="J76" s="960"/>
      <c r="K76" s="960"/>
      <c r="L76" s="960"/>
      <c r="M76" s="960"/>
      <c r="N76" s="960"/>
      <c r="O76" s="960"/>
      <c r="P76" s="961"/>
      <c r="Q76" s="965">
        <v>91</v>
      </c>
      <c r="R76" s="966"/>
      <c r="S76" s="966"/>
      <c r="T76" s="966"/>
      <c r="U76" s="916"/>
      <c r="V76" s="967">
        <v>91</v>
      </c>
      <c r="W76" s="966"/>
      <c r="X76" s="966"/>
      <c r="Y76" s="966"/>
      <c r="Z76" s="916"/>
      <c r="AA76" s="967" t="s">
        <v>613</v>
      </c>
      <c r="AB76" s="966"/>
      <c r="AC76" s="966"/>
      <c r="AD76" s="966"/>
      <c r="AE76" s="916"/>
      <c r="AF76" s="967">
        <v>0</v>
      </c>
      <c r="AG76" s="966"/>
      <c r="AH76" s="966"/>
      <c r="AI76" s="966"/>
      <c r="AJ76" s="916"/>
      <c r="AK76" s="967" t="s">
        <v>586</v>
      </c>
      <c r="AL76" s="966"/>
      <c r="AM76" s="966"/>
      <c r="AN76" s="966"/>
      <c r="AO76" s="916"/>
      <c r="AP76" s="967" t="s">
        <v>586</v>
      </c>
      <c r="AQ76" s="966"/>
      <c r="AR76" s="966"/>
      <c r="AS76" s="966"/>
      <c r="AT76" s="916"/>
      <c r="AU76" s="967" t="s">
        <v>586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600</v>
      </c>
      <c r="C77" s="960"/>
      <c r="D77" s="960"/>
      <c r="E77" s="960"/>
      <c r="F77" s="960"/>
      <c r="G77" s="960"/>
      <c r="H77" s="960"/>
      <c r="I77" s="960"/>
      <c r="J77" s="960"/>
      <c r="K77" s="960"/>
      <c r="L77" s="960"/>
      <c r="M77" s="960"/>
      <c r="N77" s="960"/>
      <c r="O77" s="960"/>
      <c r="P77" s="961"/>
      <c r="Q77" s="965">
        <v>120</v>
      </c>
      <c r="R77" s="966"/>
      <c r="S77" s="966"/>
      <c r="T77" s="966"/>
      <c r="U77" s="916"/>
      <c r="V77" s="967">
        <v>120</v>
      </c>
      <c r="W77" s="966"/>
      <c r="X77" s="966"/>
      <c r="Y77" s="966"/>
      <c r="Z77" s="916"/>
      <c r="AA77" s="967" t="s">
        <v>613</v>
      </c>
      <c r="AB77" s="966"/>
      <c r="AC77" s="966"/>
      <c r="AD77" s="966"/>
      <c r="AE77" s="916"/>
      <c r="AF77" s="967">
        <v>0</v>
      </c>
      <c r="AG77" s="966"/>
      <c r="AH77" s="966"/>
      <c r="AI77" s="966"/>
      <c r="AJ77" s="916"/>
      <c r="AK77" s="967" t="s">
        <v>586</v>
      </c>
      <c r="AL77" s="966"/>
      <c r="AM77" s="966"/>
      <c r="AN77" s="966"/>
      <c r="AO77" s="916"/>
      <c r="AP77" s="967">
        <v>231</v>
      </c>
      <c r="AQ77" s="966"/>
      <c r="AR77" s="966"/>
      <c r="AS77" s="966"/>
      <c r="AT77" s="916"/>
      <c r="AU77" s="967">
        <v>163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601</v>
      </c>
      <c r="C78" s="960"/>
      <c r="D78" s="960"/>
      <c r="E78" s="960"/>
      <c r="F78" s="960"/>
      <c r="G78" s="960"/>
      <c r="H78" s="960"/>
      <c r="I78" s="960"/>
      <c r="J78" s="960"/>
      <c r="K78" s="960"/>
      <c r="L78" s="960"/>
      <c r="M78" s="960"/>
      <c r="N78" s="960"/>
      <c r="O78" s="960"/>
      <c r="P78" s="961"/>
      <c r="Q78" s="962">
        <v>873</v>
      </c>
      <c r="R78" s="917"/>
      <c r="S78" s="917"/>
      <c r="T78" s="917"/>
      <c r="U78" s="917"/>
      <c r="V78" s="917">
        <v>873</v>
      </c>
      <c r="W78" s="917"/>
      <c r="X78" s="917"/>
      <c r="Y78" s="917"/>
      <c r="Z78" s="917"/>
      <c r="AA78" s="917" t="s">
        <v>613</v>
      </c>
      <c r="AB78" s="917"/>
      <c r="AC78" s="917"/>
      <c r="AD78" s="917"/>
      <c r="AE78" s="917"/>
      <c r="AF78" s="917">
        <v>0</v>
      </c>
      <c r="AG78" s="917"/>
      <c r="AH78" s="917"/>
      <c r="AI78" s="917"/>
      <c r="AJ78" s="917"/>
      <c r="AK78" s="917" t="s">
        <v>586</v>
      </c>
      <c r="AL78" s="917"/>
      <c r="AM78" s="917"/>
      <c r="AN78" s="917"/>
      <c r="AO78" s="917"/>
      <c r="AP78" s="917">
        <v>3987</v>
      </c>
      <c r="AQ78" s="917"/>
      <c r="AR78" s="917"/>
      <c r="AS78" s="917"/>
      <c r="AT78" s="917"/>
      <c r="AU78" s="917">
        <v>1466</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602</v>
      </c>
      <c r="C79" s="960"/>
      <c r="D79" s="960"/>
      <c r="E79" s="960"/>
      <c r="F79" s="960"/>
      <c r="G79" s="960"/>
      <c r="H79" s="960"/>
      <c r="I79" s="960"/>
      <c r="J79" s="960"/>
      <c r="K79" s="960"/>
      <c r="L79" s="960"/>
      <c r="M79" s="960"/>
      <c r="N79" s="960"/>
      <c r="O79" s="960"/>
      <c r="P79" s="961"/>
      <c r="Q79" s="962">
        <v>1291</v>
      </c>
      <c r="R79" s="917"/>
      <c r="S79" s="917"/>
      <c r="T79" s="917"/>
      <c r="U79" s="917"/>
      <c r="V79" s="917">
        <v>1258</v>
      </c>
      <c r="W79" s="917"/>
      <c r="X79" s="917"/>
      <c r="Y79" s="917"/>
      <c r="Z79" s="917"/>
      <c r="AA79" s="917">
        <v>33</v>
      </c>
      <c r="AB79" s="917"/>
      <c r="AC79" s="917"/>
      <c r="AD79" s="917"/>
      <c r="AE79" s="917"/>
      <c r="AF79" s="917">
        <v>33</v>
      </c>
      <c r="AG79" s="917"/>
      <c r="AH79" s="917"/>
      <c r="AI79" s="917"/>
      <c r="AJ79" s="917"/>
      <c r="AK79" s="917">
        <v>95</v>
      </c>
      <c r="AL79" s="917"/>
      <c r="AM79" s="917"/>
      <c r="AN79" s="917"/>
      <c r="AO79" s="917"/>
      <c r="AP79" s="917" t="s">
        <v>586</v>
      </c>
      <c r="AQ79" s="917"/>
      <c r="AR79" s="917"/>
      <c r="AS79" s="917"/>
      <c r="AT79" s="917"/>
      <c r="AU79" s="917" t="s">
        <v>586</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603</v>
      </c>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593</v>
      </c>
      <c r="C81" s="960"/>
      <c r="D81" s="960"/>
      <c r="E81" s="960"/>
      <c r="F81" s="960"/>
      <c r="G81" s="960"/>
      <c r="H81" s="960"/>
      <c r="I81" s="960"/>
      <c r="J81" s="960"/>
      <c r="K81" s="960"/>
      <c r="L81" s="960"/>
      <c r="M81" s="960"/>
      <c r="N81" s="960"/>
      <c r="O81" s="960"/>
      <c r="P81" s="961"/>
      <c r="Q81" s="962">
        <v>600</v>
      </c>
      <c r="R81" s="917"/>
      <c r="S81" s="917"/>
      <c r="T81" s="917"/>
      <c r="U81" s="917"/>
      <c r="V81" s="917">
        <v>537</v>
      </c>
      <c r="W81" s="917"/>
      <c r="X81" s="917"/>
      <c r="Y81" s="917"/>
      <c r="Z81" s="917"/>
      <c r="AA81" s="917">
        <v>63</v>
      </c>
      <c r="AB81" s="917"/>
      <c r="AC81" s="917"/>
      <c r="AD81" s="917"/>
      <c r="AE81" s="917"/>
      <c r="AF81" s="917">
        <v>63</v>
      </c>
      <c r="AG81" s="917"/>
      <c r="AH81" s="917"/>
      <c r="AI81" s="917"/>
      <c r="AJ81" s="917"/>
      <c r="AK81" s="917">
        <v>127</v>
      </c>
      <c r="AL81" s="917"/>
      <c r="AM81" s="917"/>
      <c r="AN81" s="917"/>
      <c r="AO81" s="917"/>
      <c r="AP81" s="917" t="s">
        <v>586</v>
      </c>
      <c r="AQ81" s="917"/>
      <c r="AR81" s="917"/>
      <c r="AS81" s="917"/>
      <c r="AT81" s="917"/>
      <c r="AU81" s="917" t="s">
        <v>586</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604</v>
      </c>
      <c r="C82" s="960"/>
      <c r="D82" s="960"/>
      <c r="E82" s="960"/>
      <c r="F82" s="960"/>
      <c r="G82" s="960"/>
      <c r="H82" s="960"/>
      <c r="I82" s="960"/>
      <c r="J82" s="960"/>
      <c r="K82" s="960"/>
      <c r="L82" s="960"/>
      <c r="M82" s="960"/>
      <c r="N82" s="960"/>
      <c r="O82" s="960"/>
      <c r="P82" s="961"/>
      <c r="Q82" s="962">
        <v>296986</v>
      </c>
      <c r="R82" s="917"/>
      <c r="S82" s="917"/>
      <c r="T82" s="917"/>
      <c r="U82" s="917"/>
      <c r="V82" s="917">
        <v>274820</v>
      </c>
      <c r="W82" s="917"/>
      <c r="X82" s="917"/>
      <c r="Y82" s="917"/>
      <c r="Z82" s="917"/>
      <c r="AA82" s="917">
        <v>22166</v>
      </c>
      <c r="AB82" s="917"/>
      <c r="AC82" s="917"/>
      <c r="AD82" s="917"/>
      <c r="AE82" s="917"/>
      <c r="AF82" s="917">
        <v>22166</v>
      </c>
      <c r="AG82" s="917"/>
      <c r="AH82" s="917"/>
      <c r="AI82" s="917"/>
      <c r="AJ82" s="917"/>
      <c r="AK82" s="917">
        <v>255</v>
      </c>
      <c r="AL82" s="917"/>
      <c r="AM82" s="917"/>
      <c r="AN82" s="917"/>
      <c r="AO82" s="917"/>
      <c r="AP82" s="917" t="s">
        <v>586</v>
      </c>
      <c r="AQ82" s="917"/>
      <c r="AR82" s="917"/>
      <c r="AS82" s="917"/>
      <c r="AT82" s="917"/>
      <c r="AU82" s="917" t="s">
        <v>586</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605</v>
      </c>
      <c r="C83" s="960"/>
      <c r="D83" s="960"/>
      <c r="E83" s="960"/>
      <c r="F83" s="960"/>
      <c r="G83" s="960"/>
      <c r="H83" s="960"/>
      <c r="I83" s="960"/>
      <c r="J83" s="960"/>
      <c r="K83" s="960"/>
      <c r="L83" s="960"/>
      <c r="M83" s="960"/>
      <c r="N83" s="960"/>
      <c r="O83" s="960"/>
      <c r="P83" s="961"/>
      <c r="Q83" s="962">
        <v>320</v>
      </c>
      <c r="R83" s="917"/>
      <c r="S83" s="917"/>
      <c r="T83" s="917"/>
      <c r="U83" s="917"/>
      <c r="V83" s="917">
        <v>186</v>
      </c>
      <c r="W83" s="917"/>
      <c r="X83" s="917"/>
      <c r="Y83" s="917"/>
      <c r="Z83" s="917"/>
      <c r="AA83" s="917">
        <v>134</v>
      </c>
      <c r="AB83" s="917"/>
      <c r="AC83" s="917"/>
      <c r="AD83" s="917"/>
      <c r="AE83" s="917"/>
      <c r="AF83" s="917">
        <v>134</v>
      </c>
      <c r="AG83" s="917"/>
      <c r="AH83" s="917"/>
      <c r="AI83" s="917"/>
      <c r="AJ83" s="917"/>
      <c r="AK83" s="917">
        <v>4</v>
      </c>
      <c r="AL83" s="917"/>
      <c r="AM83" s="917"/>
      <c r="AN83" s="917"/>
      <c r="AO83" s="917"/>
      <c r="AP83" s="917" t="s">
        <v>586</v>
      </c>
      <c r="AQ83" s="917"/>
      <c r="AR83" s="917"/>
      <c r="AS83" s="917"/>
      <c r="AT83" s="917"/>
      <c r="AU83" s="917" t="s">
        <v>586</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606</v>
      </c>
      <c r="C84" s="960"/>
      <c r="D84" s="960"/>
      <c r="E84" s="960"/>
      <c r="F84" s="960"/>
      <c r="G84" s="960"/>
      <c r="H84" s="960"/>
      <c r="I84" s="960"/>
      <c r="J84" s="960"/>
      <c r="K84" s="960"/>
      <c r="L84" s="960"/>
      <c r="M84" s="960"/>
      <c r="N84" s="960"/>
      <c r="O84" s="960"/>
      <c r="P84" s="961"/>
      <c r="Q84" s="962">
        <v>195</v>
      </c>
      <c r="R84" s="917"/>
      <c r="S84" s="917"/>
      <c r="T84" s="917"/>
      <c r="U84" s="917"/>
      <c r="V84" s="917">
        <v>186</v>
      </c>
      <c r="W84" s="917"/>
      <c r="X84" s="917"/>
      <c r="Y84" s="917"/>
      <c r="Z84" s="917"/>
      <c r="AA84" s="917">
        <v>9</v>
      </c>
      <c r="AB84" s="917"/>
      <c r="AC84" s="917"/>
      <c r="AD84" s="917"/>
      <c r="AE84" s="917"/>
      <c r="AF84" s="917">
        <v>9</v>
      </c>
      <c r="AG84" s="917"/>
      <c r="AH84" s="917"/>
      <c r="AI84" s="917"/>
      <c r="AJ84" s="917"/>
      <c r="AK84" s="917" t="s">
        <v>586</v>
      </c>
      <c r="AL84" s="917"/>
      <c r="AM84" s="917"/>
      <c r="AN84" s="917"/>
      <c r="AO84" s="917"/>
      <c r="AP84" s="917" t="s">
        <v>586</v>
      </c>
      <c r="AQ84" s="917"/>
      <c r="AR84" s="917"/>
      <c r="AS84" s="917"/>
      <c r="AT84" s="917"/>
      <c r="AU84" s="917" t="s">
        <v>586</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607</v>
      </c>
      <c r="C85" s="960"/>
      <c r="D85" s="960"/>
      <c r="E85" s="960"/>
      <c r="F85" s="960"/>
      <c r="G85" s="960"/>
      <c r="H85" s="960"/>
      <c r="I85" s="960"/>
      <c r="J85" s="960"/>
      <c r="K85" s="960"/>
      <c r="L85" s="960"/>
      <c r="M85" s="960"/>
      <c r="N85" s="960"/>
      <c r="O85" s="960"/>
      <c r="P85" s="961"/>
      <c r="Q85" s="962">
        <v>2162</v>
      </c>
      <c r="R85" s="917"/>
      <c r="S85" s="917"/>
      <c r="T85" s="917"/>
      <c r="U85" s="917"/>
      <c r="V85" s="917">
        <v>2061</v>
      </c>
      <c r="W85" s="917"/>
      <c r="X85" s="917"/>
      <c r="Y85" s="917"/>
      <c r="Z85" s="917"/>
      <c r="AA85" s="917">
        <v>101</v>
      </c>
      <c r="AB85" s="917"/>
      <c r="AC85" s="917"/>
      <c r="AD85" s="917"/>
      <c r="AE85" s="917"/>
      <c r="AF85" s="917">
        <v>101</v>
      </c>
      <c r="AG85" s="917"/>
      <c r="AH85" s="917"/>
      <c r="AI85" s="917"/>
      <c r="AJ85" s="917"/>
      <c r="AK85" s="917" t="s">
        <v>586</v>
      </c>
      <c r="AL85" s="917"/>
      <c r="AM85" s="917"/>
      <c r="AN85" s="917"/>
      <c r="AO85" s="917"/>
      <c r="AP85" s="917" t="s">
        <v>586</v>
      </c>
      <c r="AQ85" s="917"/>
      <c r="AR85" s="917"/>
      <c r="AS85" s="917"/>
      <c r="AT85" s="917"/>
      <c r="AU85" s="917" t="s">
        <v>586</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23419</v>
      </c>
      <c r="AG88" s="928"/>
      <c r="AH88" s="928"/>
      <c r="AI88" s="928"/>
      <c r="AJ88" s="928"/>
      <c r="AK88" s="925"/>
      <c r="AL88" s="925"/>
      <c r="AM88" s="925"/>
      <c r="AN88" s="925"/>
      <c r="AO88" s="925"/>
      <c r="AP88" s="928">
        <v>4982</v>
      </c>
      <c r="AQ88" s="928"/>
      <c r="AR88" s="928"/>
      <c r="AS88" s="928"/>
      <c r="AT88" s="928"/>
      <c r="AU88" s="928">
        <v>1807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92</v>
      </c>
      <c r="CS102" s="936"/>
      <c r="CT102" s="936"/>
      <c r="CU102" s="936"/>
      <c r="CV102" s="979"/>
      <c r="CW102" s="978">
        <v>25</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307</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307</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307</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2516255</v>
      </c>
      <c r="AB110" s="988"/>
      <c r="AC110" s="988"/>
      <c r="AD110" s="988"/>
      <c r="AE110" s="989"/>
      <c r="AF110" s="990">
        <v>2299246</v>
      </c>
      <c r="AG110" s="988"/>
      <c r="AH110" s="988"/>
      <c r="AI110" s="988"/>
      <c r="AJ110" s="989"/>
      <c r="AK110" s="990">
        <v>2102179</v>
      </c>
      <c r="AL110" s="988"/>
      <c r="AM110" s="988"/>
      <c r="AN110" s="988"/>
      <c r="AO110" s="989"/>
      <c r="AP110" s="991">
        <v>20.5</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22903436</v>
      </c>
      <c r="BR110" s="1023"/>
      <c r="BS110" s="1023"/>
      <c r="BT110" s="1023"/>
      <c r="BU110" s="1023"/>
      <c r="BV110" s="1023">
        <v>22597026</v>
      </c>
      <c r="BW110" s="1023"/>
      <c r="BX110" s="1023"/>
      <c r="BY110" s="1023"/>
      <c r="BZ110" s="1023"/>
      <c r="CA110" s="1023">
        <v>22560616</v>
      </c>
      <c r="CB110" s="1023"/>
      <c r="CC110" s="1023"/>
      <c r="CD110" s="1023"/>
      <c r="CE110" s="1023"/>
      <c r="CF110" s="1037">
        <v>219.8</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442</v>
      </c>
      <c r="DM110" s="1023"/>
      <c r="DN110" s="1023"/>
      <c r="DO110" s="1023"/>
      <c r="DP110" s="1023"/>
      <c r="DQ110" s="1023" t="s">
        <v>443</v>
      </c>
      <c r="DR110" s="1023"/>
      <c r="DS110" s="1023"/>
      <c r="DT110" s="1023"/>
      <c r="DU110" s="1023"/>
      <c r="DV110" s="1024" t="s">
        <v>128</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445</v>
      </c>
      <c r="AL111" s="1030"/>
      <c r="AM111" s="1030"/>
      <c r="AN111" s="1030"/>
      <c r="AO111" s="1031"/>
      <c r="AP111" s="1033" t="s">
        <v>442</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v>92083</v>
      </c>
      <c r="BW111" s="1016"/>
      <c r="BX111" s="1016"/>
      <c r="BY111" s="1016"/>
      <c r="BZ111" s="1016"/>
      <c r="CA111" s="1016">
        <v>80573</v>
      </c>
      <c r="CB111" s="1016"/>
      <c r="CC111" s="1016"/>
      <c r="CD111" s="1016"/>
      <c r="CE111" s="1016"/>
      <c r="CF111" s="1010">
        <v>0.8</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442</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442</v>
      </c>
      <c r="AG112" s="1055"/>
      <c r="AH112" s="1055"/>
      <c r="AI112" s="1055"/>
      <c r="AJ112" s="1056"/>
      <c r="AK112" s="1057" t="s">
        <v>443</v>
      </c>
      <c r="AL112" s="1055"/>
      <c r="AM112" s="1055"/>
      <c r="AN112" s="1055"/>
      <c r="AO112" s="1056"/>
      <c r="AP112" s="1058" t="s">
        <v>128</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6989268</v>
      </c>
      <c r="BR112" s="1016"/>
      <c r="BS112" s="1016"/>
      <c r="BT112" s="1016"/>
      <c r="BU112" s="1016"/>
      <c r="BV112" s="1016">
        <v>6703947</v>
      </c>
      <c r="BW112" s="1016"/>
      <c r="BX112" s="1016"/>
      <c r="BY112" s="1016"/>
      <c r="BZ112" s="1016"/>
      <c r="CA112" s="1016">
        <v>6297927</v>
      </c>
      <c r="CB112" s="1016"/>
      <c r="CC112" s="1016"/>
      <c r="CD112" s="1016"/>
      <c r="CE112" s="1016"/>
      <c r="CF112" s="1010">
        <v>61.3</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442</v>
      </c>
      <c r="DM112" s="1016"/>
      <c r="DN112" s="1016"/>
      <c r="DO112" s="1016"/>
      <c r="DP112" s="1016"/>
      <c r="DQ112" s="1016" t="s">
        <v>442</v>
      </c>
      <c r="DR112" s="1016"/>
      <c r="DS112" s="1016"/>
      <c r="DT112" s="1016"/>
      <c r="DU112" s="1016"/>
      <c r="DV112" s="1017" t="s">
        <v>442</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571787</v>
      </c>
      <c r="AB113" s="1030"/>
      <c r="AC113" s="1030"/>
      <c r="AD113" s="1030"/>
      <c r="AE113" s="1031"/>
      <c r="AF113" s="1032">
        <v>554760</v>
      </c>
      <c r="AG113" s="1030"/>
      <c r="AH113" s="1030"/>
      <c r="AI113" s="1030"/>
      <c r="AJ113" s="1031"/>
      <c r="AK113" s="1032">
        <v>610802</v>
      </c>
      <c r="AL113" s="1030"/>
      <c r="AM113" s="1030"/>
      <c r="AN113" s="1030"/>
      <c r="AO113" s="1031"/>
      <c r="AP113" s="1033">
        <v>5.9</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2241710</v>
      </c>
      <c r="BR113" s="1016"/>
      <c r="BS113" s="1016"/>
      <c r="BT113" s="1016"/>
      <c r="BU113" s="1016"/>
      <c r="BV113" s="1016">
        <v>2050252</v>
      </c>
      <c r="BW113" s="1016"/>
      <c r="BX113" s="1016"/>
      <c r="BY113" s="1016"/>
      <c r="BZ113" s="1016"/>
      <c r="CA113" s="1016">
        <v>1807134</v>
      </c>
      <c r="CB113" s="1016"/>
      <c r="CC113" s="1016"/>
      <c r="CD113" s="1016"/>
      <c r="CE113" s="1016"/>
      <c r="CF113" s="1010">
        <v>17.600000000000001</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442</v>
      </c>
      <c r="DM113" s="1055"/>
      <c r="DN113" s="1055"/>
      <c r="DO113" s="1055"/>
      <c r="DP113" s="1056"/>
      <c r="DQ113" s="1057" t="s">
        <v>442</v>
      </c>
      <c r="DR113" s="1055"/>
      <c r="DS113" s="1055"/>
      <c r="DT113" s="1055"/>
      <c r="DU113" s="1056"/>
      <c r="DV113" s="1058" t="s">
        <v>442</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128999</v>
      </c>
      <c r="AB114" s="1055"/>
      <c r="AC114" s="1055"/>
      <c r="AD114" s="1055"/>
      <c r="AE114" s="1056"/>
      <c r="AF114" s="1057">
        <v>207825</v>
      </c>
      <c r="AG114" s="1055"/>
      <c r="AH114" s="1055"/>
      <c r="AI114" s="1055"/>
      <c r="AJ114" s="1056"/>
      <c r="AK114" s="1057">
        <v>253757</v>
      </c>
      <c r="AL114" s="1055"/>
      <c r="AM114" s="1055"/>
      <c r="AN114" s="1055"/>
      <c r="AO114" s="1056"/>
      <c r="AP114" s="1058">
        <v>2.5</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2841748</v>
      </c>
      <c r="BR114" s="1016"/>
      <c r="BS114" s="1016"/>
      <c r="BT114" s="1016"/>
      <c r="BU114" s="1016"/>
      <c r="BV114" s="1016">
        <v>2928741</v>
      </c>
      <c r="BW114" s="1016"/>
      <c r="BX114" s="1016"/>
      <c r="BY114" s="1016"/>
      <c r="BZ114" s="1016"/>
      <c r="CA114" s="1016">
        <v>2940347</v>
      </c>
      <c r="CB114" s="1016"/>
      <c r="CC114" s="1016"/>
      <c r="CD114" s="1016"/>
      <c r="CE114" s="1016"/>
      <c r="CF114" s="1010">
        <v>28.6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442</v>
      </c>
      <c r="DM114" s="1055"/>
      <c r="DN114" s="1055"/>
      <c r="DO114" s="1055"/>
      <c r="DP114" s="1056"/>
      <c r="DQ114" s="1057" t="s">
        <v>443</v>
      </c>
      <c r="DR114" s="1055"/>
      <c r="DS114" s="1055"/>
      <c r="DT114" s="1055"/>
      <c r="DU114" s="1056"/>
      <c r="DV114" s="1058" t="s">
        <v>442</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11850</v>
      </c>
      <c r="AB115" s="1030"/>
      <c r="AC115" s="1030"/>
      <c r="AD115" s="1030"/>
      <c r="AE115" s="1031"/>
      <c r="AF115" s="1032">
        <v>12007</v>
      </c>
      <c r="AG115" s="1030"/>
      <c r="AH115" s="1030"/>
      <c r="AI115" s="1030"/>
      <c r="AJ115" s="1031"/>
      <c r="AK115" s="1032">
        <v>11951</v>
      </c>
      <c r="AL115" s="1030"/>
      <c r="AM115" s="1030"/>
      <c r="AN115" s="1030"/>
      <c r="AO115" s="1031"/>
      <c r="AP115" s="1033">
        <v>0.1</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442</v>
      </c>
      <c r="BW115" s="1016"/>
      <c r="BX115" s="1016"/>
      <c r="BY115" s="1016"/>
      <c r="BZ115" s="1016"/>
      <c r="CA115" s="1016" t="s">
        <v>443</v>
      </c>
      <c r="CB115" s="1016"/>
      <c r="CC115" s="1016"/>
      <c r="CD115" s="1016"/>
      <c r="CE115" s="1016"/>
      <c r="CF115" s="1010" t="s">
        <v>442</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442</v>
      </c>
      <c r="DM115" s="1055"/>
      <c r="DN115" s="1055"/>
      <c r="DO115" s="1055"/>
      <c r="DP115" s="1056"/>
      <c r="DQ115" s="1057" t="s">
        <v>128</v>
      </c>
      <c r="DR115" s="1055"/>
      <c r="DS115" s="1055"/>
      <c r="DT115" s="1055"/>
      <c r="DU115" s="1056"/>
      <c r="DV115" s="1058" t="s">
        <v>442</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442</v>
      </c>
      <c r="AG116" s="1055"/>
      <c r="AH116" s="1055"/>
      <c r="AI116" s="1055"/>
      <c r="AJ116" s="1056"/>
      <c r="AK116" s="1057" t="s">
        <v>442</v>
      </c>
      <c r="AL116" s="1055"/>
      <c r="AM116" s="1055"/>
      <c r="AN116" s="1055"/>
      <c r="AO116" s="1056"/>
      <c r="AP116" s="1058" t="s">
        <v>442</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445</v>
      </c>
      <c r="BW116" s="1016"/>
      <c r="BX116" s="1016"/>
      <c r="BY116" s="1016"/>
      <c r="BZ116" s="1016"/>
      <c r="CA116" s="1016" t="s">
        <v>442</v>
      </c>
      <c r="CB116" s="1016"/>
      <c r="CC116" s="1016"/>
      <c r="CD116" s="1016"/>
      <c r="CE116" s="1016"/>
      <c r="CF116" s="1010" t="s">
        <v>442</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445</v>
      </c>
      <c r="DM116" s="1055"/>
      <c r="DN116" s="1055"/>
      <c r="DO116" s="1055"/>
      <c r="DP116" s="1056"/>
      <c r="DQ116" s="1057" t="s">
        <v>445</v>
      </c>
      <c r="DR116" s="1055"/>
      <c r="DS116" s="1055"/>
      <c r="DT116" s="1055"/>
      <c r="DU116" s="1056"/>
      <c r="DV116" s="1058" t="s">
        <v>442</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3228891</v>
      </c>
      <c r="AB117" s="1073"/>
      <c r="AC117" s="1073"/>
      <c r="AD117" s="1073"/>
      <c r="AE117" s="1074"/>
      <c r="AF117" s="1075">
        <v>3073838</v>
      </c>
      <c r="AG117" s="1073"/>
      <c r="AH117" s="1073"/>
      <c r="AI117" s="1073"/>
      <c r="AJ117" s="1074"/>
      <c r="AK117" s="1075">
        <v>2978689</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442</v>
      </c>
      <c r="BW117" s="1016"/>
      <c r="BX117" s="1016"/>
      <c r="BY117" s="1016"/>
      <c r="BZ117" s="1016"/>
      <c r="CA117" s="1016" t="s">
        <v>442</v>
      </c>
      <c r="CB117" s="1016"/>
      <c r="CC117" s="1016"/>
      <c r="CD117" s="1016"/>
      <c r="CE117" s="1016"/>
      <c r="CF117" s="1010" t="s">
        <v>128</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442</v>
      </c>
      <c r="DM117" s="1055"/>
      <c r="DN117" s="1055"/>
      <c r="DO117" s="1055"/>
      <c r="DP117" s="1056"/>
      <c r="DQ117" s="1057" t="s">
        <v>442</v>
      </c>
      <c r="DR117" s="1055"/>
      <c r="DS117" s="1055"/>
      <c r="DT117" s="1055"/>
      <c r="DU117" s="1056"/>
      <c r="DV117" s="1058" t="s">
        <v>442</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307</v>
      </c>
      <c r="AL118" s="981"/>
      <c r="AM118" s="981"/>
      <c r="AN118" s="981"/>
      <c r="AO118" s="982"/>
      <c r="AP118" s="1067" t="s">
        <v>436</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443</v>
      </c>
      <c r="BW118" s="1094"/>
      <c r="BX118" s="1094"/>
      <c r="BY118" s="1094"/>
      <c r="BZ118" s="1094"/>
      <c r="CA118" s="1094" t="s">
        <v>128</v>
      </c>
      <c r="CB118" s="1094"/>
      <c r="CC118" s="1094"/>
      <c r="CD118" s="1094"/>
      <c r="CE118" s="1094"/>
      <c r="CF118" s="1010" t="s">
        <v>468</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443</v>
      </c>
      <c r="AL119" s="988"/>
      <c r="AM119" s="988"/>
      <c r="AN119" s="988"/>
      <c r="AO119" s="989"/>
      <c r="AP119" s="991" t="s">
        <v>443</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470</v>
      </c>
      <c r="BP119" s="1102"/>
      <c r="BQ119" s="1093">
        <v>34976162</v>
      </c>
      <c r="BR119" s="1094"/>
      <c r="BS119" s="1094"/>
      <c r="BT119" s="1094"/>
      <c r="BU119" s="1094"/>
      <c r="BV119" s="1094">
        <v>34372049</v>
      </c>
      <c r="BW119" s="1094"/>
      <c r="BX119" s="1094"/>
      <c r="BY119" s="1094"/>
      <c r="BZ119" s="1094"/>
      <c r="CA119" s="1094">
        <v>33686597</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443</v>
      </c>
      <c r="DH119" s="1080"/>
      <c r="DI119" s="1080"/>
      <c r="DJ119" s="1080"/>
      <c r="DK119" s="1081"/>
      <c r="DL119" s="1079">
        <v>92083</v>
      </c>
      <c r="DM119" s="1080"/>
      <c r="DN119" s="1080"/>
      <c r="DO119" s="1080"/>
      <c r="DP119" s="1081"/>
      <c r="DQ119" s="1079">
        <v>80573</v>
      </c>
      <c r="DR119" s="1080"/>
      <c r="DS119" s="1080"/>
      <c r="DT119" s="1080"/>
      <c r="DU119" s="1081"/>
      <c r="DV119" s="1082">
        <v>0.8</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468</v>
      </c>
      <c r="AB120" s="1055"/>
      <c r="AC120" s="1055"/>
      <c r="AD120" s="1055"/>
      <c r="AE120" s="1056"/>
      <c r="AF120" s="1057" t="s">
        <v>443</v>
      </c>
      <c r="AG120" s="1055"/>
      <c r="AH120" s="1055"/>
      <c r="AI120" s="1055"/>
      <c r="AJ120" s="1056"/>
      <c r="AK120" s="1057" t="s">
        <v>443</v>
      </c>
      <c r="AL120" s="1055"/>
      <c r="AM120" s="1055"/>
      <c r="AN120" s="1055"/>
      <c r="AO120" s="1056"/>
      <c r="AP120" s="1058" t="s">
        <v>128</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3549454</v>
      </c>
      <c r="BR120" s="1023"/>
      <c r="BS120" s="1023"/>
      <c r="BT120" s="1023"/>
      <c r="BU120" s="1023"/>
      <c r="BV120" s="1023">
        <v>3895598</v>
      </c>
      <c r="BW120" s="1023"/>
      <c r="BX120" s="1023"/>
      <c r="BY120" s="1023"/>
      <c r="BZ120" s="1023"/>
      <c r="CA120" s="1023">
        <v>3961944</v>
      </c>
      <c r="CB120" s="1023"/>
      <c r="CC120" s="1023"/>
      <c r="CD120" s="1023"/>
      <c r="CE120" s="1023"/>
      <c r="CF120" s="1037">
        <v>38.6</v>
      </c>
      <c r="CG120" s="1038"/>
      <c r="CH120" s="1038"/>
      <c r="CI120" s="1038"/>
      <c r="CJ120" s="1038"/>
      <c r="CK120" s="1103" t="s">
        <v>474</v>
      </c>
      <c r="CL120" s="1104"/>
      <c r="CM120" s="1104"/>
      <c r="CN120" s="1104"/>
      <c r="CO120" s="1105"/>
      <c r="CP120" s="1111" t="s">
        <v>412</v>
      </c>
      <c r="CQ120" s="1112"/>
      <c r="CR120" s="1112"/>
      <c r="CS120" s="1112"/>
      <c r="CT120" s="1112"/>
      <c r="CU120" s="1112"/>
      <c r="CV120" s="1112"/>
      <c r="CW120" s="1112"/>
      <c r="CX120" s="1112"/>
      <c r="CY120" s="1112"/>
      <c r="CZ120" s="1112"/>
      <c r="DA120" s="1112"/>
      <c r="DB120" s="1112"/>
      <c r="DC120" s="1112"/>
      <c r="DD120" s="1112"/>
      <c r="DE120" s="1112"/>
      <c r="DF120" s="1113"/>
      <c r="DG120" s="1022">
        <v>3911252</v>
      </c>
      <c r="DH120" s="1023"/>
      <c r="DI120" s="1023"/>
      <c r="DJ120" s="1023"/>
      <c r="DK120" s="1023"/>
      <c r="DL120" s="1023">
        <v>3939507</v>
      </c>
      <c r="DM120" s="1023"/>
      <c r="DN120" s="1023"/>
      <c r="DO120" s="1023"/>
      <c r="DP120" s="1023"/>
      <c r="DQ120" s="1023">
        <v>3643072</v>
      </c>
      <c r="DR120" s="1023"/>
      <c r="DS120" s="1023"/>
      <c r="DT120" s="1023"/>
      <c r="DU120" s="1023"/>
      <c r="DV120" s="1024">
        <v>35.5</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128</v>
      </c>
      <c r="AG121" s="1055"/>
      <c r="AH121" s="1055"/>
      <c r="AI121" s="1055"/>
      <c r="AJ121" s="1056"/>
      <c r="AK121" s="1057" t="s">
        <v>476</v>
      </c>
      <c r="AL121" s="1055"/>
      <c r="AM121" s="1055"/>
      <c r="AN121" s="1055"/>
      <c r="AO121" s="1056"/>
      <c r="AP121" s="1058" t="s">
        <v>128</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1579744</v>
      </c>
      <c r="BR121" s="1016"/>
      <c r="BS121" s="1016"/>
      <c r="BT121" s="1016"/>
      <c r="BU121" s="1016"/>
      <c r="BV121" s="1016">
        <v>1465973</v>
      </c>
      <c r="BW121" s="1016"/>
      <c r="BX121" s="1016"/>
      <c r="BY121" s="1016"/>
      <c r="BZ121" s="1016"/>
      <c r="CA121" s="1016">
        <v>1396314</v>
      </c>
      <c r="CB121" s="1016"/>
      <c r="CC121" s="1016"/>
      <c r="CD121" s="1016"/>
      <c r="CE121" s="1016"/>
      <c r="CF121" s="1010">
        <v>13.6</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v>3078016</v>
      </c>
      <c r="DH121" s="1016"/>
      <c r="DI121" s="1016"/>
      <c r="DJ121" s="1016"/>
      <c r="DK121" s="1016"/>
      <c r="DL121" s="1016">
        <v>2764440</v>
      </c>
      <c r="DM121" s="1016"/>
      <c r="DN121" s="1016"/>
      <c r="DO121" s="1016"/>
      <c r="DP121" s="1016"/>
      <c r="DQ121" s="1016">
        <v>2654855</v>
      </c>
      <c r="DR121" s="1016"/>
      <c r="DS121" s="1016"/>
      <c r="DT121" s="1016"/>
      <c r="DU121" s="1016"/>
      <c r="DV121" s="1017">
        <v>25.9</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443</v>
      </c>
      <c r="AG122" s="1055"/>
      <c r="AH122" s="1055"/>
      <c r="AI122" s="1055"/>
      <c r="AJ122" s="1056"/>
      <c r="AK122" s="1057" t="s">
        <v>128</v>
      </c>
      <c r="AL122" s="1055"/>
      <c r="AM122" s="1055"/>
      <c r="AN122" s="1055"/>
      <c r="AO122" s="1056"/>
      <c r="AP122" s="1058" t="s">
        <v>443</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21905977</v>
      </c>
      <c r="BR122" s="1094"/>
      <c r="BS122" s="1094"/>
      <c r="BT122" s="1094"/>
      <c r="BU122" s="1094"/>
      <c r="BV122" s="1094">
        <v>21393628</v>
      </c>
      <c r="BW122" s="1094"/>
      <c r="BX122" s="1094"/>
      <c r="BY122" s="1094"/>
      <c r="BZ122" s="1094"/>
      <c r="CA122" s="1094">
        <v>21314850</v>
      </c>
      <c r="CB122" s="1094"/>
      <c r="CC122" s="1094"/>
      <c r="CD122" s="1094"/>
      <c r="CE122" s="1094"/>
      <c r="CF122" s="1114">
        <v>207.6</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443</v>
      </c>
      <c r="DM122" s="1016"/>
      <c r="DN122" s="1016"/>
      <c r="DO122" s="1016"/>
      <c r="DP122" s="1016"/>
      <c r="DQ122" s="1016" t="s">
        <v>443</v>
      </c>
      <c r="DR122" s="1016"/>
      <c r="DS122" s="1016"/>
      <c r="DT122" s="1016"/>
      <c r="DU122" s="1016"/>
      <c r="DV122" s="1017" t="s">
        <v>128</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11750</v>
      </c>
      <c r="AB123" s="1055"/>
      <c r="AC123" s="1055"/>
      <c r="AD123" s="1055"/>
      <c r="AE123" s="1056"/>
      <c r="AF123" s="1057" t="s">
        <v>443</v>
      </c>
      <c r="AG123" s="1055"/>
      <c r="AH123" s="1055"/>
      <c r="AI123" s="1055"/>
      <c r="AJ123" s="1056"/>
      <c r="AK123" s="1057" t="s">
        <v>128</v>
      </c>
      <c r="AL123" s="1055"/>
      <c r="AM123" s="1055"/>
      <c r="AN123" s="1055"/>
      <c r="AO123" s="1056"/>
      <c r="AP123" s="1058" t="s">
        <v>443</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480</v>
      </c>
      <c r="BP123" s="1102"/>
      <c r="BQ123" s="1161">
        <v>27035175</v>
      </c>
      <c r="BR123" s="1162"/>
      <c r="BS123" s="1162"/>
      <c r="BT123" s="1162"/>
      <c r="BU123" s="1162"/>
      <c r="BV123" s="1162">
        <v>26755199</v>
      </c>
      <c r="BW123" s="1162"/>
      <c r="BX123" s="1162"/>
      <c r="BY123" s="1162"/>
      <c r="BZ123" s="1162"/>
      <c r="CA123" s="1162">
        <v>26673108</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443</v>
      </c>
      <c r="DH123" s="1055"/>
      <c r="DI123" s="1055"/>
      <c r="DJ123" s="1055"/>
      <c r="DK123" s="1056"/>
      <c r="DL123" s="1057" t="s">
        <v>443</v>
      </c>
      <c r="DM123" s="1055"/>
      <c r="DN123" s="1055"/>
      <c r="DO123" s="1055"/>
      <c r="DP123" s="1056"/>
      <c r="DQ123" s="1057" t="s">
        <v>128</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443</v>
      </c>
      <c r="AB124" s="1055"/>
      <c r="AC124" s="1055"/>
      <c r="AD124" s="1055"/>
      <c r="AE124" s="1056"/>
      <c r="AF124" s="1057" t="s">
        <v>128</v>
      </c>
      <c r="AG124" s="1055"/>
      <c r="AH124" s="1055"/>
      <c r="AI124" s="1055"/>
      <c r="AJ124" s="1056"/>
      <c r="AK124" s="1057" t="s">
        <v>128</v>
      </c>
      <c r="AL124" s="1055"/>
      <c r="AM124" s="1055"/>
      <c r="AN124" s="1055"/>
      <c r="AO124" s="1056"/>
      <c r="AP124" s="1058" t="s">
        <v>443</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81.099999999999994</v>
      </c>
      <c r="BR124" s="1124"/>
      <c r="BS124" s="1124"/>
      <c r="BT124" s="1124"/>
      <c r="BU124" s="1124"/>
      <c r="BV124" s="1124">
        <v>76.900000000000006</v>
      </c>
      <c r="BW124" s="1124"/>
      <c r="BX124" s="1124"/>
      <c r="BY124" s="1124"/>
      <c r="BZ124" s="1124"/>
      <c r="CA124" s="1124">
        <v>68.3</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443</v>
      </c>
      <c r="DM124" s="1080"/>
      <c r="DN124" s="1080"/>
      <c r="DO124" s="1080"/>
      <c r="DP124" s="1081"/>
      <c r="DQ124" s="1079" t="s">
        <v>443</v>
      </c>
      <c r="DR124" s="1080"/>
      <c r="DS124" s="1080"/>
      <c r="DT124" s="1080"/>
      <c r="DU124" s="1081"/>
      <c r="DV124" s="1082" t="s">
        <v>443</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443</v>
      </c>
      <c r="AB125" s="1055"/>
      <c r="AC125" s="1055"/>
      <c r="AD125" s="1055"/>
      <c r="AE125" s="1056"/>
      <c r="AF125" s="1057" t="s">
        <v>443</v>
      </c>
      <c r="AG125" s="1055"/>
      <c r="AH125" s="1055"/>
      <c r="AI125" s="1055"/>
      <c r="AJ125" s="1056"/>
      <c r="AK125" s="1057" t="s">
        <v>443</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443</v>
      </c>
      <c r="DM125" s="1023"/>
      <c r="DN125" s="1023"/>
      <c r="DO125" s="1023"/>
      <c r="DP125" s="1023"/>
      <c r="DQ125" s="1023" t="s">
        <v>128</v>
      </c>
      <c r="DR125" s="1023"/>
      <c r="DS125" s="1023"/>
      <c r="DT125" s="1023"/>
      <c r="DU125" s="1023"/>
      <c r="DV125" s="1024" t="s">
        <v>443</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v>11510</v>
      </c>
      <c r="AG126" s="1055"/>
      <c r="AH126" s="1055"/>
      <c r="AI126" s="1055"/>
      <c r="AJ126" s="1056"/>
      <c r="AK126" s="1057">
        <v>11510</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443</v>
      </c>
      <c r="DR126" s="1016"/>
      <c r="DS126" s="1016"/>
      <c r="DT126" s="1016"/>
      <c r="DU126" s="1016"/>
      <c r="DV126" s="1017" t="s">
        <v>128</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100</v>
      </c>
      <c r="AB127" s="1055"/>
      <c r="AC127" s="1055"/>
      <c r="AD127" s="1055"/>
      <c r="AE127" s="1056"/>
      <c r="AF127" s="1057">
        <v>497</v>
      </c>
      <c r="AG127" s="1055"/>
      <c r="AH127" s="1055"/>
      <c r="AI127" s="1055"/>
      <c r="AJ127" s="1056"/>
      <c r="AK127" s="1057">
        <v>441</v>
      </c>
      <c r="AL127" s="1055"/>
      <c r="AM127" s="1055"/>
      <c r="AN127" s="1055"/>
      <c r="AO127" s="1056"/>
      <c r="AP127" s="1058">
        <v>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443</v>
      </c>
      <c r="DR127" s="1016"/>
      <c r="DS127" s="1016"/>
      <c r="DT127" s="1016"/>
      <c r="DU127" s="1016"/>
      <c r="DV127" s="1017" t="s">
        <v>128</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340344</v>
      </c>
      <c r="AB128" s="1144"/>
      <c r="AC128" s="1144"/>
      <c r="AD128" s="1144"/>
      <c r="AE128" s="1145"/>
      <c r="AF128" s="1146">
        <v>335016</v>
      </c>
      <c r="AG128" s="1144"/>
      <c r="AH128" s="1144"/>
      <c r="AI128" s="1144"/>
      <c r="AJ128" s="1145"/>
      <c r="AK128" s="1146">
        <v>310807</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128</v>
      </c>
      <c r="BG128" s="1151"/>
      <c r="BH128" s="1151"/>
      <c r="BI128" s="1151"/>
      <c r="BJ128" s="1151"/>
      <c r="BK128" s="1151"/>
      <c r="BL128" s="1152"/>
      <c r="BM128" s="1150">
        <v>13.05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443</v>
      </c>
      <c r="DH128" s="1136"/>
      <c r="DI128" s="1136"/>
      <c r="DJ128" s="1136"/>
      <c r="DK128" s="1136"/>
      <c r="DL128" s="1136" t="s">
        <v>443</v>
      </c>
      <c r="DM128" s="1136"/>
      <c r="DN128" s="1136"/>
      <c r="DO128" s="1136"/>
      <c r="DP128" s="1136"/>
      <c r="DQ128" s="1136" t="s">
        <v>443</v>
      </c>
      <c r="DR128" s="1136"/>
      <c r="DS128" s="1136"/>
      <c r="DT128" s="1136"/>
      <c r="DU128" s="1136"/>
      <c r="DV128" s="1137" t="s">
        <v>443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11692995</v>
      </c>
      <c r="AB129" s="1055"/>
      <c r="AC129" s="1055"/>
      <c r="AD129" s="1055"/>
      <c r="AE129" s="1056"/>
      <c r="AF129" s="1057">
        <v>11750683</v>
      </c>
      <c r="AG129" s="1055"/>
      <c r="AH129" s="1055"/>
      <c r="AI129" s="1055"/>
      <c r="AJ129" s="1056"/>
      <c r="AK129" s="1057">
        <v>12037005</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443</v>
      </c>
      <c r="BG129" s="1165"/>
      <c r="BH129" s="1165"/>
      <c r="BI129" s="1165"/>
      <c r="BJ129" s="1165"/>
      <c r="BK129" s="1165"/>
      <c r="BL129" s="1166"/>
      <c r="BM129" s="1164">
        <v>18.05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1910167</v>
      </c>
      <c r="AB130" s="1055"/>
      <c r="AC130" s="1055"/>
      <c r="AD130" s="1055"/>
      <c r="AE130" s="1056"/>
      <c r="AF130" s="1057">
        <v>1856447</v>
      </c>
      <c r="AG130" s="1055"/>
      <c r="AH130" s="1055"/>
      <c r="AI130" s="1055"/>
      <c r="AJ130" s="1056"/>
      <c r="AK130" s="1057">
        <v>1770900</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9.1999999999999993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9782828</v>
      </c>
      <c r="AB131" s="1080"/>
      <c r="AC131" s="1080"/>
      <c r="AD131" s="1080"/>
      <c r="AE131" s="1081"/>
      <c r="AF131" s="1079">
        <v>9894236</v>
      </c>
      <c r="AG131" s="1080"/>
      <c r="AH131" s="1080"/>
      <c r="AI131" s="1080"/>
      <c r="AJ131" s="1081"/>
      <c r="AK131" s="1079">
        <v>10266105</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68.3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10.000993579999999</v>
      </c>
      <c r="AB132" s="1196"/>
      <c r="AC132" s="1196"/>
      <c r="AD132" s="1196"/>
      <c r="AE132" s="1197"/>
      <c r="AF132" s="1198">
        <v>8.9180710869999995</v>
      </c>
      <c r="AG132" s="1196"/>
      <c r="AH132" s="1196"/>
      <c r="AI132" s="1196"/>
      <c r="AJ132" s="1197"/>
      <c r="AK132" s="1198">
        <v>8.7373156620000003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10.5</v>
      </c>
      <c r="AB133" s="1179"/>
      <c r="AC133" s="1179"/>
      <c r="AD133" s="1179"/>
      <c r="AE133" s="1180"/>
      <c r="AF133" s="1178">
        <v>9.6999999999999993</v>
      </c>
      <c r="AG133" s="1179"/>
      <c r="AH133" s="1179"/>
      <c r="AI133" s="1179"/>
      <c r="AJ133" s="1180"/>
      <c r="AK133" s="1178">
        <v>9.1999999999999993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5u7/VV4rCv6EQxBhvBXbal6jT0xNvsA+JdfxvUg66kYHV6+5SRhsnZMBASOy9rrd38dh1tamqhGMaPG52A6OA==" saltValue="kRaWmMbmOg3v5Y3+EAfg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bIhUG6sE+zfTyyaFu5K4i0W+1z16Qb38m/g94KW1/qX+uL2tIzfZoSo4bt9Wr+bOeoJCKAKfmuGTgjKrvbEVg==" saltValue="NR8L0zMM5j+TbHuxymHW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42q1l/RhIjnIOVmGyDkXtYLAjt5nF4jt8tAgP2FRx9hu7KV/fydvWstYZxPNlzz8V6rbAPcyDwsha7zYhhxQ==" saltValue="pbcgkIxDgdoUbcVR2z45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3824818</v>
      </c>
      <c r="AP9" s="314">
        <v>78337</v>
      </c>
      <c r="AQ9" s="315">
        <v>83474</v>
      </c>
      <c r="AR9" s="316">
        <v>-6.2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541256</v>
      </c>
      <c r="AP10" s="317">
        <v>11086</v>
      </c>
      <c r="AQ10" s="318">
        <v>8278</v>
      </c>
      <c r="AR10" s="319">
        <v>33.9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t="s">
        <v>517</v>
      </c>
      <c r="AP11" s="317" t="s">
        <v>517</v>
      </c>
      <c r="AQ11" s="318">
        <v>1520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517</v>
      </c>
      <c r="AP12" s="317" t="s">
        <v>517</v>
      </c>
      <c r="AQ12" s="318">
        <v>13</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19845</v>
      </c>
      <c r="AP13" s="317">
        <v>406</v>
      </c>
      <c r="AQ13" s="318">
        <v>2948</v>
      </c>
      <c r="AR13" s="319">
        <v>-86.2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101467</v>
      </c>
      <c r="AP14" s="317">
        <v>2078</v>
      </c>
      <c r="AQ14" s="318">
        <v>1798</v>
      </c>
      <c r="AR14" s="319">
        <v>15.6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-173522</v>
      </c>
      <c r="AP15" s="317">
        <v>-3554</v>
      </c>
      <c r="AQ15" s="318">
        <v>-6111</v>
      </c>
      <c r="AR15" s="319">
        <v>-41.8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4313864</v>
      </c>
      <c r="AP16" s="317">
        <v>88354</v>
      </c>
      <c r="AQ16" s="318">
        <v>91920</v>
      </c>
      <c r="AR16" s="319">
        <v>-3.9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8.07</v>
      </c>
      <c r="AP21" s="331">
        <v>8.52</v>
      </c>
      <c r="AQ21" s="332">
        <v>-0.45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97</v>
      </c>
      <c r="AP22" s="336">
        <v>97.5</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2102179</v>
      </c>
      <c r="AP32" s="345">
        <v>43055</v>
      </c>
      <c r="AQ32" s="346">
        <v>52518</v>
      </c>
      <c r="AR32" s="347">
        <v>-18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v>24</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610802</v>
      </c>
      <c r="AP35" s="345">
        <v>12510</v>
      </c>
      <c r="AQ35" s="346">
        <v>18573</v>
      </c>
      <c r="AR35" s="347">
        <v>-32.6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253757</v>
      </c>
      <c r="AP36" s="345">
        <v>5197</v>
      </c>
      <c r="AQ36" s="346">
        <v>2920</v>
      </c>
      <c r="AR36" s="347">
        <v>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11951</v>
      </c>
      <c r="AP37" s="345">
        <v>245</v>
      </c>
      <c r="AQ37" s="346">
        <v>483</v>
      </c>
      <c r="AR37" s="347">
        <v>-49.3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-310807</v>
      </c>
      <c r="AP39" s="345">
        <v>-6366</v>
      </c>
      <c r="AQ39" s="346">
        <v>-4335</v>
      </c>
      <c r="AR39" s="347">
        <v>46.9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-1770900</v>
      </c>
      <c r="AP40" s="345">
        <v>-36270</v>
      </c>
      <c r="AQ40" s="346">
        <v>-49481</v>
      </c>
      <c r="AR40" s="347">
        <v>-26.7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896982</v>
      </c>
      <c r="AP41" s="345">
        <v>18371</v>
      </c>
      <c r="AQ41" s="346">
        <v>20703</v>
      </c>
      <c r="AR41" s="347">
        <v>-11.3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2227384</v>
      </c>
      <c r="AN51" s="367">
        <v>43800</v>
      </c>
      <c r="AO51" s="368">
        <v>16.899999999999999</v>
      </c>
      <c r="AP51" s="369">
        <v>57295</v>
      </c>
      <c r="AQ51" s="370">
        <v>5.7</v>
      </c>
      <c r="AR51" s="371">
        <v>11.2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1841175</v>
      </c>
      <c r="AN52" s="375">
        <v>36206</v>
      </c>
      <c r="AO52" s="376">
        <v>69.2</v>
      </c>
      <c r="AP52" s="377">
        <v>32771</v>
      </c>
      <c r="AQ52" s="378">
        <v>10.4</v>
      </c>
      <c r="AR52" s="379">
        <v>58.8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1331625</v>
      </c>
      <c r="AN53" s="367">
        <v>26415</v>
      </c>
      <c r="AO53" s="368">
        <v>-39.700000000000003</v>
      </c>
      <c r="AP53" s="369">
        <v>54110</v>
      </c>
      <c r="AQ53" s="370">
        <v>-5.6</v>
      </c>
      <c r="AR53" s="371">
        <v>-34.1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761705</v>
      </c>
      <c r="AN54" s="375">
        <v>15110</v>
      </c>
      <c r="AO54" s="376">
        <v>-58.3</v>
      </c>
      <c r="AP54" s="377">
        <v>30620</v>
      </c>
      <c r="AQ54" s="378">
        <v>-6.6</v>
      </c>
      <c r="AR54" s="379">
        <v>-51.7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1121230</v>
      </c>
      <c r="AN55" s="367">
        <v>22487</v>
      </c>
      <c r="AO55" s="368">
        <v>-14.9</v>
      </c>
      <c r="AP55" s="369">
        <v>54684</v>
      </c>
      <c r="AQ55" s="370">
        <v>1.1000000000000001</v>
      </c>
      <c r="AR55" s="371">
        <v>-16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617081</v>
      </c>
      <c r="AN56" s="375">
        <v>12376</v>
      </c>
      <c r="AO56" s="376">
        <v>-18.100000000000001</v>
      </c>
      <c r="AP56" s="377">
        <v>32829</v>
      </c>
      <c r="AQ56" s="378">
        <v>7.2</v>
      </c>
      <c r="AR56" s="379">
        <v>-25.3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1938047</v>
      </c>
      <c r="AN57" s="367">
        <v>39221</v>
      </c>
      <c r="AO57" s="368">
        <v>74.400000000000006</v>
      </c>
      <c r="AP57" s="369">
        <v>62383</v>
      </c>
      <c r="AQ57" s="370">
        <v>14.1</v>
      </c>
      <c r="AR57" s="371">
        <v>60.3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1094203</v>
      </c>
      <c r="AN58" s="375">
        <v>22144</v>
      </c>
      <c r="AO58" s="376">
        <v>78.900000000000006</v>
      </c>
      <c r="AP58" s="377">
        <v>35325</v>
      </c>
      <c r="AQ58" s="378">
        <v>7.6</v>
      </c>
      <c r="AR58" s="379">
        <v>71.3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2154946</v>
      </c>
      <c r="AN59" s="367">
        <v>44136</v>
      </c>
      <c r="AO59" s="368">
        <v>12.5</v>
      </c>
      <c r="AP59" s="369">
        <v>76347</v>
      </c>
      <c r="AQ59" s="370">
        <v>22.4</v>
      </c>
      <c r="AR59" s="371">
        <v>-9.9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1433518</v>
      </c>
      <c r="AN60" s="375">
        <v>29360</v>
      </c>
      <c r="AO60" s="376">
        <v>32.6</v>
      </c>
      <c r="AP60" s="377">
        <v>41762</v>
      </c>
      <c r="AQ60" s="378">
        <v>18.2</v>
      </c>
      <c r="AR60" s="379">
        <v>14.4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1754646</v>
      </c>
      <c r="AN61" s="382">
        <v>35212</v>
      </c>
      <c r="AO61" s="383">
        <v>9.8000000000000007</v>
      </c>
      <c r="AP61" s="384">
        <v>60964</v>
      </c>
      <c r="AQ61" s="385">
        <v>7.5</v>
      </c>
      <c r="AR61" s="371">
        <v>2.2999999999999998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1149536</v>
      </c>
      <c r="AN62" s="375">
        <v>23039</v>
      </c>
      <c r="AO62" s="376">
        <v>20.9</v>
      </c>
      <c r="AP62" s="377">
        <v>34661</v>
      </c>
      <c r="AQ62" s="378">
        <v>7.4</v>
      </c>
      <c r="AR62" s="379">
        <v>13.5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WyOoSBfcGQ1kGKms3tnn5CUtK2ZSMpTVee/+FCrkRoi4Z3jK+D0H93a+TpV2Rm/ZNBaggcGQBNlr8/ruZJIxg==" saltValue="6sQu3gpUxPe0lwVrCKXf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1" spans="125:125" ht="13.5" hidden="1" customHeight="1" x14ac:dyDescent="0.15">
      <c r="DU121" s="292"/>
    </row>
  </sheetData>
  <sheetProtection algorithmName="SHA-512" hashValue="xWh9eqXnALbM248+BOZrenyDscBbQjhlsY7f+JI7oUxYfHx1PUsRxQCT8eBoz35mnY2nHHOxht+7M1T/KQc5qg==" saltValue="PEA+ZkfDVDjmNy/EucsT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HeyiGpKdpLd9FbCdXICYgrWa3H903FUo0TFkc9EwnOdUVXWt5EdOWhzjaMJuCunc0Rn6e38FKIblezcZL0tnUQ==" saltValue="8YM5JxUM6yLRGdcPLdOq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8.5399999999999991</v>
      </c>
      <c r="G47" s="12">
        <v>9.4499999999999993</v>
      </c>
      <c r="H47" s="12">
        <v>10.37</v>
      </c>
      <c r="I47" s="12">
        <v>12.53</v>
      </c>
      <c r="J47" s="13">
        <v>12.24</v>
      </c>
    </row>
    <row r="48" spans="2:10" ht="57.75" customHeight="1" x14ac:dyDescent="0.15">
      <c r="B48" s="14"/>
      <c r="C48" s="1240" t="s">
        <v>4</v>
      </c>
      <c r="D48" s="1240"/>
      <c r="E48" s="1241"/>
      <c r="F48" s="15">
        <v>5.69</v>
      </c>
      <c r="G48" s="16">
        <v>6.21</v>
      </c>
      <c r="H48" s="16">
        <v>6.07</v>
      </c>
      <c r="I48" s="16">
        <v>6.26</v>
      </c>
      <c r="J48" s="17">
        <v>5.66</v>
      </c>
    </row>
    <row r="49" spans="2:10" ht="57.75" customHeight="1" thickBot="1" x14ac:dyDescent="0.2">
      <c r="B49" s="18"/>
      <c r="C49" s="1242" t="s">
        <v>5</v>
      </c>
      <c r="D49" s="1242"/>
      <c r="E49" s="1243"/>
      <c r="F49" s="19" t="s">
        <v>564</v>
      </c>
      <c r="G49" s="20">
        <v>1.35</v>
      </c>
      <c r="H49" s="20">
        <v>0.68</v>
      </c>
      <c r="I49" s="20">
        <v>2.44</v>
      </c>
      <c r="J49" s="21" t="s">
        <v>565</v>
      </c>
    </row>
    <row r="50" spans="2:10" ht="13.5" customHeight="1" x14ac:dyDescent="0.15"/>
  </sheetData>
  <sheetProtection algorithmName="SHA-512" hashValue="ZAd755IhhF6sNe2us+adPbCV8efkKu0mfxG4Un/N8N5tQnDjmbKiGlyeDBGuj52BCiDhx+WNcLZIfCDNd2bRhw==" saltValue="oUHYA4oqE8BPjVV071d1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2022-03-01T07:14:13Z</cp:lastPrinted>
  <dcterms:created xsi:type="dcterms:W3CDTF">2022-02-02T05:01:27Z</dcterms:created>
  <dcterms:modified xsi:type="dcterms:W3CDTF">2022-09-28T10:01:33Z</dcterms:modified>
  <cp:category/>
</cp:coreProperties>
</file>