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8" i="9"/>
  <c r="AO37"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U38" i="9"/>
  <c r="BE37" i="9"/>
  <c r="BE36" i="9"/>
  <c r="BE35" i="9"/>
  <c r="C35" i="9"/>
  <c r="C34" i="9"/>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C38" i="9" l="1"/>
  <c r="U34" i="9" s="1"/>
  <c r="U35" i="9" s="1"/>
  <c r="U36" i="9" s="1"/>
  <c r="U37" i="9" s="1"/>
  <c r="AM34" i="9" l="1"/>
  <c r="AM35" i="9" l="1"/>
  <c r="AM36" i="9" s="1"/>
  <c r="AM37" i="9" s="1"/>
  <c r="AM38" i="9" s="1"/>
  <c r="BE34" i="9" l="1"/>
  <c r="BW34" i="9" s="1"/>
  <c r="BW35" i="9" s="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<sst xmlns="http://schemas.openxmlformats.org/spreadsheetml/2006/main" count="1022" uniqueCount="567">
  <si>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</si>
  <si>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</si>
  <si>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</si>
  <si>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</si>
  <si>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</si>
  <si>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</si>
  <si>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</si>
  <si>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</si>
  <si>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</si>
  <si>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</si>
  <si>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</si>
  <si>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</si>
  <si>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</si>
  <si>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</si>
  <si>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</si>
  <si>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</si>
  <si>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</si>
  <si>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</si>
  <si>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</si>
  <si>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</si>
  <si>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</si>
  <si>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</si>
  <si>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</si>
  <si>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</si>
  <si>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</si>
  <si>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</si>
  <si>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</si>
  <si>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</si>
  <si>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</si>
  <si>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</si>
  <si>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</si>
  <si>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</si>
  <si>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</si>
  <si>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</si>
  <si>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</si>
  <si>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</si>
  <si>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</si>
  <si>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</si>
  <si>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</si>
  <si>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</si>
  <si>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</si>
  <si>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</si>
  <si>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</si>
  <si>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</si>
  <si>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</si>
  <si>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</si>
  <si>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</si>
  <si>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</si>
  <si>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</si>
  <si>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</si>
  <si>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</si>
  <si>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</si>
  <si>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</si>
  <si>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</si>
  <si>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</si>
  <si>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</si>
  <si>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</si>
  <si>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</si>
  <si>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</si>
  <si>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</si>
  <si>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</si>
  <si>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</si>
  <si>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</si>
  <si>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</si>
  <si>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</si>
  <si>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</si>
  <si>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Ⅳ－１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</si>
  <si>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</si>
  <si>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</si>
  <si>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</si>
  <si>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</si>
  <si>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</si>
  <si>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</si>
  <si>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</si>
  <si>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</si>
  <si>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</si>
  <si>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</si>
  <si>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</si>
  <si>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</si>
  <si>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上田市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</si>
  <si>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</si>
  <si>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</si>
  <si>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</si>
  <si>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</si>
  <si>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</si>
  <si>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</si>
  <si>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</si>
  <si>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</si>
  <si>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</si>
  <si>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</si>
  <si>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</si>
  <si>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</si>
  <si>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</si>
  <si>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</si>
  <si>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</si>
  <si>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</si>
  <si>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</si>
  <si>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</si>
  <si>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</si>
  <si>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</si>
  <si>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</si>
  <si>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</si>
  <si>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</si>
  <si>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</si>
  <si>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</si>
  <si>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</si>
  <si>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</si>
  <si>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</si>
  <si>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</si>
  <si>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</si>
  <si>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</si>
  <si>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</si>
  <si>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</si>
  <si>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</si>
  <si>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</si>
  <si>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</si>
  <si>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</si>
  <si>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</si>
  <si>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</si>
  <si>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</si>
  <si>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</si>
  <si>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</si>
  <si>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</si>
  <si>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</si>
  <si>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</si>
  <si>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</si>
  <si>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</si>
  <si>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</si>
  <si>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</si>
  <si>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</si>
  <si>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</si>
  <si>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</si>
  <si>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</si>
  <si>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</si>
  <si>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</si>
  <si>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</si>
  <si>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</si>
  <si>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</si>
  <si>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</si>
  <si>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</si>
  <si>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</si>
  <si>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</si>
  <si>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</si>
  <si>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</si>
  <si>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</si>
  <si>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</si>
  <si>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</si>
  <si>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</si>
  <si>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</si>
  <si>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</si>
  <si>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</si>
  <si>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</si>
  <si>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</si>
  <si>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</si>
  <si>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</si>
  <si>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</si>
  <si>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</si>
  <si>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</si>
  <si>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</si>
  <si>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</si>
  <si>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</si>
  <si>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</si>
  <si>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</si>
  <si>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</si>
  <si>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</si>
  <si>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</si>
  <si>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</si>
  <si>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</si>
  <si>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</si>
  <si>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</si>
  <si>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</si>
  <si>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</si>
  <si>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</si>
  <si>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</si>
  <si>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</si>
  <si>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</si>
  <si>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</si>
  <si>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</si>
  <si>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</si>
  <si>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</si>
  <si>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</si>
  <si>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</si>
  <si>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</si>
  <si>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</si>
  <si>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</si>
  <si>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</si>
  <si>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</si>
  <si>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</si>
  <si>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</si>
  <si>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</si>
  <si>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</si>
  <si>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</si>
  <si>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</si>
  <si>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長野県上田市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</si>
  <si>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</si>
  <si>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</si>
  <si>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</si>
  <si>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</si>
  <si>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</si>
  <si>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</si>
  <si>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</si>
  <si>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</si>
  <si>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</si>
  <si>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</si>
  <si>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</si>
  <si>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</si>
  <si>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</si>
  <si>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</si>
  <si>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</si>
  <si>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</si>
  <si>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</si>
  <si>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</si>
  <si>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</si>
  <si>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</si>
  <si>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</si>
  <si>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</si>
  <si>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</si>
  <si>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</si>
  <si>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</si>
  <si>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</si>
  <si>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</si>
  <si>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</si>
  <si>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</si>
  <si>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</si>
  <si>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</si>
  <si>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</si>
  <si>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</si>
  <si>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</si>
  <si>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</si>
  <si>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</si>
  <si>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</si>
  <si>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</si>
  <si>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</si>
  <si>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</si>
  <si>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</si>
  <si>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</si>
  <si>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</si>
  <si>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</si>
  <si>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</si>
  <si>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</si>
  <si>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</si>
  <si>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</si>
  <si>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</si>
  <si>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</si>
  <si>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</si>
  <si>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</si>
  <si>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</si>
  <si>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</si>
  <si>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</si>
  <si>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</si>
  <si>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</si>
  <si>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</si>
  <si>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</si>
  <si>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</si>
  <si>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</si>
  <si>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</si>
  <si>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</si>
  <si>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</si>
  <si>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</si>
  <si>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</si>
  <si>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</si>
  <si>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</si>
  <si>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</si>
  <si>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</si>
  <si>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</si>
  <si>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</si>
  <si>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</si>
  <si>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</si>
  <si>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</si>
  <si>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</si>
  <si>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</si>
  <si>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</si>
  <si>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</si>
  <si>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</si>
  <si>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</si>
  <si>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</si>
  <si>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</si>
  <si>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</si>
  <si>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</si>
  <si>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</si>
  <si>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</si>
  <si>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</si>
  <si>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</si>
  <si>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</si>
  <si>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</si>
  <si>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</si>
  <si>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</si>
  <si>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</si>
  <si>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</si>
  <si>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</si>
  <si>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</si>
  <si>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</si>
  <si>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</si>
  <si>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</si>
  <si>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</si>
  <si>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</si>
  <si>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</si>
  <si>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</si>
  <si>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</si>
  <si>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</si>
  <si>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</si>
  <si>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</si>
  <si>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</si>
  <si>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</si>
  <si>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</si>
  <si>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</si>
  <si>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</si>
  <si>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</si>
  <si>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</si>
  <si>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</si>
  <si>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</si>
  <si>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</si>
  <si>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</si>
  <si>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</si>
  <si>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</si>
  <si>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</si>
  <si>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</si>
  <si>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</si>
  <si>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</si>
  <si>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</si>
  <si>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</si>
  <si>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</si>
  <si>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</si>
  <si>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</si>
  <si>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</si>
  <si>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</si>
  <si>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</si>
  <si>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</si>
  <si>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</si>
  <si>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</si>
  <si>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</si>
  <si>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</si>
  <si>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</si>
  <si>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</si>
  <si>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</si>
  <si>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</si>
  <si>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</si>
  <si>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</si>
  <si>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</si>
  <si>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</si>
  <si>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</si>
  <si>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長野県上田市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</si>
  <si>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</si>
  <si>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</si>
  <si>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</si>
  <si>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</si>
  <si>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</si>
  <si>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</si>
  <si>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</si>
  <si>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</si>
  <si>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</si>
  <si>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</si>
  <si>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</si>
  <si>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</si>
  <si>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</si>
  <si>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</si>
  <si>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</si>
  <si>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</si>
  <si>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</si>
  <si>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</si>
  <si>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</si>
  <si>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</si>
  <si>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上田市土地取得事業特別会計</t>
    <phoneticPr fontId="5"/>
  </si>
  <si>
    <t>上田市同和地区住宅新築資金等貸付事業特別会計</t>
    <phoneticPr fontId="5"/>
  </si>
  <si>
    <t>上田市社会福祉授産事業特別会計</t>
    <phoneticPr fontId="5"/>
  </si>
  <si>
    <t>上田市武石診療所事業特別会計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</si>
  <si>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</si>
  <si>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</si>
  <si>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</si>
  <si>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</si>
  <si>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</si>
  <si>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</si>
  <si>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</si>
  <si>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</si>
  <si>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</si>
  <si>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</si>
  <si>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</si>
  <si>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</si>
  <si>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</si>
  <si>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上田市国民健康保険事業特別会計</t>
    <phoneticPr fontId="5"/>
  </si>
  <si>
    <t>上田市介護保険事業特別会計</t>
    <phoneticPr fontId="5"/>
  </si>
  <si>
    <t>上田市駐車場事業特別会計</t>
    <phoneticPr fontId="5"/>
  </si>
  <si>
    <t>上田市後期高齢者医療事業特別会計</t>
    <phoneticPr fontId="5"/>
  </si>
  <si>
    <t>上田市立産婦人科病院事業会計</t>
    <phoneticPr fontId="5"/>
  </si>
  <si>
    <t>法適用企業</t>
    <phoneticPr fontId="5"/>
  </si>
  <si>
    <t>上田市真田有線放送電話事業会計</t>
    <phoneticPr fontId="5"/>
  </si>
  <si>
    <t>上田市水道事業会計</t>
    <phoneticPr fontId="5"/>
  </si>
  <si>
    <t>上田市公共下水道事業会計</t>
    <phoneticPr fontId="5"/>
  </si>
  <si>
    <t>上田市農業集落排水事業会計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</si>
  <si>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</si>
  <si>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</si>
  <si>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</si>
  <si>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</si>
  <si>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</si>
  <si>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</si>
  <si>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</si>
  <si>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</si>
  <si>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</si>
  <si>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</si>
  <si>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</si>
  <si>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</si>
  <si>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</si>
  <si>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</si>
  <si>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</si>
  <si>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</si>
  <si>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</si>
  <si>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</si>
  <si>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</si>
  <si>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</si>
  <si>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</si>
  <si>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</si>
  <si>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</si>
  <si>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</si>
  <si>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</si>
  <si>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</si>
  <si>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</si>
  <si>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</si>
  <si>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</si>
  <si>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</si>
  <si>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</si>
  <si>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</si>
  <si>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</si>
  <si>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</si>
  <si>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</si>
  <si>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</si>
  <si>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</si>
  <si>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</si>
  <si>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</si>
  <si>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</si>
  <si>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</si>
  <si>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</si>
  <si>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</si>
  <si>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</si>
  <si>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</si>
  <si>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</si>
  <si>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</si>
  <si>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</si>
  <si>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</si>
  <si>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</si>
  <si>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</si>
  <si>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</si>
  <si>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</si>
  <si>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</si>
  <si>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</si>
  <si>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</si>
  <si>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</si>
  <si>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</si>
  <si>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</si>
  <si>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</si>
  <si>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</si>
  <si>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</si>
  <si>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</si>
  <si>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</si>
  <si>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</si>
  <si>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</si>
  <si>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</si>
  <si>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</si>
  <si>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</si>
  <si>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</si>
  <si>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</si>
  <si>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</si>
  <si>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</si>
  <si>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</si>
  <si>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</si>
  <si>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</si>
  <si>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</si>
  <si>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</si>
  <si>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</si>
  <si>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</si>
  <si>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</si>
  <si>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</si>
  <si>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</si>
  <si>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</si>
  <si>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</si>
  <si>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</si>
  <si>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</si>
  <si>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</si>
  <si>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</si>
  <si>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</si>
  <si>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</si>
  <si>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</si>
  <si>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</si>
  <si>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</si>
  <si>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</si>
  <si>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</si>
  <si>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</si>
  <si>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</si>
  <si>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</si>
  <si>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</si>
  <si>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</si>
  <si>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</si>
  <si>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</si>
  <si>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</si>
  <si>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</si>
  <si>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</si>
  <si>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</si>
  <si>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</si>
  <si>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</si>
  <si>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</si>
  <si>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</si>
  <si>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</si>
  <si>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</si>
  <si>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</si>
  <si>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</si>
  <si>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</si>
  <si>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</si>
  <si>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</si>
  <si>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</si>
  <si>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</si>
  <si>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</si>
  <si>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</si>
  <si>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</si>
  <si>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</si>
  <si>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</si>
  <si>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</si>
  <si>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</si>
  <si>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</si>
  <si>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</si>
  <si>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</si>
  <si>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</si>
  <si>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</si>
  <si>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</si>
  <si>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0.63</t>
  </si>
  <si>
    <t>上田市公共下水道事業会計</t>
  </si>
  <si>
    <t>上田市水道事業会計</t>
  </si>
  <si>
    <t>一般会計</t>
  </si>
  <si>
    <t>上田市農業集落排水事業会計</t>
  </si>
  <si>
    <t>上田市市街地再開発事業特別会計</t>
  </si>
  <si>
    <t>上田市真田有線放送電話事業会計</t>
  </si>
  <si>
    <t>上田市立産婦人科病院事業会計</t>
  </si>
  <si>
    <t>上田市国民健康保険事業特別会計</t>
  </si>
  <si>
    <t>その他会計（赤字）</t>
  </si>
  <si>
    <t>その他会計（黒字）</t>
  </si>
  <si>
    <t>-</t>
    <phoneticPr fontId="2"/>
  </si>
  <si>
    <t>上田市水道事業会計</t>
    <phoneticPr fontId="5"/>
  </si>
  <si>
    <t>上田市公共下水道事業会計（公共下水道事業）</t>
    <rPh sb="13" eb="15">
      <t>コウキョウ</t>
    </rPh>
    <rPh sb="15" eb="18">
      <t>ゲスイドウ</t>
    </rPh>
    <rPh sb="18" eb="20">
      <t>ジギョウ</t>
    </rPh>
    <phoneticPr fontId="5"/>
  </si>
  <si>
    <t>上田市公共下水道事業会計（特定環境保全公共下水道事業）</t>
    <rPh sb="13" eb="15">
      <t>トクテイ</t>
    </rPh>
    <rPh sb="15" eb="17">
      <t>カンキョウ</t>
    </rPh>
    <rPh sb="17" eb="19">
      <t>ホゼン</t>
    </rPh>
    <rPh sb="19" eb="21">
      <t>コウキョウ</t>
    </rPh>
    <rPh sb="21" eb="24">
      <t>ゲスイドウ</t>
    </rPh>
    <rPh sb="24" eb="26">
      <t>ジギョウ</t>
    </rPh>
    <phoneticPr fontId="5"/>
  </si>
  <si>
    <t>上田市農業集落排水事業会計（農業集落排水事業）</t>
    <rPh sb="14" eb="16">
      <t>ノウギョウ</t>
    </rPh>
    <rPh sb="16" eb="18">
      <t>シュウラク</t>
    </rPh>
    <rPh sb="18" eb="20">
      <t>ハイスイ</t>
    </rPh>
    <rPh sb="20" eb="22">
      <t>ジギョウ</t>
    </rPh>
    <phoneticPr fontId="5"/>
  </si>
  <si>
    <t>上田市農業集落排水事業会計（小規模集合排水処理事業）</t>
    <rPh sb="14" eb="17">
      <t>ショウキボ</t>
    </rPh>
    <rPh sb="17" eb="19">
      <t>シュウゴウ</t>
    </rPh>
    <rPh sb="19" eb="21">
      <t>ハイスイ</t>
    </rPh>
    <rPh sb="21" eb="23">
      <t>ショリ</t>
    </rPh>
    <rPh sb="23" eb="25">
      <t>ジギョウ</t>
    </rPh>
    <phoneticPr fontId="5"/>
  </si>
  <si>
    <t>上田市市街地再開発事業特別会計</t>
    <phoneticPr fontId="5"/>
  </si>
  <si>
    <t>-</t>
    <phoneticPr fontId="2"/>
  </si>
  <si>
    <t>-</t>
    <phoneticPr fontId="2"/>
  </si>
  <si>
    <t>-</t>
    <phoneticPr fontId="2"/>
  </si>
  <si>
    <t>上田地域広域連合
（一般会計）</t>
  </si>
  <si>
    <t>上田地域広域連合
（ふるさと市町村圏基金特別会計）</t>
  </si>
  <si>
    <t>上田地域広域連合
（介護保険特別会計）</t>
  </si>
  <si>
    <t>上田地域広域連合
（消防特別会計）</t>
  </si>
  <si>
    <t>上田市東御市真田共有財産組合</t>
  </si>
  <si>
    <t>青木村及び上田市共有財産組合</t>
  </si>
  <si>
    <t>上田市長和町中学校組合</t>
  </si>
  <si>
    <t>長野県後期高齢者医療広域連合
（一般会計）</t>
  </si>
  <si>
    <t>長野県後期高齢者医療広域連合
（後期高齢者医療特別会計）</t>
  </si>
  <si>
    <t>長野県市町村自治振興組合</t>
  </si>
  <si>
    <t>依田窪医療福祉事務組合
（依田窪病院事業会計）</t>
  </si>
  <si>
    <t>依田窪医療福祉事務組合（一般会計）</t>
    <rPh sb="12" eb="14">
      <t>イッパン</t>
    </rPh>
    <phoneticPr fontId="2"/>
  </si>
  <si>
    <t>依田窪医療福祉事務組合
（依田窪老人保健施設特別会計）</t>
  </si>
  <si>
    <t>依田窪医療福祉事務組合
（依田窪病院訪問看護ステーション特別会計）</t>
  </si>
  <si>
    <t>依田窪医療福祉事務組合
（居宅介護支援事業所特別会計）</t>
  </si>
  <si>
    <t>長野県民交通災害共済組合</t>
  </si>
  <si>
    <t>長野県地方税滞納整理機構</t>
    <rPh sb="0" eb="3">
      <t>ナガノケン</t>
    </rPh>
    <rPh sb="3" eb="6">
      <t>チホウゼイ</t>
    </rPh>
    <rPh sb="6" eb="8">
      <t>タイノウ</t>
    </rPh>
    <rPh sb="8" eb="10">
      <t>セイリ</t>
    </rPh>
    <rPh sb="10" eb="12">
      <t>キコウ</t>
    </rPh>
    <phoneticPr fontId="2"/>
  </si>
  <si>
    <t>上田市土地開発公社</t>
  </si>
  <si>
    <t>上田市体育協会</t>
  </si>
  <si>
    <t>上田市地域振興事業団</t>
  </si>
  <si>
    <t>丸子温泉開発(株)</t>
  </si>
  <si>
    <t>-</t>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</si>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</sst>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50804</c:v>
                </c:pt>
                <c:pt idx="1">
                  <c:v>38606</c:v>
                </c:pt>
                <c:pt idx="2">
                  <c:v>39425</c:v>
                </c:pt>
                <c:pt idx="3">
                  <c:v>43141</c:v>
                </c:pt>
                <c:pt idx="4">
                  <c:v>45117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64682</c:v>
                </c:pt>
                <c:pt idx="1">
                  <c:v>55373</c:v>
                </c:pt>
                <c:pt idx="2">
                  <c:v>44622</c:v>
                </c:pt>
                <c:pt idx="3">
                  <c:v>79736</c:v>
                </c:pt>
                <c:pt idx="4">
                  <c:v>77443</c:v>
                </c:pt>
              </c:numCache>
            </c:numRef>
          </c:val>
          <c:smooth val="0"/>
        </c:ser>
        <c:dLbls>
          <c:showLegendKey val="0"/>
          <c:showVal val="0"/>
          <c:showCatName val="0"/>
          <c:showSerName val="0"/>
          <c:showPercent val="0"/>
          <c:showBubbleSize val="0"/>
        </c:dLbls>
        <c:marker val="1"/>
        <c:smooth val="0"/>
        <c:axId val="90374912"/>
        <c:axId val="90376832"/>
      </c:lineChart>
      <c:catAx>
        <c:axId val="9037491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76832"/>
        <c:crosses val="autoZero"/>
        <c:auto val="1"/>
        <c:lblAlgn val="ctr"/>
        <c:lblOffset val="100"/>
        <c:tickLblSkip val="1"/>
        <c:tickMarkSkip val="1"/>
        <c:noMultiLvlLbl val="0"/>
      </c:catAx>
      <c:valAx>
        <c:axId val="903768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374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7.4</c:v>
                </c:pt>
                <c:pt idx="1">
                  <c:v>6.72</c:v>
                </c:pt>
                <c:pt idx="2">
                  <c:v>7.8</c:v>
                </c:pt>
                <c:pt idx="3">
                  <c:v>6.37</c:v>
                </c:pt>
                <c:pt idx="4">
                  <c:v>5.0599999999999996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8.48</c:v>
                </c:pt>
                <c:pt idx="1">
                  <c:v>8.7899999999999991</c:v>
                </c:pt>
                <c:pt idx="2">
                  <c:v>9.93</c:v>
                </c:pt>
                <c:pt idx="3">
                  <c:v>9.75</c:v>
                </c:pt>
                <c:pt idx="4">
                  <c:v>9.9</c:v>
                </c:pt>
              </c:numCache>
            </c:numRef>
          </c:val>
        </c:ser>
        <c:dLbls>
          <c:showLegendKey val="0"/>
          <c:showVal val="0"/>
          <c:showCatName val="0"/>
          <c:showSerName val="0"/>
          <c:showPercent val="0"/>
          <c:showBubbleSize val="0"/>
        </c:dLbls>
        <c:gapWidth val="250"/>
        <c:overlap val="100"/>
        <c:axId val="93007872"/>
        <c:axId val="930097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0.9</c:v>
                </c:pt>
                <c:pt idx="1">
                  <c:v>-0.63</c:v>
                </c:pt>
                <c:pt idx="2">
                  <c:v>3.14</c:v>
                </c:pt>
                <c:pt idx="3">
                  <c:v>0.46</c:v>
                </c:pt>
                <c:pt idx="4">
                  <c:v>0.39</c:v>
                </c:pt>
              </c:numCache>
            </c:numRef>
          </c:val>
          <c:smooth val="0"/>
        </c:ser>
        <c:dLbls>
          <c:showLegendKey val="0"/>
          <c:showVal val="0"/>
          <c:showCatName val="0"/>
          <c:showSerName val="0"/>
          <c:showPercent val="0"/>
          <c:showBubbleSize val="0"/>
        </c:dLbls>
        <c:marker val="1"/>
        <c:smooth val="0"/>
        <c:axId val="93007872"/>
        <c:axId val="93009792"/>
      </c:lineChart>
      <c:catAx>
        <c:axId val="9300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009792"/>
        <c:crosses val="autoZero"/>
        <c:auto val="1"/>
        <c:lblAlgn val="ctr"/>
        <c:lblOffset val="100"/>
        <c:tickLblSkip val="1"/>
        <c:tickMarkSkip val="1"/>
        <c:noMultiLvlLbl val="0"/>
      </c:catAx>
      <c:valAx>
        <c:axId val="93009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00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1.57</c:v>
                </c:pt>
                <c:pt idx="2">
                  <c:v>#N/A</c:v>
                </c:pt>
                <c:pt idx="3">
                  <c:v>0.93</c:v>
                </c:pt>
                <c:pt idx="4">
                  <c:v>#N/A</c:v>
                </c:pt>
                <c:pt idx="5">
                  <c:v>0.47</c:v>
                </c:pt>
                <c:pt idx="6">
                  <c:v>#N/A</c:v>
                </c:pt>
                <c:pt idx="7">
                  <c:v>0.49</c:v>
                </c:pt>
                <c:pt idx="8">
                  <c:v>#N/A</c:v>
                </c:pt>
                <c:pt idx="9">
                  <c:v>0.45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上田市国民健康保険事業特別会計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0.54</c:v>
                </c:pt>
                <c:pt idx="2">
                  <c:v>#N/A</c:v>
                </c:pt>
                <c:pt idx="3">
                  <c:v>0.9</c:v>
                </c:pt>
                <c:pt idx="4">
                  <c:v>#N/A</c:v>
                </c:pt>
                <c:pt idx="5">
                  <c:v>0.81</c:v>
                </c:pt>
                <c:pt idx="6">
                  <c:v>#N/A</c:v>
                </c:pt>
                <c:pt idx="7">
                  <c:v>1.33</c:v>
                </c:pt>
                <c:pt idx="8">
                  <c:v>#N/A</c:v>
                </c:pt>
                <c:pt idx="9">
                  <c:v>0.81</c:v>
                </c:pt>
              </c:numCache>
            </c:numRef>
          </c:val>
        </c:ser>
        <c:ser>
          <c:idx val="3"/>
          <c:order val="3"/>
          <c:tx>
            <c:strRef>
              <c:f>データシート!$A$30</c:f>
              <c:strCache>
                <c:ptCount val="1"/>
                <c:pt idx="0">
                  <c:v>上田市立産婦人科病院事業会計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#N/A</c:v>
                </c:pt>
                <c:pt idx="5">
                  <c:v>0.78</c:v>
                </c:pt>
                <c:pt idx="6">
                  <c:v>#N/A</c:v>
                </c:pt>
                <c:pt idx="7">
                  <c:v>0.72</c:v>
                </c:pt>
                <c:pt idx="8">
                  <c:v>#N/A</c:v>
                </c:pt>
                <c:pt idx="9">
                  <c:v>0.83</c:v>
                </c:pt>
              </c:numCache>
            </c:numRef>
          </c:val>
        </c:ser>
        <c:ser>
          <c:idx val="4"/>
          <c:order val="4"/>
          <c:tx>
            <c:strRef>
              <c:f>データシート!$A$31</c:f>
              <c:strCache>
                <c:ptCount val="1"/>
                <c:pt idx="0">
                  <c:v>上田市真田有線放送電話事業会計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0.73</c:v>
                </c:pt>
                <c:pt idx="2">
                  <c:v>#N/A</c:v>
                </c:pt>
                <c:pt idx="3">
                  <c:v>0.79</c:v>
                </c:pt>
                <c:pt idx="4">
                  <c:v>#N/A</c:v>
                </c:pt>
                <c:pt idx="5">
                  <c:v>0.82</c:v>
                </c:pt>
                <c:pt idx="6">
                  <c:v>#N/A</c:v>
                </c:pt>
                <c:pt idx="7">
                  <c:v>0.84</c:v>
                </c:pt>
                <c:pt idx="8">
                  <c:v>#N/A</c:v>
                </c:pt>
                <c:pt idx="9">
                  <c:v>0.9</c:v>
                </c:pt>
              </c:numCache>
            </c:numRef>
          </c:val>
        </c:ser>
        <c:ser>
          <c:idx val="5"/>
          <c:order val="5"/>
          <c:tx>
            <c:strRef>
              <c:f>データシート!$A$32</c:f>
              <c:strCache>
                <c:ptCount val="1"/>
                <c:pt idx="0">
                  <c:v>上田市市街地再開発事業特別会計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1.36</c:v>
                </c:pt>
                <c:pt idx="2">
                  <c:v>#N/A</c:v>
                </c:pt>
                <c:pt idx="3">
                  <c:v>1.54</c:v>
                </c:pt>
                <c:pt idx="4">
                  <c:v>#N/A</c:v>
                </c:pt>
                <c:pt idx="5">
                  <c:v>1.51</c:v>
                </c:pt>
                <c:pt idx="6">
                  <c:v>#N/A</c:v>
                </c:pt>
                <c:pt idx="7">
                  <c:v>1.44</c:v>
                </c:pt>
                <c:pt idx="8">
                  <c:v>#N/A</c:v>
                </c:pt>
                <c:pt idx="9">
                  <c:v>1.42</c:v>
                </c:pt>
              </c:numCache>
            </c:numRef>
          </c:val>
        </c:ser>
        <c:ser>
          <c:idx val="6"/>
          <c:order val="6"/>
          <c:tx>
            <c:strRef>
              <c:f>データシート!$A$33</c:f>
              <c:strCache>
                <c:ptCount val="1"/>
                <c:pt idx="0">
                  <c:v>上田市農業集落排水事業会計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2.38</c:v>
                </c:pt>
                <c:pt idx="2">
                  <c:v>#N/A</c:v>
                </c:pt>
                <c:pt idx="3">
                  <c:v>2.65</c:v>
                </c:pt>
                <c:pt idx="4">
                  <c:v>#N/A</c:v>
                </c:pt>
                <c:pt idx="5">
                  <c:v>2.79</c:v>
                </c:pt>
                <c:pt idx="6">
                  <c:v>#N/A</c:v>
                </c:pt>
                <c:pt idx="7">
                  <c:v>2.9</c:v>
                </c:pt>
                <c:pt idx="8">
                  <c:v>#N/A</c:v>
                </c:pt>
                <c:pt idx="9">
                  <c:v>3.04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7.32</c:v>
                </c:pt>
                <c:pt idx="2">
                  <c:v>#N/A</c:v>
                </c:pt>
                <c:pt idx="3">
                  <c:v>6.66</c:v>
                </c:pt>
                <c:pt idx="4">
                  <c:v>#N/A</c:v>
                </c:pt>
                <c:pt idx="5">
                  <c:v>7.74</c:v>
                </c:pt>
                <c:pt idx="6">
                  <c:v>#N/A</c:v>
                </c:pt>
                <c:pt idx="7">
                  <c:v>6.28</c:v>
                </c:pt>
                <c:pt idx="8">
                  <c:v>#N/A</c:v>
                </c:pt>
                <c:pt idx="9">
                  <c:v>5.01</c:v>
                </c:pt>
              </c:numCache>
            </c:numRef>
          </c:val>
        </c:ser>
        <c:ser>
          <c:idx val="8"/>
          <c:order val="8"/>
          <c:tx>
            <c:strRef>
              <c:f>データシート!$A$35</c:f>
              <c:strCache>
                <c:ptCount val="1"/>
                <c:pt idx="0">
                  <c:v>上田市水道事業会計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6.31</c:v>
                </c:pt>
                <c:pt idx="2">
                  <c:v>#N/A</c:v>
                </c:pt>
                <c:pt idx="3">
                  <c:v>7.54</c:v>
                </c:pt>
                <c:pt idx="4">
                  <c:v>#N/A</c:v>
                </c:pt>
                <c:pt idx="5">
                  <c:v>8.84</c:v>
                </c:pt>
                <c:pt idx="6">
                  <c:v>#N/A</c:v>
                </c:pt>
                <c:pt idx="7">
                  <c:v>9.07</c:v>
                </c:pt>
                <c:pt idx="8">
                  <c:v>#N/A</c:v>
                </c:pt>
                <c:pt idx="9">
                  <c:v>8.49</c:v>
                </c:pt>
              </c:numCache>
            </c:numRef>
          </c:val>
        </c:ser>
        <c:ser>
          <c:idx val="9"/>
          <c:order val="9"/>
          <c:tx>
            <c:strRef>
              <c:f>データシート!$A$36</c:f>
              <c:strCache>
                <c:ptCount val="1"/>
                <c:pt idx="0">
                  <c:v>上田市公共下水道事業会計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12.35</c:v>
                </c:pt>
                <c:pt idx="2">
                  <c:v>#N/A</c:v>
                </c:pt>
                <c:pt idx="3">
                  <c:v>12.85</c:v>
                </c:pt>
                <c:pt idx="4">
                  <c:v>#N/A</c:v>
                </c:pt>
                <c:pt idx="5">
                  <c:v>12.81</c:v>
                </c:pt>
                <c:pt idx="6">
                  <c:v>#N/A</c:v>
                </c:pt>
                <c:pt idx="7">
                  <c:v>12.6</c:v>
                </c:pt>
                <c:pt idx="8">
                  <c:v>#N/A</c:v>
                </c:pt>
                <c:pt idx="9">
                  <c:v>12.48</c:v>
                </c:pt>
              </c:numCache>
            </c:numRef>
          </c:val>
        </c:ser>
        <c:dLbls>
          <c:showLegendKey val="0"/>
          <c:showVal val="0"/>
          <c:showCatName val="0"/>
          <c:showSerName val="0"/>
          <c:showPercent val="0"/>
          <c:showBubbleSize val="0"/>
        </c:dLbls>
        <c:gapWidth val="150"/>
        <c:overlap val="100"/>
        <c:axId val="93108480"/>
        <c:axId val="93114368"/>
      </c:barChart>
      <c:catAx>
        <c:axId val="93108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3114368"/>
        <c:crosses val="autoZero"/>
        <c:auto val="1"/>
        <c:lblAlgn val="ctr"/>
        <c:lblOffset val="100"/>
        <c:tickLblSkip val="1"/>
        <c:tickMarkSkip val="1"/>
        <c:noMultiLvlLbl val="0"/>
      </c:catAx>
      <c:valAx>
        <c:axId val="9311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31084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9469</c:v>
                </c:pt>
                <c:pt idx="5">
                  <c:v>9603</c:v>
                </c:pt>
                <c:pt idx="8">
                  <c:v>9739</c:v>
                </c:pt>
                <c:pt idx="11">
                  <c:v>10166</c:v>
                </c:pt>
                <c:pt idx="14">
                  <c:v>9967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158</c:v>
                </c:pt>
                <c:pt idx="3">
                  <c:v>135</c:v>
                </c:pt>
                <c:pt idx="6">
                  <c:v>116</c:v>
                </c:pt>
                <c:pt idx="9">
                  <c:v>101</c:v>
                </c:pt>
                <c:pt idx="12">
                  <c:v>78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601</c:v>
                </c:pt>
                <c:pt idx="3">
                  <c:v>411</c:v>
                </c:pt>
                <c:pt idx="6">
                  <c:v>204</c:v>
                </c:pt>
                <c:pt idx="9">
                  <c:v>111</c:v>
                </c:pt>
                <c:pt idx="12">
                  <c:v>141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3774</c:v>
                </c:pt>
                <c:pt idx="3">
                  <c:v>3669</c:v>
                </c:pt>
                <c:pt idx="6">
                  <c:v>3294</c:v>
                </c:pt>
                <c:pt idx="9">
                  <c:v>3558</c:v>
                </c:pt>
                <c:pt idx="12">
                  <c:v>3514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17</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8424</c:v>
                </c:pt>
                <c:pt idx="3">
                  <c:v>8542</c:v>
                </c:pt>
                <c:pt idx="6">
                  <c:v>8223</c:v>
                </c:pt>
                <c:pt idx="9">
                  <c:v>7702</c:v>
                </c:pt>
                <c:pt idx="12">
                  <c:v>7424</c:v>
                </c:pt>
              </c:numCache>
            </c:numRef>
          </c:val>
        </c:ser>
        <c:dLbls>
          <c:showLegendKey val="0"/>
          <c:showVal val="0"/>
          <c:showCatName val="0"/>
          <c:showSerName val="0"/>
          <c:showPercent val="0"/>
          <c:showBubbleSize val="0"/>
        </c:dLbls>
        <c:gapWidth val="100"/>
        <c:overlap val="100"/>
        <c:axId val="91858432"/>
        <c:axId val="91860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3488</c:v>
                </c:pt>
                <c:pt idx="2">
                  <c:v>#N/A</c:v>
                </c:pt>
                <c:pt idx="3">
                  <c:v>#N/A</c:v>
                </c:pt>
                <c:pt idx="4">
                  <c:v>3154</c:v>
                </c:pt>
                <c:pt idx="5">
                  <c:v>#N/A</c:v>
                </c:pt>
                <c:pt idx="6">
                  <c:v>#N/A</c:v>
                </c:pt>
                <c:pt idx="7">
                  <c:v>2098</c:v>
                </c:pt>
                <c:pt idx="8">
                  <c:v>#N/A</c:v>
                </c:pt>
                <c:pt idx="9">
                  <c:v>#N/A</c:v>
                </c:pt>
                <c:pt idx="10">
                  <c:v>1306</c:v>
                </c:pt>
                <c:pt idx="11">
                  <c:v>#N/A</c:v>
                </c:pt>
                <c:pt idx="12">
                  <c:v>#N/A</c:v>
                </c:pt>
                <c:pt idx="13">
                  <c:v>1207</c:v>
                </c:pt>
                <c:pt idx="14">
                  <c:v>#N/A</c:v>
                </c:pt>
              </c:numCache>
            </c:numRef>
          </c:val>
          <c:smooth val="0"/>
        </c:ser>
        <c:dLbls>
          <c:showLegendKey val="0"/>
          <c:showVal val="0"/>
          <c:showCatName val="0"/>
          <c:showSerName val="0"/>
          <c:showPercent val="0"/>
          <c:showBubbleSize val="0"/>
        </c:dLbls>
        <c:marker val="1"/>
        <c:smooth val="0"/>
        <c:axId val="91858432"/>
        <c:axId val="91860352"/>
      </c:lineChart>
      <c:catAx>
        <c:axId val="91858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860352"/>
        <c:crosses val="autoZero"/>
        <c:auto val="1"/>
        <c:lblAlgn val="ctr"/>
        <c:lblOffset val="100"/>
        <c:tickLblSkip val="1"/>
        <c:tickMarkSkip val="1"/>
        <c:noMultiLvlLbl val="0"/>
      </c:catAx>
      <c:valAx>
        <c:axId val="91860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58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91786</c:v>
                </c:pt>
                <c:pt idx="5">
                  <c:v>91347</c:v>
                </c:pt>
                <c:pt idx="8">
                  <c:v>89886</c:v>
                </c:pt>
                <c:pt idx="11">
                  <c:v>90277</c:v>
                </c:pt>
                <c:pt idx="14">
                  <c:v>90917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6094</c:v>
                </c:pt>
                <c:pt idx="5">
                  <c:v>4956</c:v>
                </c:pt>
                <c:pt idx="8">
                  <c:v>4191</c:v>
                </c:pt>
                <c:pt idx="11">
                  <c:v>3698</c:v>
                </c:pt>
                <c:pt idx="14">
                  <c:v>5645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15927</c:v>
                </c:pt>
                <c:pt idx="5">
                  <c:v>17790</c:v>
                </c:pt>
                <c:pt idx="8">
                  <c:v>18454</c:v>
                </c:pt>
                <c:pt idx="11">
                  <c:v>18502</c:v>
                </c:pt>
                <c:pt idx="14">
                  <c:v>18099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5448</c:v>
                </c:pt>
                <c:pt idx="3">
                  <c:v>4315</c:v>
                </c:pt>
                <c:pt idx="6">
                  <c:v>2912</c:v>
                </c:pt>
                <c:pt idx="9">
                  <c:v>3145</c:v>
                </c:pt>
                <c:pt idx="12">
                  <c:v>2578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12777</c:v>
                </c:pt>
                <c:pt idx="3">
                  <c:v>12705</c:v>
                </c:pt>
                <c:pt idx="6">
                  <c:v>12614</c:v>
                </c:pt>
                <c:pt idx="9">
                  <c:v>12554</c:v>
                </c:pt>
                <c:pt idx="12">
                  <c:v>11749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1181</c:v>
                </c:pt>
                <c:pt idx="3">
                  <c:v>922</c:v>
                </c:pt>
                <c:pt idx="6">
                  <c:v>920</c:v>
                </c:pt>
                <c:pt idx="9">
                  <c:v>958</c:v>
                </c:pt>
                <c:pt idx="12">
                  <c:v>1947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58106</c:v>
                </c:pt>
                <c:pt idx="3">
                  <c:v>54905</c:v>
                </c:pt>
                <c:pt idx="6">
                  <c:v>49289</c:v>
                </c:pt>
                <c:pt idx="9">
                  <c:v>46157</c:v>
                </c:pt>
                <c:pt idx="12">
                  <c:v>42739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731</c:v>
                </c:pt>
                <c:pt idx="3">
                  <c:v>978</c:v>
                </c:pt>
                <c:pt idx="6">
                  <c:v>863</c:v>
                </c:pt>
                <c:pt idx="9">
                  <c:v>382</c:v>
                </c:pt>
                <c:pt idx="12">
                  <c:v>675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68429</c:v>
                </c:pt>
                <c:pt idx="3">
                  <c:v>68110</c:v>
                </c:pt>
                <c:pt idx="6">
                  <c:v>66095</c:v>
                </c:pt>
                <c:pt idx="9">
                  <c:v>67695</c:v>
                </c:pt>
                <c:pt idx="12">
                  <c:v>69549</c:v>
                </c:pt>
              </c:numCache>
            </c:numRef>
          </c:val>
        </c:ser>
        <c:dLbls>
          <c:showLegendKey val="0"/>
          <c:showVal val="0"/>
          <c:showCatName val="0"/>
          <c:showSerName val="0"/>
          <c:showPercent val="0"/>
          <c:showBubbleSize val="0"/>
        </c:dLbls>
        <c:gapWidth val="100"/>
        <c:overlap val="100"/>
        <c:axId val="92694016"/>
        <c:axId val="92695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32866</c:v>
                </c:pt>
                <c:pt idx="2">
                  <c:v>#N/A</c:v>
                </c:pt>
                <c:pt idx="3">
                  <c:v>#N/A</c:v>
                </c:pt>
                <c:pt idx="4">
                  <c:v>27842</c:v>
                </c:pt>
                <c:pt idx="5">
                  <c:v>#N/A</c:v>
                </c:pt>
                <c:pt idx="6">
                  <c:v>#N/A</c:v>
                </c:pt>
                <c:pt idx="7">
                  <c:v>20161</c:v>
                </c:pt>
                <c:pt idx="8">
                  <c:v>#N/A</c:v>
                </c:pt>
                <c:pt idx="9">
                  <c:v>#N/A</c:v>
                </c:pt>
                <c:pt idx="10">
                  <c:v>18413</c:v>
                </c:pt>
                <c:pt idx="11">
                  <c:v>#N/A</c:v>
                </c:pt>
                <c:pt idx="12">
                  <c:v>#N/A</c:v>
                </c:pt>
                <c:pt idx="13">
                  <c:v>14575</c:v>
                </c:pt>
                <c:pt idx="14">
                  <c:v>#N/A</c:v>
                </c:pt>
              </c:numCache>
            </c:numRef>
          </c:val>
          <c:smooth val="0"/>
        </c:ser>
        <c:dLbls>
          <c:showLegendKey val="0"/>
          <c:showVal val="0"/>
          <c:showCatName val="0"/>
          <c:showSerName val="0"/>
          <c:showPercent val="0"/>
          <c:showBubbleSize val="0"/>
        </c:dLbls>
        <c:marker val="1"/>
        <c:smooth val="0"/>
        <c:axId val="92694016"/>
        <c:axId val="92695936"/>
      </c:lineChart>
      <c:catAx>
        <c:axId val="9269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2695936"/>
        <c:crosses val="autoZero"/>
        <c:auto val="1"/>
        <c:lblAlgn val="ctr"/>
        <c:lblOffset val="100"/>
        <c:tickLblSkip val="1"/>
        <c:tickMarkSkip val="1"/>
        <c:noMultiLvlLbl val="0"/>
      </c:catAx>
      <c:valAx>
        <c:axId val="92695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269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160,267
156,991
552.04
75,394,834
72,997,473
1,998,781
39,473,779
69,549,437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47.3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年度から</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年度まで</a:t>
          </a:r>
          <a:r>
            <a:rPr lang="ja-JP" altLang="en-US" sz="1200" b="0" i="0" baseline="0">
              <a:solidFill>
                <a:schemeClr val="dk1"/>
              </a:solidFill>
              <a:effectLst/>
              <a:latin typeface="+mn-lt"/>
              <a:ea typeface="+mn-ea"/>
              <a:cs typeface="+mn-cs"/>
            </a:rPr>
            <a:t>下降</a:t>
          </a:r>
          <a:r>
            <a:rPr lang="ja-JP" altLang="ja-JP" sz="1200" b="0" i="0" baseline="0">
              <a:solidFill>
                <a:schemeClr val="dk1"/>
              </a:solidFill>
              <a:effectLst/>
              <a:latin typeface="+mn-lt"/>
              <a:ea typeface="+mn-ea"/>
              <a:cs typeface="+mn-cs"/>
            </a:rPr>
            <a:t>傾向にあったが、景気</a:t>
          </a:r>
          <a:r>
            <a:rPr lang="ja-JP" altLang="en-US" sz="1200" b="0" i="0" baseline="0">
              <a:solidFill>
                <a:schemeClr val="dk1"/>
              </a:solidFill>
              <a:effectLst/>
              <a:latin typeface="+mn-lt"/>
              <a:ea typeface="+mn-ea"/>
              <a:cs typeface="+mn-cs"/>
            </a:rPr>
            <a:t>回復</a:t>
          </a:r>
          <a:r>
            <a:rPr lang="ja-JP" altLang="ja-JP" sz="1200" b="0" i="0" baseline="0">
              <a:solidFill>
                <a:schemeClr val="dk1"/>
              </a:solidFill>
              <a:effectLst/>
              <a:latin typeface="+mn-lt"/>
              <a:ea typeface="+mn-ea"/>
              <a:cs typeface="+mn-cs"/>
            </a:rPr>
            <a:t>による個人市民税等の</a:t>
          </a:r>
          <a:r>
            <a:rPr lang="ja-JP" altLang="en-US" sz="1200" b="0" i="0" baseline="0">
              <a:solidFill>
                <a:schemeClr val="dk1"/>
              </a:solidFill>
              <a:effectLst/>
              <a:latin typeface="+mn-lt"/>
              <a:ea typeface="+mn-ea"/>
              <a:cs typeface="+mn-cs"/>
            </a:rPr>
            <a:t>増</a:t>
          </a:r>
          <a:r>
            <a:rPr lang="ja-JP" altLang="ja-JP" sz="1200" b="0" i="0" baseline="0">
              <a:solidFill>
                <a:schemeClr val="dk1"/>
              </a:solidFill>
              <a:effectLst/>
              <a:latin typeface="+mn-lt"/>
              <a:ea typeface="+mn-ea"/>
              <a:cs typeface="+mn-cs"/>
            </a:rPr>
            <a:t>収などから</a:t>
          </a:r>
          <a:r>
            <a:rPr lang="ja-JP" altLang="en-US" sz="1200" b="0" i="0" baseline="0">
              <a:solidFill>
                <a:schemeClr val="dk1"/>
              </a:solidFill>
              <a:effectLst/>
              <a:latin typeface="+mn-lt"/>
              <a:ea typeface="+mn-ea"/>
              <a:cs typeface="+mn-cs"/>
            </a:rPr>
            <a:t>若干上昇した。しかし、依然として</a:t>
          </a:r>
          <a:r>
            <a:rPr lang="en-US" altLang="ja-JP" sz="1200" b="0" i="0" baseline="0">
              <a:solidFill>
                <a:schemeClr val="dk1"/>
              </a:solidFill>
              <a:effectLst/>
              <a:latin typeface="+mn-lt"/>
              <a:ea typeface="+mn-ea"/>
              <a:cs typeface="+mn-cs"/>
            </a:rPr>
            <a:t>0.59</a:t>
          </a:r>
          <a:r>
            <a:rPr lang="ja-JP" altLang="ja-JP" sz="1200" b="0" i="0" baseline="0">
              <a:solidFill>
                <a:schemeClr val="dk1"/>
              </a:solidFill>
              <a:effectLst/>
              <a:latin typeface="+mn-lt"/>
              <a:ea typeface="+mn-ea"/>
              <a:cs typeface="+mn-cs"/>
            </a:rPr>
            <a:t>と類似団体平均を下回っている。歳出全般の見直しを図るとともに、徴収業務の強化や公有財産の売却などを実施し歳入確保に努める。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35278</xdr:rowOff>
    </xdr:from>
    <xdr:to>
      <xdr:col>7</xdr:col>
      <xdr:colOff>152400</xdr:colOff>
      <xdr:row>44</xdr:row>
      <xdr:rowOff>71261</xdr:rowOff>
    </xdr:to>
    <xdr:cxnSp macro="">
      <xdr:nvCxnSpPr>
        <xdr:cNvPr id="62" name="直線コネクタ 61"/>
        <xdr:cNvCxnSpPr/>
      </xdr:nvCxnSpPr>
      <xdr:spPr>
        <a:xfrm flipV="1">
          <a:off x="4953000" y="6207478"/>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3"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4" name="直線コネクタ 63"/>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121655</xdr:rowOff>
    </xdr:from>
    <xdr:ext cx="762000" cy="259045"/>
    <xdr:sp macro="" textlink="">
      <xdr:nvSpPr>
        <xdr:cNvPr id="65" name="財政力最大値テキスト"/>
        <xdr:cNvSpPr txBox="1"/>
      </xdr:nvSpPr>
      <xdr:spPr>
        <a:xfrm>
          <a:off x="5041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36</xdr:row>
      <xdr:rowOff>35278</xdr:rowOff>
    </xdr:from>
    <xdr:to>
      <xdr:col>7</xdr:col>
      <xdr:colOff>241300</xdr:colOff>
      <xdr:row>36</xdr:row>
      <xdr:rowOff>35278</xdr:rowOff>
    </xdr:to>
    <xdr:cxnSp macro="">
      <xdr:nvCxnSpPr>
        <xdr:cNvPr id="66" name="直線コネクタ 65"/>
        <xdr:cNvCxnSpPr/>
      </xdr:nvCxnSpPr>
      <xdr:spPr>
        <a:xfrm>
          <a:off x="4864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28222</xdr:rowOff>
    </xdr:from>
    <xdr:to>
      <xdr:col>7</xdr:col>
      <xdr:colOff>152400</xdr:colOff>
      <xdr:row>43</xdr:row>
      <xdr:rowOff>28222</xdr:rowOff>
    </xdr:to>
    <xdr:cxnSp macro="">
      <xdr:nvCxnSpPr>
        <xdr:cNvPr id="67" name="直線コネクタ 66"/>
        <xdr:cNvCxnSpPr/>
      </xdr:nvCxnSpPr>
      <xdr:spPr>
        <a:xfrm>
          <a:off x="4114800" y="74005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28522</xdr:rowOff>
    </xdr:from>
    <xdr:ext cx="762000" cy="259045"/>
    <xdr:sp macro="" textlink="">
      <xdr:nvSpPr>
        <xdr:cNvPr id="68" name="財政力平均値テキスト"/>
        <xdr:cNvSpPr txBox="1"/>
      </xdr:nvSpPr>
      <xdr:spPr>
        <a:xfrm>
          <a:off x="5041900" y="688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11995</xdr:rowOff>
    </xdr:from>
    <xdr:to>
      <xdr:col>7</xdr:col>
      <xdr:colOff>203200</xdr:colOff>
      <xdr:row>41</xdr:row>
      <xdr:rowOff>113595</xdr:rowOff>
    </xdr:to>
    <xdr:sp macro="" textlink="">
      <xdr:nvSpPr>
        <xdr:cNvPr id="69" name="フローチャート : 判断 68"/>
        <xdr:cNvSpPr/>
      </xdr:nvSpPr>
      <xdr:spPr>
        <a:xfrm>
          <a:off x="49022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28222</xdr:rowOff>
    </xdr:from>
    <xdr:to>
      <xdr:col>6</xdr:col>
      <xdr:colOff>0</xdr:colOff>
      <xdr:row>43</xdr:row>
      <xdr:rowOff>41628</xdr:rowOff>
    </xdr:to>
    <xdr:cxnSp macro="">
      <xdr:nvCxnSpPr>
        <xdr:cNvPr id="70" name="直線コネクタ 69"/>
        <xdr:cNvCxnSpPr/>
      </xdr:nvCxnSpPr>
      <xdr:spPr>
        <a:xfrm flipV="1">
          <a:off x="3225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11995</xdr:rowOff>
    </xdr:from>
    <xdr:to>
      <xdr:col>6</xdr:col>
      <xdr:colOff>50800</xdr:colOff>
      <xdr:row>41</xdr:row>
      <xdr:rowOff>113595</xdr:rowOff>
    </xdr:to>
    <xdr:sp macro="" textlink="">
      <xdr:nvSpPr>
        <xdr:cNvPr id="71" name="フローチャート : 判断 70"/>
        <xdr:cNvSpPr/>
      </xdr:nvSpPr>
      <xdr:spPr>
        <a:xfrm>
          <a:off x="4064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123772</xdr:rowOff>
    </xdr:from>
    <xdr:ext cx="736600" cy="259045"/>
    <xdr:sp macro="" textlink="">
      <xdr:nvSpPr>
        <xdr:cNvPr id="72" name="テキスト ボックス 71"/>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41628</xdr:rowOff>
    </xdr:to>
    <xdr:cxnSp macro="">
      <xdr:nvCxnSpPr>
        <xdr:cNvPr id="73" name="直線コネクタ 72"/>
        <xdr:cNvCxnSpPr/>
      </xdr:nvCxnSpPr>
      <xdr:spPr>
        <a:xfrm>
          <a:off x="2336800" y="73871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11995</xdr:rowOff>
    </xdr:from>
    <xdr:to>
      <xdr:col>4</xdr:col>
      <xdr:colOff>533400</xdr:colOff>
      <xdr:row>41</xdr:row>
      <xdr:rowOff>113595</xdr:rowOff>
    </xdr:to>
    <xdr:sp macro="" textlink="">
      <xdr:nvSpPr>
        <xdr:cNvPr id="74" name="フローチャート : 判断 73"/>
        <xdr:cNvSpPr/>
      </xdr:nvSpPr>
      <xdr:spPr>
        <a:xfrm>
          <a:off x="3175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123772</xdr:rowOff>
    </xdr:from>
    <xdr:ext cx="762000" cy="259045"/>
    <xdr:sp macro="" textlink="">
      <xdr:nvSpPr>
        <xdr:cNvPr id="75" name="テキスト ボックス 74"/>
        <xdr:cNvSpPr txBox="1"/>
      </xdr:nvSpPr>
      <xdr:spPr>
        <a:xfrm>
          <a:off x="2844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159455</xdr:rowOff>
    </xdr:from>
    <xdr:to>
      <xdr:col>3</xdr:col>
      <xdr:colOff>279400</xdr:colOff>
      <xdr:row>43</xdr:row>
      <xdr:rowOff>14817</xdr:rowOff>
    </xdr:to>
    <xdr:cxnSp macro="">
      <xdr:nvCxnSpPr>
        <xdr:cNvPr id="76" name="直線コネクタ 75"/>
        <xdr:cNvCxnSpPr/>
      </xdr:nvCxnSpPr>
      <xdr:spPr>
        <a:xfrm>
          <a:off x="1447800" y="73603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143228</xdr:rowOff>
    </xdr:from>
    <xdr:to>
      <xdr:col>3</xdr:col>
      <xdr:colOff>330200</xdr:colOff>
      <xdr:row>41</xdr:row>
      <xdr:rowOff>73378</xdr:rowOff>
    </xdr:to>
    <xdr:sp macro="" textlink="">
      <xdr:nvSpPr>
        <xdr:cNvPr id="77" name="フローチャート : 判断 76"/>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83555</xdr:rowOff>
    </xdr:from>
    <xdr:ext cx="762000" cy="259045"/>
    <xdr:sp macro="" textlink="">
      <xdr:nvSpPr>
        <xdr:cNvPr id="78" name="テキスト ボックス 77"/>
        <xdr:cNvSpPr txBox="1"/>
      </xdr:nvSpPr>
      <xdr:spPr>
        <a:xfrm>
          <a:off x="1955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159455</xdr:rowOff>
    </xdr:from>
    <xdr:to>
      <xdr:col>2</xdr:col>
      <xdr:colOff>127000</xdr:colOff>
      <xdr:row>42</xdr:row>
      <xdr:rowOff>89605</xdr:rowOff>
    </xdr:to>
    <xdr:sp macro="" textlink="">
      <xdr:nvSpPr>
        <xdr:cNvPr id="79" name="フローチャート : 判断 78"/>
        <xdr:cNvSpPr/>
      </xdr:nvSpPr>
      <xdr:spPr>
        <a:xfrm>
          <a:off x="1397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99782</xdr:rowOff>
    </xdr:from>
    <xdr:ext cx="762000" cy="259045"/>
    <xdr:sp macro="" textlink="">
      <xdr:nvSpPr>
        <xdr:cNvPr id="80" name="テキスト ボックス 79"/>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148872</xdr:rowOff>
    </xdr:from>
    <xdr:to>
      <xdr:col>7</xdr:col>
      <xdr:colOff>203200</xdr:colOff>
      <xdr:row>43</xdr:row>
      <xdr:rowOff>79022</xdr:rowOff>
    </xdr:to>
    <xdr:sp macro="" textlink="">
      <xdr:nvSpPr>
        <xdr:cNvPr id="86" name="円/楕円 85"/>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120949</xdr:rowOff>
    </xdr:from>
    <xdr:ext cx="762000" cy="259045"/>
    <xdr:sp macro="" textlink="">
      <xdr:nvSpPr>
        <xdr:cNvPr id="87" name="財政力該当値テキスト"/>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148872</xdr:rowOff>
    </xdr:from>
    <xdr:to>
      <xdr:col>6</xdr:col>
      <xdr:colOff>50800</xdr:colOff>
      <xdr:row>43</xdr:row>
      <xdr:rowOff>79022</xdr:rowOff>
    </xdr:to>
    <xdr:sp macro="" textlink="">
      <xdr:nvSpPr>
        <xdr:cNvPr id="88" name="円/楕円 87"/>
        <xdr:cNvSpPr/>
      </xdr:nvSpPr>
      <xdr:spPr>
        <a:xfrm>
          <a:off x="4064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63799</xdr:rowOff>
    </xdr:from>
    <xdr:ext cx="736600" cy="259045"/>
    <xdr:sp macro="" textlink="">
      <xdr:nvSpPr>
        <xdr:cNvPr id="89" name="テキスト ボックス 88"/>
        <xdr:cNvSpPr txBox="1"/>
      </xdr:nvSpPr>
      <xdr:spPr>
        <a:xfrm>
          <a:off x="3733800" y="7436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162278</xdr:rowOff>
    </xdr:from>
    <xdr:to>
      <xdr:col>4</xdr:col>
      <xdr:colOff>533400</xdr:colOff>
      <xdr:row>43</xdr:row>
      <xdr:rowOff>92428</xdr:rowOff>
    </xdr:to>
    <xdr:sp macro="" textlink="">
      <xdr:nvSpPr>
        <xdr:cNvPr id="90" name="円/楕円 89"/>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77205</xdr:rowOff>
    </xdr:from>
    <xdr:ext cx="762000" cy="259045"/>
    <xdr:sp macro="" textlink="">
      <xdr:nvSpPr>
        <xdr:cNvPr id="91" name="テキスト ボックス 90"/>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2" name="円/楕円 91"/>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3" name="テキスト ボックス 92"/>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108655</xdr:rowOff>
    </xdr:from>
    <xdr:to>
      <xdr:col>2</xdr:col>
      <xdr:colOff>127000</xdr:colOff>
      <xdr:row>43</xdr:row>
      <xdr:rowOff>38805</xdr:rowOff>
    </xdr:to>
    <xdr:sp macro="" textlink="">
      <xdr:nvSpPr>
        <xdr:cNvPr id="94" name="円/楕円 93"/>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23582</xdr:rowOff>
    </xdr:from>
    <xdr:ext cx="762000" cy="259045"/>
    <xdr:sp macro="" textlink="">
      <xdr:nvSpPr>
        <xdr:cNvPr id="95" name="テキスト ボックス 94"/>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　人件費、</a:t>
          </a:r>
          <a:r>
            <a:rPr lang="ja-JP" altLang="en-US" sz="1200" b="0" i="0" baseline="0">
              <a:solidFill>
                <a:schemeClr val="dk1"/>
              </a:solidFill>
              <a:effectLst/>
              <a:latin typeface="+mn-lt"/>
              <a:ea typeface="+mn-ea"/>
              <a:cs typeface="+mn-cs"/>
            </a:rPr>
            <a:t>扶助費</a:t>
          </a:r>
          <a:r>
            <a:rPr lang="ja-JP" altLang="ja-JP" sz="1200" b="0" i="0" baseline="0">
              <a:solidFill>
                <a:schemeClr val="dk1"/>
              </a:solidFill>
              <a:effectLst/>
              <a:latin typeface="+mn-lt"/>
              <a:ea typeface="+mn-ea"/>
              <a:cs typeface="+mn-cs"/>
            </a:rPr>
            <a:t>等の増</a:t>
          </a:r>
          <a:r>
            <a:rPr lang="ja-JP" altLang="en-US" sz="1200" b="0" i="0" baseline="0">
              <a:solidFill>
                <a:schemeClr val="dk1"/>
              </a:solidFill>
              <a:effectLst/>
              <a:latin typeface="+mn-lt"/>
              <a:ea typeface="+mn-ea"/>
              <a:cs typeface="+mn-cs"/>
            </a:rPr>
            <a:t>加</a:t>
          </a:r>
          <a:r>
            <a:rPr lang="ja-JP" altLang="ja-JP" sz="1200" b="0" i="0" baseline="0">
              <a:solidFill>
                <a:schemeClr val="dk1"/>
              </a:solidFill>
              <a:effectLst/>
              <a:latin typeface="+mn-lt"/>
              <a:ea typeface="+mn-ea"/>
              <a:cs typeface="+mn-cs"/>
            </a:rPr>
            <a:t>により、</a:t>
          </a:r>
          <a:r>
            <a:rPr lang="en-US" altLang="ja-JP" sz="1200" b="0" i="0" baseline="0">
              <a:solidFill>
                <a:schemeClr val="dk1"/>
              </a:solidFill>
              <a:effectLst/>
              <a:latin typeface="+mn-lt"/>
              <a:ea typeface="+mn-ea"/>
              <a:cs typeface="+mn-cs"/>
            </a:rPr>
            <a:t>86.4</a:t>
          </a:r>
          <a:r>
            <a:rPr lang="ja-JP" altLang="ja-JP" sz="1200" b="0" i="0" baseline="0">
              <a:solidFill>
                <a:schemeClr val="dk1"/>
              </a:solidFill>
              <a:effectLst/>
              <a:latin typeface="+mn-lt"/>
              <a:ea typeface="+mn-ea"/>
              <a:cs typeface="+mn-cs"/>
            </a:rPr>
            <a:t>％と前年度から</a:t>
          </a:r>
          <a:r>
            <a:rPr lang="ja-JP" altLang="en-US" sz="1200" b="0" i="0" baseline="0">
              <a:solidFill>
                <a:schemeClr val="dk1"/>
              </a:solidFill>
              <a:effectLst/>
              <a:latin typeface="+mn-lt"/>
              <a:ea typeface="+mn-ea"/>
              <a:cs typeface="+mn-cs"/>
            </a:rPr>
            <a:t>少し上昇したが</a:t>
          </a:r>
          <a:r>
            <a:rPr lang="ja-JP" altLang="ja-JP" sz="1200" b="0" i="0" baseline="0">
              <a:solidFill>
                <a:schemeClr val="dk1"/>
              </a:solidFill>
              <a:effectLst/>
              <a:latin typeface="+mn-lt"/>
              <a:ea typeface="+mn-ea"/>
              <a:cs typeface="+mn-cs"/>
            </a:rPr>
            <a:t>、類似団体平均</a:t>
          </a:r>
          <a:r>
            <a:rPr lang="ja-JP" altLang="en-US" sz="1200" b="0" i="0" baseline="0">
              <a:solidFill>
                <a:schemeClr val="dk1"/>
              </a:solidFill>
              <a:effectLst/>
              <a:latin typeface="+mn-lt"/>
              <a:ea typeface="+mn-ea"/>
              <a:cs typeface="+mn-cs"/>
            </a:rPr>
            <a:t>は</a:t>
          </a:r>
          <a:r>
            <a:rPr lang="ja-JP" altLang="ja-JP" sz="1200" b="0" i="0" baseline="0">
              <a:solidFill>
                <a:schemeClr val="dk1"/>
              </a:solidFill>
              <a:effectLst/>
              <a:latin typeface="+mn-lt"/>
              <a:ea typeface="+mn-ea"/>
              <a:cs typeface="+mn-cs"/>
            </a:rPr>
            <a:t>下回った。引き続き、民間委託・指定管理者制度の活用、公営企業への繰出基準の見直し等、行財政改革への取組を通じて経常的経費の削減に努める。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60113</xdr:rowOff>
    </xdr:from>
    <xdr:to>
      <xdr:col>7</xdr:col>
      <xdr:colOff>152400</xdr:colOff>
      <xdr:row>67</xdr:row>
      <xdr:rowOff>23706</xdr:rowOff>
    </xdr:to>
    <xdr:cxnSp macro="">
      <xdr:nvCxnSpPr>
        <xdr:cNvPr id="125" name="直線コネクタ 124"/>
        <xdr:cNvCxnSpPr/>
      </xdr:nvCxnSpPr>
      <xdr:spPr>
        <a:xfrm flipV="1">
          <a:off x="4953000" y="10175663"/>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167233</xdr:rowOff>
    </xdr:from>
    <xdr:ext cx="762000" cy="259045"/>
    <xdr:sp macro="" textlink="">
      <xdr:nvSpPr>
        <xdr:cNvPr id="126" name="財政構造の弾力性最小値テキスト"/>
        <xdr:cNvSpPr txBox="1"/>
      </xdr:nvSpPr>
      <xdr:spPr>
        <a:xfrm>
          <a:off x="5041900" y="1148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7</xdr:col>
      <xdr:colOff>63500</xdr:colOff>
      <xdr:row>67</xdr:row>
      <xdr:rowOff>23706</xdr:rowOff>
    </xdr:from>
    <xdr:to>
      <xdr:col>7</xdr:col>
      <xdr:colOff>241300</xdr:colOff>
      <xdr:row>67</xdr:row>
      <xdr:rowOff>23706</xdr:rowOff>
    </xdr:to>
    <xdr:cxnSp macro="">
      <xdr:nvCxnSpPr>
        <xdr:cNvPr id="127" name="直線コネクタ 126"/>
        <xdr:cNvCxnSpPr/>
      </xdr:nvCxnSpPr>
      <xdr:spPr>
        <a:xfrm>
          <a:off x="4864100" y="1151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146490</xdr:rowOff>
    </xdr:from>
    <xdr:ext cx="762000" cy="259045"/>
    <xdr:sp macro="" textlink="">
      <xdr:nvSpPr>
        <xdr:cNvPr id="128" name="財政構造の弾力性最大値テキスト"/>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7</xdr:col>
      <xdr:colOff>63500</xdr:colOff>
      <xdr:row>59</xdr:row>
      <xdr:rowOff>60113</xdr:rowOff>
    </xdr:from>
    <xdr:to>
      <xdr:col>7</xdr:col>
      <xdr:colOff>241300</xdr:colOff>
      <xdr:row>59</xdr:row>
      <xdr:rowOff>60113</xdr:rowOff>
    </xdr:to>
    <xdr:cxnSp macro="">
      <xdr:nvCxnSpPr>
        <xdr:cNvPr id="129" name="直線コネクタ 128"/>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6773</xdr:rowOff>
    </xdr:from>
    <xdr:to>
      <xdr:col>7</xdr:col>
      <xdr:colOff>152400</xdr:colOff>
      <xdr:row>61</xdr:row>
      <xdr:rowOff>46990</xdr:rowOff>
    </xdr:to>
    <xdr:cxnSp macro="">
      <xdr:nvCxnSpPr>
        <xdr:cNvPr id="130" name="直線コネクタ 129"/>
        <xdr:cNvCxnSpPr/>
      </xdr:nvCxnSpPr>
      <xdr:spPr>
        <a:xfrm>
          <a:off x="4114800" y="1046522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3404</xdr:rowOff>
    </xdr:from>
    <xdr:ext cx="762000" cy="259045"/>
    <xdr:sp macro="" textlink="">
      <xdr:nvSpPr>
        <xdr:cNvPr id="131" name="財政構造の弾力性平均値テキスト"/>
        <xdr:cNvSpPr txBox="1"/>
      </xdr:nvSpPr>
      <xdr:spPr>
        <a:xfrm>
          <a:off x="5041900" y="1080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32" name="フローチャート : 判断 131"/>
        <xdr:cNvSpPr/>
      </xdr:nvSpPr>
      <xdr:spPr>
        <a:xfrm>
          <a:off x="49022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6773</xdr:rowOff>
    </xdr:from>
    <xdr:to>
      <xdr:col>6</xdr:col>
      <xdr:colOff>0</xdr:colOff>
      <xdr:row>61</xdr:row>
      <xdr:rowOff>6773</xdr:rowOff>
    </xdr:to>
    <xdr:cxnSp macro="">
      <xdr:nvCxnSpPr>
        <xdr:cNvPr id="133" name="直線コネクタ 132"/>
        <xdr:cNvCxnSpPr/>
      </xdr:nvCxnSpPr>
      <xdr:spPr>
        <a:xfrm>
          <a:off x="3225800" y="104652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114300</xdr:rowOff>
    </xdr:from>
    <xdr:to>
      <xdr:col>6</xdr:col>
      <xdr:colOff>50800</xdr:colOff>
      <xdr:row>63</xdr:row>
      <xdr:rowOff>44450</xdr:rowOff>
    </xdr:to>
    <xdr:sp macro="" textlink="">
      <xdr:nvSpPr>
        <xdr:cNvPr id="134" name="フローチャート : 判断 133"/>
        <xdr:cNvSpPr/>
      </xdr:nvSpPr>
      <xdr:spPr>
        <a:xfrm>
          <a:off x="4064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29227</xdr:rowOff>
    </xdr:from>
    <xdr:ext cx="736600" cy="259045"/>
    <xdr:sp macro="" textlink="">
      <xdr:nvSpPr>
        <xdr:cNvPr id="135" name="テキスト ボックス 134"/>
        <xdr:cNvSpPr txBox="1"/>
      </xdr:nvSpPr>
      <xdr:spPr>
        <a:xfrm>
          <a:off x="3733800" y="1083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6773</xdr:rowOff>
    </xdr:from>
    <xdr:to>
      <xdr:col>4</xdr:col>
      <xdr:colOff>482600</xdr:colOff>
      <xdr:row>63</xdr:row>
      <xdr:rowOff>57996</xdr:rowOff>
    </xdr:to>
    <xdr:cxnSp macro="">
      <xdr:nvCxnSpPr>
        <xdr:cNvPr id="136" name="直線コネクタ 135"/>
        <xdr:cNvCxnSpPr/>
      </xdr:nvCxnSpPr>
      <xdr:spPr>
        <a:xfrm flipV="1">
          <a:off x="2336800" y="10465223"/>
          <a:ext cx="889000" cy="39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7196</xdr:rowOff>
    </xdr:from>
    <xdr:to>
      <xdr:col>4</xdr:col>
      <xdr:colOff>533400</xdr:colOff>
      <xdr:row>63</xdr:row>
      <xdr:rowOff>108796</xdr:rowOff>
    </xdr:to>
    <xdr:sp macro="" textlink="">
      <xdr:nvSpPr>
        <xdr:cNvPr id="137" name="フローチャート : 判断 136"/>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93573</xdr:rowOff>
    </xdr:from>
    <xdr:ext cx="762000" cy="259045"/>
    <xdr:sp macro="" textlink="">
      <xdr:nvSpPr>
        <xdr:cNvPr id="138" name="テキスト ボックス 137"/>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167640</xdr:rowOff>
    </xdr:from>
    <xdr:to>
      <xdr:col>3</xdr:col>
      <xdr:colOff>279400</xdr:colOff>
      <xdr:row>63</xdr:row>
      <xdr:rowOff>57996</xdr:rowOff>
    </xdr:to>
    <xdr:cxnSp macro="">
      <xdr:nvCxnSpPr>
        <xdr:cNvPr id="139" name="直線コネクタ 138"/>
        <xdr:cNvCxnSpPr/>
      </xdr:nvCxnSpPr>
      <xdr:spPr>
        <a:xfrm>
          <a:off x="1447800" y="10626090"/>
          <a:ext cx="889000" cy="23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122344</xdr:rowOff>
    </xdr:from>
    <xdr:to>
      <xdr:col>3</xdr:col>
      <xdr:colOff>330200</xdr:colOff>
      <xdr:row>63</xdr:row>
      <xdr:rowOff>52494</xdr:rowOff>
    </xdr:to>
    <xdr:sp macro="" textlink="">
      <xdr:nvSpPr>
        <xdr:cNvPr id="140" name="フローチャート : 判断 139"/>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62671</xdr:rowOff>
    </xdr:from>
    <xdr:ext cx="762000" cy="259045"/>
    <xdr:sp macro="" textlink="">
      <xdr:nvSpPr>
        <xdr:cNvPr id="141" name="テキスト ボックス 140"/>
        <xdr:cNvSpPr txBox="1"/>
      </xdr:nvSpPr>
      <xdr:spPr>
        <a:xfrm>
          <a:off x="1955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157056</xdr:rowOff>
    </xdr:from>
    <xdr:to>
      <xdr:col>2</xdr:col>
      <xdr:colOff>127000</xdr:colOff>
      <xdr:row>62</xdr:row>
      <xdr:rowOff>87206</xdr:rowOff>
    </xdr:to>
    <xdr:sp macro="" textlink="">
      <xdr:nvSpPr>
        <xdr:cNvPr id="142" name="フローチャート : 判断 141"/>
        <xdr:cNvSpPr/>
      </xdr:nvSpPr>
      <xdr:spPr>
        <a:xfrm>
          <a:off x="1397000" y="1061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71983</xdr:rowOff>
    </xdr:from>
    <xdr:ext cx="762000" cy="259045"/>
    <xdr:sp macro="" textlink="">
      <xdr:nvSpPr>
        <xdr:cNvPr id="143" name="テキスト ボックス 142"/>
        <xdr:cNvSpPr txBox="1"/>
      </xdr:nvSpPr>
      <xdr:spPr>
        <a:xfrm>
          <a:off x="1066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167640</xdr:rowOff>
    </xdr:from>
    <xdr:to>
      <xdr:col>7</xdr:col>
      <xdr:colOff>203200</xdr:colOff>
      <xdr:row>61</xdr:row>
      <xdr:rowOff>97790</xdr:rowOff>
    </xdr:to>
    <xdr:sp macro="" textlink="">
      <xdr:nvSpPr>
        <xdr:cNvPr id="149" name="円/楕円 148"/>
        <xdr:cNvSpPr/>
      </xdr:nvSpPr>
      <xdr:spPr>
        <a:xfrm>
          <a:off x="49022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12717</xdr:rowOff>
    </xdr:from>
    <xdr:ext cx="762000" cy="259045"/>
    <xdr:sp macro="" textlink="">
      <xdr:nvSpPr>
        <xdr:cNvPr id="150" name="財政構造の弾力性該当値テキスト"/>
        <xdr:cNvSpPr txBox="1"/>
      </xdr:nvSpPr>
      <xdr:spPr>
        <a:xfrm>
          <a:off x="50419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127423</xdr:rowOff>
    </xdr:from>
    <xdr:to>
      <xdr:col>6</xdr:col>
      <xdr:colOff>50800</xdr:colOff>
      <xdr:row>61</xdr:row>
      <xdr:rowOff>57573</xdr:rowOff>
    </xdr:to>
    <xdr:sp macro="" textlink="">
      <xdr:nvSpPr>
        <xdr:cNvPr id="151" name="円/楕円 150"/>
        <xdr:cNvSpPr/>
      </xdr:nvSpPr>
      <xdr:spPr>
        <a:xfrm>
          <a:off x="4064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67750</xdr:rowOff>
    </xdr:from>
    <xdr:ext cx="736600" cy="259045"/>
    <xdr:sp macro="" textlink="">
      <xdr:nvSpPr>
        <xdr:cNvPr id="152" name="テキスト ボックス 151"/>
        <xdr:cNvSpPr txBox="1"/>
      </xdr:nvSpPr>
      <xdr:spPr>
        <a:xfrm>
          <a:off x="3733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127423</xdr:rowOff>
    </xdr:from>
    <xdr:to>
      <xdr:col>4</xdr:col>
      <xdr:colOff>533400</xdr:colOff>
      <xdr:row>61</xdr:row>
      <xdr:rowOff>57573</xdr:rowOff>
    </xdr:to>
    <xdr:sp macro="" textlink="">
      <xdr:nvSpPr>
        <xdr:cNvPr id="153" name="円/楕円 152"/>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67750</xdr:rowOff>
    </xdr:from>
    <xdr:ext cx="762000" cy="259045"/>
    <xdr:sp macro="" textlink="">
      <xdr:nvSpPr>
        <xdr:cNvPr id="154" name="テキスト ボックス 153"/>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5" name="円/楕円 154"/>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93573</xdr:rowOff>
    </xdr:from>
    <xdr:ext cx="762000" cy="259045"/>
    <xdr:sp macro="" textlink="">
      <xdr:nvSpPr>
        <xdr:cNvPr id="156" name="テキスト ボックス 155"/>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7" name="円/楕円 156"/>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8" name="テキスト ボックス 157"/>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[108,683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人件費、物件費及び維持補修費の合計額の人口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人当たりの金額は、</a:t>
          </a:r>
          <a:r>
            <a:rPr lang="en-US" altLang="ja-JP" sz="1200" b="0" i="0" baseline="0">
              <a:solidFill>
                <a:schemeClr val="dk1"/>
              </a:solidFill>
              <a:effectLst/>
              <a:latin typeface="+mn-lt"/>
              <a:ea typeface="+mn-ea"/>
              <a:cs typeface="+mn-cs"/>
            </a:rPr>
            <a:t>108,683</a:t>
          </a:r>
          <a:r>
            <a:rPr lang="ja-JP" altLang="ja-JP" sz="1200" b="0" i="0" baseline="0">
              <a:solidFill>
                <a:schemeClr val="dk1"/>
              </a:solidFill>
              <a:effectLst/>
              <a:latin typeface="+mn-lt"/>
              <a:ea typeface="+mn-ea"/>
              <a:cs typeface="+mn-cs"/>
            </a:rPr>
            <a:t>円と類似団体平均を</a:t>
          </a:r>
          <a:r>
            <a:rPr lang="en-US" altLang="ja-JP" sz="1200" b="0" i="0" baseline="0">
              <a:solidFill>
                <a:schemeClr val="dk1"/>
              </a:solidFill>
              <a:effectLst/>
              <a:latin typeface="+mn-lt"/>
              <a:ea typeface="+mn-ea"/>
              <a:cs typeface="+mn-cs"/>
            </a:rPr>
            <a:t>2,720</a:t>
          </a:r>
          <a:r>
            <a:rPr lang="ja-JP" altLang="en-US" sz="1200" b="0" i="0" baseline="0">
              <a:solidFill>
                <a:schemeClr val="dk1"/>
              </a:solidFill>
              <a:effectLst/>
              <a:latin typeface="+mn-lt"/>
              <a:ea typeface="+mn-ea"/>
              <a:cs typeface="+mn-cs"/>
            </a:rPr>
            <a:t>円</a:t>
          </a:r>
          <a:r>
            <a:rPr lang="ja-JP" altLang="ja-JP" sz="1200" b="0" i="0" baseline="0">
              <a:solidFill>
                <a:schemeClr val="dk1"/>
              </a:solidFill>
              <a:effectLst/>
              <a:latin typeface="+mn-lt"/>
              <a:ea typeface="+mn-ea"/>
              <a:cs typeface="+mn-cs"/>
            </a:rPr>
            <a:t>下回っている。この要因としては、人口</a:t>
          </a:r>
          <a:r>
            <a:rPr lang="en-US" altLang="ja-JP" sz="1200" b="0" i="0" baseline="0">
              <a:solidFill>
                <a:schemeClr val="dk1"/>
              </a:solidFill>
              <a:effectLst/>
              <a:latin typeface="+mn-lt"/>
              <a:ea typeface="+mn-ea"/>
              <a:cs typeface="+mn-cs"/>
            </a:rPr>
            <a:t>1</a:t>
          </a:r>
          <a:r>
            <a:rPr lang="ja-JP" altLang="ja-JP" sz="1200" b="0" i="0" baseline="0">
              <a:solidFill>
                <a:schemeClr val="dk1"/>
              </a:solidFill>
              <a:effectLst/>
              <a:latin typeface="+mn-lt"/>
              <a:ea typeface="+mn-ea"/>
              <a:cs typeface="+mn-cs"/>
            </a:rPr>
            <a:t>人当たりの物件費が類似団体平均を</a:t>
          </a:r>
          <a:r>
            <a:rPr lang="en-US" altLang="ja-JP" sz="1200" b="0" i="0" baseline="0">
              <a:solidFill>
                <a:schemeClr val="dk1"/>
              </a:solidFill>
              <a:effectLst/>
              <a:latin typeface="+mn-lt"/>
              <a:ea typeface="+mn-ea"/>
              <a:cs typeface="+mn-cs"/>
            </a:rPr>
            <a:t>4,228</a:t>
          </a:r>
          <a:r>
            <a:rPr lang="ja-JP" altLang="ja-JP" sz="1200" b="0" i="0" baseline="0">
              <a:solidFill>
                <a:schemeClr val="dk1"/>
              </a:solidFill>
              <a:effectLst/>
              <a:latin typeface="+mn-lt"/>
              <a:ea typeface="+mn-ea"/>
              <a:cs typeface="+mn-cs"/>
            </a:rPr>
            <a:t>円下回っていることが挙げられる。物件費の中でも委託料は、類似団体平均を</a:t>
          </a:r>
          <a:r>
            <a:rPr lang="en-US" altLang="ja-JP" sz="1200" b="0" i="0" baseline="0">
              <a:solidFill>
                <a:schemeClr val="dk1"/>
              </a:solidFill>
              <a:effectLst/>
              <a:latin typeface="+mn-lt"/>
              <a:ea typeface="+mn-ea"/>
              <a:cs typeface="+mn-cs"/>
            </a:rPr>
            <a:t>11,750</a:t>
          </a:r>
          <a:r>
            <a:rPr lang="ja-JP" altLang="ja-JP" sz="1200" b="0" i="0" baseline="0">
              <a:solidFill>
                <a:schemeClr val="dk1"/>
              </a:solidFill>
              <a:effectLst/>
              <a:latin typeface="+mn-lt"/>
              <a:ea typeface="+mn-ea"/>
              <a:cs typeface="+mn-cs"/>
            </a:rPr>
            <a:t>円下回っている。</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48740</xdr:rowOff>
    </xdr:from>
    <xdr:to>
      <xdr:col>7</xdr:col>
      <xdr:colOff>152400</xdr:colOff>
      <xdr:row>89</xdr:row>
      <xdr:rowOff>27429</xdr:rowOff>
    </xdr:to>
    <xdr:cxnSp macro="">
      <xdr:nvCxnSpPr>
        <xdr:cNvPr id="186" name="直線コネクタ 185"/>
        <xdr:cNvCxnSpPr/>
      </xdr:nvCxnSpPr>
      <xdr:spPr>
        <a:xfrm flipV="1">
          <a:off x="4953000" y="13764740"/>
          <a:ext cx="0" cy="1521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170956</xdr:rowOff>
    </xdr:from>
    <xdr:ext cx="762000" cy="259045"/>
    <xdr:sp macro="" textlink="">
      <xdr:nvSpPr>
        <xdr:cNvPr id="187" name="人件費・物件費等の状況最小値テキスト"/>
        <xdr:cNvSpPr txBox="1"/>
      </xdr:nvSpPr>
      <xdr:spPr>
        <a:xfrm>
          <a:off x="5041900" y="1525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391,210</a:t>
          </a:r>
          <a:endParaRPr kumimoji="1" lang="ja-JP" altLang="en-US" sz="1000" b="1">
            <a:latin typeface="ＭＳ Ｐゴシック"/>
          </a:endParaRPr>
        </a:p>
      </xdr:txBody>
    </xdr:sp>
    <xdr:clientData/>
  </xdr:oneCellAnchor>
  <xdr:twoCellAnchor>
    <xdr:from>
      <xdr:col>7</xdr:col>
      <xdr:colOff>63500</xdr:colOff>
      <xdr:row>89</xdr:row>
      <xdr:rowOff>27429</xdr:rowOff>
    </xdr:from>
    <xdr:to>
      <xdr:col>7</xdr:col>
      <xdr:colOff>241300</xdr:colOff>
      <xdr:row>89</xdr:row>
      <xdr:rowOff>27429</xdr:rowOff>
    </xdr:to>
    <xdr:cxnSp macro="">
      <xdr:nvCxnSpPr>
        <xdr:cNvPr id="188" name="直線コネクタ 187"/>
        <xdr:cNvCxnSpPr/>
      </xdr:nvCxnSpPr>
      <xdr:spPr>
        <a:xfrm>
          <a:off x="4864100" y="1528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135117</xdr:rowOff>
    </xdr:from>
    <xdr:ext cx="762000" cy="259045"/>
    <xdr:sp macro="" textlink="">
      <xdr:nvSpPr>
        <xdr:cNvPr id="189" name="人件費・物件費等の状況最大値テキスト"/>
        <xdr:cNvSpPr txBox="1"/>
      </xdr:nvSpPr>
      <xdr:spPr>
        <a:xfrm>
          <a:off x="50419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75,889</a:t>
          </a:r>
          <a:endParaRPr kumimoji="1" lang="ja-JP" altLang="en-US" sz="1000" b="1">
            <a:latin typeface="ＭＳ Ｐゴシック"/>
          </a:endParaRPr>
        </a:p>
      </xdr:txBody>
    </xdr:sp>
    <xdr:clientData/>
  </xdr:oneCellAnchor>
  <xdr:twoCellAnchor>
    <xdr:from>
      <xdr:col>7</xdr:col>
      <xdr:colOff>63500</xdr:colOff>
      <xdr:row>80</xdr:row>
      <xdr:rowOff>48740</xdr:rowOff>
    </xdr:from>
    <xdr:to>
      <xdr:col>7</xdr:col>
      <xdr:colOff>241300</xdr:colOff>
      <xdr:row>80</xdr:row>
      <xdr:rowOff>48740</xdr:rowOff>
    </xdr:to>
    <xdr:cxnSp macro="">
      <xdr:nvCxnSpPr>
        <xdr:cNvPr id="190" name="直線コネクタ 189"/>
        <xdr:cNvCxnSpPr/>
      </xdr:nvCxnSpPr>
      <xdr:spPr>
        <a:xfrm>
          <a:off x="4864100" y="1376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166114</xdr:rowOff>
    </xdr:from>
    <xdr:to>
      <xdr:col>7</xdr:col>
      <xdr:colOff>152400</xdr:colOff>
      <xdr:row>81</xdr:row>
      <xdr:rowOff>35554</xdr:rowOff>
    </xdr:to>
    <xdr:cxnSp macro="">
      <xdr:nvCxnSpPr>
        <xdr:cNvPr id="191" name="直線コネクタ 190"/>
        <xdr:cNvCxnSpPr/>
      </xdr:nvCxnSpPr>
      <xdr:spPr>
        <a:xfrm>
          <a:off x="4114800" y="13882114"/>
          <a:ext cx="838200" cy="40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141408</xdr:rowOff>
    </xdr:from>
    <xdr:ext cx="762000" cy="259045"/>
    <xdr:sp macro="" textlink="">
      <xdr:nvSpPr>
        <xdr:cNvPr id="192" name="人件費・物件費等の状況平均値テキスト"/>
        <xdr:cNvSpPr txBox="1"/>
      </xdr:nvSpPr>
      <xdr:spPr>
        <a:xfrm>
          <a:off x="5041900" y="138574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169331</xdr:rowOff>
    </xdr:from>
    <xdr:to>
      <xdr:col>7</xdr:col>
      <xdr:colOff>203200</xdr:colOff>
      <xdr:row>81</xdr:row>
      <xdr:rowOff>99481</xdr:rowOff>
    </xdr:to>
    <xdr:sp macro="" textlink="">
      <xdr:nvSpPr>
        <xdr:cNvPr id="193" name="フローチャート : 判断 192"/>
        <xdr:cNvSpPr/>
      </xdr:nvSpPr>
      <xdr:spPr>
        <a:xfrm>
          <a:off x="4902200" y="138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166114</xdr:rowOff>
    </xdr:from>
    <xdr:to>
      <xdr:col>6</xdr:col>
      <xdr:colOff>0</xdr:colOff>
      <xdr:row>80</xdr:row>
      <xdr:rowOff>168430</xdr:rowOff>
    </xdr:to>
    <xdr:cxnSp macro="">
      <xdr:nvCxnSpPr>
        <xdr:cNvPr id="194" name="直線コネクタ 193"/>
        <xdr:cNvCxnSpPr/>
      </xdr:nvCxnSpPr>
      <xdr:spPr>
        <a:xfrm flipV="1">
          <a:off x="3225800" y="13882114"/>
          <a:ext cx="889000" cy="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150940</xdr:rowOff>
    </xdr:from>
    <xdr:to>
      <xdr:col>6</xdr:col>
      <xdr:colOff>50800</xdr:colOff>
      <xdr:row>81</xdr:row>
      <xdr:rowOff>81090</xdr:rowOff>
    </xdr:to>
    <xdr:sp macro="" textlink="">
      <xdr:nvSpPr>
        <xdr:cNvPr id="195" name="フローチャート : 判断 194"/>
        <xdr:cNvSpPr/>
      </xdr:nvSpPr>
      <xdr:spPr>
        <a:xfrm>
          <a:off x="4064000" y="1386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65867</xdr:rowOff>
    </xdr:from>
    <xdr:ext cx="736600" cy="259045"/>
    <xdr:sp macro="" textlink="">
      <xdr:nvSpPr>
        <xdr:cNvPr id="196" name="テキスト ボックス 195"/>
        <xdr:cNvSpPr txBox="1"/>
      </xdr:nvSpPr>
      <xdr:spPr>
        <a:xfrm>
          <a:off x="3733800" y="1395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168430</xdr:rowOff>
    </xdr:from>
    <xdr:to>
      <xdr:col>4</xdr:col>
      <xdr:colOff>482600</xdr:colOff>
      <xdr:row>81</xdr:row>
      <xdr:rowOff>9604</xdr:rowOff>
    </xdr:to>
    <xdr:cxnSp macro="">
      <xdr:nvCxnSpPr>
        <xdr:cNvPr id="197" name="直線コネクタ 196"/>
        <xdr:cNvCxnSpPr/>
      </xdr:nvCxnSpPr>
      <xdr:spPr>
        <a:xfrm flipV="1">
          <a:off x="2336800" y="13884430"/>
          <a:ext cx="889000" cy="1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143661</xdr:rowOff>
    </xdr:from>
    <xdr:to>
      <xdr:col>4</xdr:col>
      <xdr:colOff>533400</xdr:colOff>
      <xdr:row>81</xdr:row>
      <xdr:rowOff>73811</xdr:rowOff>
    </xdr:to>
    <xdr:sp macro="" textlink="">
      <xdr:nvSpPr>
        <xdr:cNvPr id="198" name="フローチャート : 判断 197"/>
        <xdr:cNvSpPr/>
      </xdr:nvSpPr>
      <xdr:spPr>
        <a:xfrm>
          <a:off x="3175000" y="1385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58588</xdr:rowOff>
    </xdr:from>
    <xdr:ext cx="762000" cy="259045"/>
    <xdr:sp macro="" textlink="">
      <xdr:nvSpPr>
        <xdr:cNvPr id="199" name="テキスト ボックス 198"/>
        <xdr:cNvSpPr txBox="1"/>
      </xdr:nvSpPr>
      <xdr:spPr>
        <a:xfrm>
          <a:off x="2844800" y="1394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899</xdr:rowOff>
    </xdr:from>
    <xdr:to>
      <xdr:col>3</xdr:col>
      <xdr:colOff>279400</xdr:colOff>
      <xdr:row>81</xdr:row>
      <xdr:rowOff>9604</xdr:rowOff>
    </xdr:to>
    <xdr:cxnSp macro="">
      <xdr:nvCxnSpPr>
        <xdr:cNvPr id="200" name="直線コネクタ 199"/>
        <xdr:cNvCxnSpPr/>
      </xdr:nvCxnSpPr>
      <xdr:spPr>
        <a:xfrm>
          <a:off x="1447800" y="13888349"/>
          <a:ext cx="889000" cy="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164857</xdr:rowOff>
    </xdr:from>
    <xdr:to>
      <xdr:col>3</xdr:col>
      <xdr:colOff>330200</xdr:colOff>
      <xdr:row>81</xdr:row>
      <xdr:rowOff>95007</xdr:rowOff>
    </xdr:to>
    <xdr:sp macro="" textlink="">
      <xdr:nvSpPr>
        <xdr:cNvPr id="201" name="フローチャート : 判断 200"/>
        <xdr:cNvSpPr/>
      </xdr:nvSpPr>
      <xdr:spPr>
        <a:xfrm>
          <a:off x="2286000" y="1388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79784</xdr:rowOff>
    </xdr:from>
    <xdr:ext cx="762000" cy="259045"/>
    <xdr:sp macro="" textlink="">
      <xdr:nvSpPr>
        <xdr:cNvPr id="202" name="テキスト ボックス 201"/>
        <xdr:cNvSpPr txBox="1"/>
      </xdr:nvSpPr>
      <xdr:spPr>
        <a:xfrm>
          <a:off x="1955800" y="1396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3339</xdr:rowOff>
    </xdr:from>
    <xdr:to>
      <xdr:col>2</xdr:col>
      <xdr:colOff>127000</xdr:colOff>
      <xdr:row>81</xdr:row>
      <xdr:rowOff>104939</xdr:rowOff>
    </xdr:to>
    <xdr:sp macro="" textlink="">
      <xdr:nvSpPr>
        <xdr:cNvPr id="203" name="フローチャート : 判断 202"/>
        <xdr:cNvSpPr/>
      </xdr:nvSpPr>
      <xdr:spPr>
        <a:xfrm>
          <a:off x="1397000" y="1389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89716</xdr:rowOff>
    </xdr:from>
    <xdr:ext cx="762000" cy="259045"/>
    <xdr:sp macro="" textlink="">
      <xdr:nvSpPr>
        <xdr:cNvPr id="204" name="テキスト ボックス 203"/>
        <xdr:cNvSpPr txBox="1"/>
      </xdr:nvSpPr>
      <xdr:spPr>
        <a:xfrm>
          <a:off x="1066800" y="13977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112,534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80</xdr:row>
      <xdr:rowOff>156204</xdr:rowOff>
    </xdr:from>
    <xdr:to>
      <xdr:col>7</xdr:col>
      <xdr:colOff>203200</xdr:colOff>
      <xdr:row>81</xdr:row>
      <xdr:rowOff>86354</xdr:rowOff>
    </xdr:to>
    <xdr:sp macro="" textlink="">
      <xdr:nvSpPr>
        <xdr:cNvPr id="210" name="円/楕円 209"/>
        <xdr:cNvSpPr/>
      </xdr:nvSpPr>
      <xdr:spPr>
        <a:xfrm>
          <a:off x="4902200" y="1387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1281</xdr:rowOff>
    </xdr:from>
    <xdr:ext cx="762000" cy="259045"/>
    <xdr:sp macro="" textlink="">
      <xdr:nvSpPr>
        <xdr:cNvPr id="211" name="人件費・物件費等の状況該当値テキスト"/>
        <xdr:cNvSpPr txBox="1"/>
      </xdr:nvSpPr>
      <xdr:spPr>
        <a:xfrm>
          <a:off x="5041900" y="1371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108,683</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115314</xdr:rowOff>
    </xdr:from>
    <xdr:to>
      <xdr:col>6</xdr:col>
      <xdr:colOff>50800</xdr:colOff>
      <xdr:row>81</xdr:row>
      <xdr:rowOff>45464</xdr:rowOff>
    </xdr:to>
    <xdr:sp macro="" textlink="">
      <xdr:nvSpPr>
        <xdr:cNvPr id="212" name="円/楕円 211"/>
        <xdr:cNvSpPr/>
      </xdr:nvSpPr>
      <xdr:spPr>
        <a:xfrm>
          <a:off x="4064000" y="1383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55641</xdr:rowOff>
    </xdr:from>
    <xdr:ext cx="736600" cy="259045"/>
    <xdr:sp macro="" textlink="">
      <xdr:nvSpPr>
        <xdr:cNvPr id="213" name="テキスト ボックス 212"/>
        <xdr:cNvSpPr txBox="1"/>
      </xdr:nvSpPr>
      <xdr:spPr>
        <a:xfrm>
          <a:off x="3733800" y="13600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100,210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117630</xdr:rowOff>
    </xdr:from>
    <xdr:to>
      <xdr:col>4</xdr:col>
      <xdr:colOff>533400</xdr:colOff>
      <xdr:row>81</xdr:row>
      <xdr:rowOff>47780</xdr:rowOff>
    </xdr:to>
    <xdr:sp macro="" textlink="">
      <xdr:nvSpPr>
        <xdr:cNvPr id="214" name="円/楕円 213"/>
        <xdr:cNvSpPr/>
      </xdr:nvSpPr>
      <xdr:spPr>
        <a:xfrm>
          <a:off x="3175000" y="1383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57957</xdr:rowOff>
    </xdr:from>
    <xdr:ext cx="762000" cy="259045"/>
    <xdr:sp macro="" textlink="">
      <xdr:nvSpPr>
        <xdr:cNvPr id="215" name="テキスト ボックス 214"/>
        <xdr:cNvSpPr txBox="1"/>
      </xdr:nvSpPr>
      <xdr:spPr>
        <a:xfrm>
          <a:off x="2844800" y="13602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130254</xdr:rowOff>
    </xdr:from>
    <xdr:to>
      <xdr:col>3</xdr:col>
      <xdr:colOff>330200</xdr:colOff>
      <xdr:row>81</xdr:row>
      <xdr:rowOff>60404</xdr:rowOff>
    </xdr:to>
    <xdr:sp macro="" textlink="">
      <xdr:nvSpPr>
        <xdr:cNvPr id="216" name="円/楕円 215"/>
        <xdr:cNvSpPr/>
      </xdr:nvSpPr>
      <xdr:spPr>
        <a:xfrm>
          <a:off x="2286000" y="1384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70581</xdr:rowOff>
    </xdr:from>
    <xdr:ext cx="762000" cy="259045"/>
    <xdr:sp macro="" textlink="">
      <xdr:nvSpPr>
        <xdr:cNvPr id="217" name="テキスト ボックス 216"/>
        <xdr:cNvSpPr txBox="1"/>
      </xdr:nvSpPr>
      <xdr:spPr>
        <a:xfrm>
          <a:off x="1955800" y="13615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103,306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121549</xdr:rowOff>
    </xdr:from>
    <xdr:to>
      <xdr:col>2</xdr:col>
      <xdr:colOff>127000</xdr:colOff>
      <xdr:row>81</xdr:row>
      <xdr:rowOff>51699</xdr:rowOff>
    </xdr:to>
    <xdr:sp macro="" textlink="">
      <xdr:nvSpPr>
        <xdr:cNvPr id="218" name="円/楕円 217"/>
        <xdr:cNvSpPr/>
      </xdr:nvSpPr>
      <xdr:spPr>
        <a:xfrm>
          <a:off x="1397000" y="1383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61876</xdr:rowOff>
    </xdr:from>
    <xdr:ext cx="762000" cy="259045"/>
    <xdr:sp macro="" textlink="">
      <xdr:nvSpPr>
        <xdr:cNvPr id="219" name="テキスト ボックス 218"/>
        <xdr:cNvSpPr txBox="1"/>
      </xdr:nvSpPr>
      <xdr:spPr>
        <a:xfrm>
          <a:off x="1066800" y="1360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市町村合併時に導入した給与制度により上昇傾向が続き、</a:t>
          </a:r>
          <a:r>
            <a:rPr kumimoji="1" lang="en-US" altLang="ja-JP" sz="1200">
              <a:latin typeface="ＭＳ Ｐゴシック"/>
            </a:rPr>
            <a:t>26</a:t>
          </a:r>
          <a:r>
            <a:rPr kumimoji="1" lang="ja-JP" altLang="en-US" sz="1200">
              <a:latin typeface="ＭＳ Ｐゴシック"/>
            </a:rPr>
            <a:t>年度は類似団体平均を</a:t>
          </a:r>
          <a:r>
            <a:rPr kumimoji="1" lang="en-US" altLang="ja-JP" sz="1200">
              <a:latin typeface="ＭＳ Ｐゴシック"/>
            </a:rPr>
            <a:t>0.2</a:t>
          </a:r>
          <a:r>
            <a:rPr kumimoji="1" lang="ja-JP" altLang="en-US" sz="1200">
              <a:latin typeface="ＭＳ Ｐゴシック"/>
            </a:rPr>
            <a:t>ポイント上回った。</a:t>
          </a:r>
          <a:r>
            <a:rPr kumimoji="1" lang="en-US" altLang="ja-JP" sz="1200">
              <a:latin typeface="ＭＳ Ｐゴシック"/>
            </a:rPr>
            <a:t>28</a:t>
          </a:r>
          <a:r>
            <a:rPr kumimoji="1" lang="ja-JP" altLang="en-US" sz="1200">
              <a:latin typeface="ＭＳ Ｐゴシック"/>
            </a:rPr>
            <a:t>年度から国県に準じた給与体系に変更し、指数を抑制する。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49276</xdr:rowOff>
    </xdr:from>
    <xdr:to>
      <xdr:col>24</xdr:col>
      <xdr:colOff>558800</xdr:colOff>
      <xdr:row>86</xdr:row>
      <xdr:rowOff>62992</xdr:rowOff>
    </xdr:to>
    <xdr:cxnSp macro="">
      <xdr:nvCxnSpPr>
        <xdr:cNvPr id="246" name="直線コネクタ 245"/>
        <xdr:cNvCxnSpPr/>
      </xdr:nvCxnSpPr>
      <xdr:spPr>
        <a:xfrm flipV="1">
          <a:off x="17018000" y="13765276"/>
          <a:ext cx="0" cy="1042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35069</xdr:rowOff>
    </xdr:from>
    <xdr:ext cx="762000" cy="259045"/>
    <xdr:sp macro="" textlink="">
      <xdr:nvSpPr>
        <xdr:cNvPr id="247" name="給与水準   （国との比較）最小値テキスト"/>
        <xdr:cNvSpPr txBox="1"/>
      </xdr:nvSpPr>
      <xdr:spPr>
        <a:xfrm>
          <a:off x="17106900" y="1477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104.6</a:t>
          </a:r>
          <a:endParaRPr kumimoji="1" lang="ja-JP" altLang="en-US" sz="1000" b="1">
            <a:latin typeface="ＭＳ Ｐゴシック"/>
          </a:endParaRPr>
        </a:p>
      </xdr:txBody>
    </xdr:sp>
    <xdr:clientData/>
  </xdr:oneCellAnchor>
  <xdr:twoCellAnchor>
    <xdr:from>
      <xdr:col>24</xdr:col>
      <xdr:colOff>469900</xdr:colOff>
      <xdr:row>86</xdr:row>
      <xdr:rowOff>62992</xdr:rowOff>
    </xdr:from>
    <xdr:to>
      <xdr:col>24</xdr:col>
      <xdr:colOff>647700</xdr:colOff>
      <xdr:row>86</xdr:row>
      <xdr:rowOff>62992</xdr:rowOff>
    </xdr:to>
    <xdr:cxnSp macro="">
      <xdr:nvCxnSpPr>
        <xdr:cNvPr id="248" name="直線コネクタ 247"/>
        <xdr:cNvCxnSpPr/>
      </xdr:nvCxnSpPr>
      <xdr:spPr>
        <a:xfrm>
          <a:off x="16929100" y="14807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135653</xdr:rowOff>
    </xdr:from>
    <xdr:ext cx="762000" cy="259045"/>
    <xdr:sp macro="" textlink="">
      <xdr:nvSpPr>
        <xdr:cNvPr id="249" name="給与水準   （国との比較）最大値テキスト"/>
        <xdr:cNvSpPr txBox="1"/>
      </xdr:nvSpPr>
      <xdr:spPr>
        <a:xfrm>
          <a:off x="17106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93.8</a:t>
          </a:r>
          <a:endParaRPr kumimoji="1" lang="ja-JP" altLang="en-US" sz="1000" b="1">
            <a:latin typeface="ＭＳ Ｐゴシック"/>
          </a:endParaRPr>
        </a:p>
      </xdr:txBody>
    </xdr:sp>
    <xdr:clientData/>
  </xdr:oneCellAnchor>
  <xdr:twoCellAnchor>
    <xdr:from>
      <xdr:col>24</xdr:col>
      <xdr:colOff>469900</xdr:colOff>
      <xdr:row>80</xdr:row>
      <xdr:rowOff>49276</xdr:rowOff>
    </xdr:from>
    <xdr:to>
      <xdr:col>24</xdr:col>
      <xdr:colOff>647700</xdr:colOff>
      <xdr:row>80</xdr:row>
      <xdr:rowOff>49276</xdr:rowOff>
    </xdr:to>
    <xdr:cxnSp macro="">
      <xdr:nvCxnSpPr>
        <xdr:cNvPr id="250" name="直線コネクタ 249"/>
        <xdr:cNvCxnSpPr/>
      </xdr:nvCxnSpPr>
      <xdr:spPr>
        <a:xfrm>
          <a:off x="16929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114046</xdr:rowOff>
    </xdr:from>
    <xdr:to>
      <xdr:col>24</xdr:col>
      <xdr:colOff>558800</xdr:colOff>
      <xdr:row>83</xdr:row>
      <xdr:rowOff>143002</xdr:rowOff>
    </xdr:to>
    <xdr:cxnSp macro="">
      <xdr:nvCxnSpPr>
        <xdr:cNvPr id="251" name="直線コネクタ 250"/>
        <xdr:cNvCxnSpPr/>
      </xdr:nvCxnSpPr>
      <xdr:spPr>
        <a:xfrm>
          <a:off x="16179800" y="1434439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89425</xdr:rowOff>
    </xdr:from>
    <xdr:ext cx="762000" cy="259045"/>
    <xdr:sp macro="" textlink="">
      <xdr:nvSpPr>
        <xdr:cNvPr id="252" name="給与水準   （国との比較）平均値テキスト"/>
        <xdr:cNvSpPr txBox="1"/>
      </xdr:nvSpPr>
      <xdr:spPr>
        <a:xfrm>
          <a:off x="17106900" y="1414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72898</xdr:rowOff>
    </xdr:from>
    <xdr:to>
      <xdr:col>24</xdr:col>
      <xdr:colOff>609600</xdr:colOff>
      <xdr:row>84</xdr:row>
      <xdr:rowOff>3048</xdr:rowOff>
    </xdr:to>
    <xdr:sp macro="" textlink="">
      <xdr:nvSpPr>
        <xdr:cNvPr id="253" name="フローチャート : 判断 252"/>
        <xdr:cNvSpPr/>
      </xdr:nvSpPr>
      <xdr:spPr>
        <a:xfrm>
          <a:off x="169672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114046</xdr:rowOff>
    </xdr:from>
    <xdr:to>
      <xdr:col>23</xdr:col>
      <xdr:colOff>406400</xdr:colOff>
      <xdr:row>88</xdr:row>
      <xdr:rowOff>164085</xdr:rowOff>
    </xdr:to>
    <xdr:cxnSp macro="">
      <xdr:nvCxnSpPr>
        <xdr:cNvPr id="254" name="直線コネクタ 253"/>
        <xdr:cNvCxnSpPr/>
      </xdr:nvCxnSpPr>
      <xdr:spPr>
        <a:xfrm flipV="1">
          <a:off x="15290800" y="14344396"/>
          <a:ext cx="889000" cy="90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55" name="フローチャート : 判断 25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56" name="テキスト ボックス 25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86868</xdr:rowOff>
    </xdr:from>
    <xdr:to>
      <xdr:col>22</xdr:col>
      <xdr:colOff>203200</xdr:colOff>
      <xdr:row>88</xdr:row>
      <xdr:rowOff>164085</xdr:rowOff>
    </xdr:to>
    <xdr:cxnSp macro="">
      <xdr:nvCxnSpPr>
        <xdr:cNvPr id="257" name="直線コネクタ 256"/>
        <xdr:cNvCxnSpPr/>
      </xdr:nvCxnSpPr>
      <xdr:spPr>
        <a:xfrm>
          <a:off x="14401800" y="15174468"/>
          <a:ext cx="889000" cy="7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26415</xdr:rowOff>
    </xdr:from>
    <xdr:to>
      <xdr:col>22</xdr:col>
      <xdr:colOff>254000</xdr:colOff>
      <xdr:row>88</xdr:row>
      <xdr:rowOff>128015</xdr:rowOff>
    </xdr:to>
    <xdr:sp macro="" textlink="">
      <xdr:nvSpPr>
        <xdr:cNvPr id="258" name="フローチャート : 判断 257"/>
        <xdr:cNvSpPr/>
      </xdr:nvSpPr>
      <xdr:spPr>
        <a:xfrm>
          <a:off x="15240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138192</xdr:rowOff>
    </xdr:from>
    <xdr:ext cx="762000" cy="259045"/>
    <xdr:sp macro="" textlink="">
      <xdr:nvSpPr>
        <xdr:cNvPr id="259" name="テキスト ボックス 258"/>
        <xdr:cNvSpPr txBox="1"/>
      </xdr:nvSpPr>
      <xdr:spPr>
        <a:xfrm>
          <a:off x="14909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65787</xdr:rowOff>
    </xdr:from>
    <xdr:to>
      <xdr:col>21</xdr:col>
      <xdr:colOff>0</xdr:colOff>
      <xdr:row>88</xdr:row>
      <xdr:rowOff>86868</xdr:rowOff>
    </xdr:to>
    <xdr:cxnSp macro="">
      <xdr:nvCxnSpPr>
        <xdr:cNvPr id="260" name="直線コネクタ 259"/>
        <xdr:cNvCxnSpPr/>
      </xdr:nvCxnSpPr>
      <xdr:spPr>
        <a:xfrm>
          <a:off x="13512800" y="14296137"/>
          <a:ext cx="889000" cy="87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26415</xdr:rowOff>
    </xdr:from>
    <xdr:to>
      <xdr:col>21</xdr:col>
      <xdr:colOff>50800</xdr:colOff>
      <xdr:row>88</xdr:row>
      <xdr:rowOff>128015</xdr:rowOff>
    </xdr:to>
    <xdr:sp macro="" textlink="">
      <xdr:nvSpPr>
        <xdr:cNvPr id="261" name="フローチャート : 判断 260"/>
        <xdr:cNvSpPr/>
      </xdr:nvSpPr>
      <xdr:spPr>
        <a:xfrm>
          <a:off x="14351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138192</xdr:rowOff>
    </xdr:from>
    <xdr:ext cx="762000" cy="259045"/>
    <xdr:sp macro="" textlink="">
      <xdr:nvSpPr>
        <xdr:cNvPr id="262" name="テキスト ボックス 261"/>
        <xdr:cNvSpPr txBox="1"/>
      </xdr:nvSpPr>
      <xdr:spPr>
        <a:xfrm>
          <a:off x="14020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167132</xdr:rowOff>
    </xdr:from>
    <xdr:to>
      <xdr:col>19</xdr:col>
      <xdr:colOff>533400</xdr:colOff>
      <xdr:row>83</xdr:row>
      <xdr:rowOff>97282</xdr:rowOff>
    </xdr:to>
    <xdr:sp macro="" textlink="">
      <xdr:nvSpPr>
        <xdr:cNvPr id="263" name="フローチャート : 判断 262"/>
        <xdr:cNvSpPr/>
      </xdr:nvSpPr>
      <xdr:spPr>
        <a:xfrm>
          <a:off x="13462000" y="142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107459</xdr:rowOff>
    </xdr:from>
    <xdr:ext cx="762000" cy="259045"/>
    <xdr:sp macro="" textlink="">
      <xdr:nvSpPr>
        <xdr:cNvPr id="264" name="テキスト ボックス 263"/>
        <xdr:cNvSpPr txBox="1"/>
      </xdr:nvSpPr>
      <xdr:spPr>
        <a:xfrm>
          <a:off x="13131800" y="1399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92202</xdr:rowOff>
    </xdr:from>
    <xdr:to>
      <xdr:col>24</xdr:col>
      <xdr:colOff>609600</xdr:colOff>
      <xdr:row>84</xdr:row>
      <xdr:rowOff>22352</xdr:rowOff>
    </xdr:to>
    <xdr:sp macro="" textlink="">
      <xdr:nvSpPr>
        <xdr:cNvPr id="270" name="円/楕円 269"/>
        <xdr:cNvSpPr/>
      </xdr:nvSpPr>
      <xdr:spPr>
        <a:xfrm>
          <a:off x="16967200" y="1432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64279</xdr:rowOff>
    </xdr:from>
    <xdr:ext cx="762000" cy="259045"/>
    <xdr:sp macro="" textlink="">
      <xdr:nvSpPr>
        <xdr:cNvPr id="271" name="給与水準   （国との比較）該当値テキスト"/>
        <xdr:cNvSpPr txBox="1"/>
      </xdr:nvSpPr>
      <xdr:spPr>
        <a:xfrm>
          <a:off x="17106900" y="1429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63246</xdr:rowOff>
    </xdr:from>
    <xdr:to>
      <xdr:col>23</xdr:col>
      <xdr:colOff>457200</xdr:colOff>
      <xdr:row>83</xdr:row>
      <xdr:rowOff>164846</xdr:rowOff>
    </xdr:to>
    <xdr:sp macro="" textlink="">
      <xdr:nvSpPr>
        <xdr:cNvPr id="272" name="円/楕円 271"/>
        <xdr:cNvSpPr/>
      </xdr:nvSpPr>
      <xdr:spPr>
        <a:xfrm>
          <a:off x="16129000" y="1429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3573</xdr:rowOff>
    </xdr:from>
    <xdr:ext cx="736600" cy="259045"/>
    <xdr:sp macro="" textlink="">
      <xdr:nvSpPr>
        <xdr:cNvPr id="273" name="テキスト ボックス 272"/>
        <xdr:cNvSpPr txBox="1"/>
      </xdr:nvSpPr>
      <xdr:spPr>
        <a:xfrm>
          <a:off x="15798800" y="1406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113285</xdr:rowOff>
    </xdr:from>
    <xdr:to>
      <xdr:col>22</xdr:col>
      <xdr:colOff>254000</xdr:colOff>
      <xdr:row>89</xdr:row>
      <xdr:rowOff>43435</xdr:rowOff>
    </xdr:to>
    <xdr:sp macro="" textlink="">
      <xdr:nvSpPr>
        <xdr:cNvPr id="274" name="円/楕円 273"/>
        <xdr:cNvSpPr/>
      </xdr:nvSpPr>
      <xdr:spPr>
        <a:xfrm>
          <a:off x="15240000" y="1520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28212</xdr:rowOff>
    </xdr:from>
    <xdr:ext cx="762000" cy="259045"/>
    <xdr:sp macro="" textlink="">
      <xdr:nvSpPr>
        <xdr:cNvPr id="275" name="テキスト ボックス 274"/>
        <xdr:cNvSpPr txBox="1"/>
      </xdr:nvSpPr>
      <xdr:spPr>
        <a:xfrm>
          <a:off x="14909800" y="152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36068</xdr:rowOff>
    </xdr:from>
    <xdr:to>
      <xdr:col>21</xdr:col>
      <xdr:colOff>50800</xdr:colOff>
      <xdr:row>88</xdr:row>
      <xdr:rowOff>137668</xdr:rowOff>
    </xdr:to>
    <xdr:sp macro="" textlink="">
      <xdr:nvSpPr>
        <xdr:cNvPr id="276" name="円/楕円 275"/>
        <xdr:cNvSpPr/>
      </xdr:nvSpPr>
      <xdr:spPr>
        <a:xfrm>
          <a:off x="14351000" y="1512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122445</xdr:rowOff>
    </xdr:from>
    <xdr:ext cx="762000" cy="259045"/>
    <xdr:sp macro="" textlink="">
      <xdr:nvSpPr>
        <xdr:cNvPr id="277" name="テキスト ボックス 276"/>
        <xdr:cNvSpPr txBox="1"/>
      </xdr:nvSpPr>
      <xdr:spPr>
        <a:xfrm>
          <a:off x="14020800" y="1521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14987</xdr:rowOff>
    </xdr:from>
    <xdr:to>
      <xdr:col>19</xdr:col>
      <xdr:colOff>533400</xdr:colOff>
      <xdr:row>83</xdr:row>
      <xdr:rowOff>116587</xdr:rowOff>
    </xdr:to>
    <xdr:sp macro="" textlink="">
      <xdr:nvSpPr>
        <xdr:cNvPr id="278" name="円/楕円 277"/>
        <xdr:cNvSpPr/>
      </xdr:nvSpPr>
      <xdr:spPr>
        <a:xfrm>
          <a:off x="13462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101364</xdr:rowOff>
    </xdr:from>
    <xdr:ext cx="762000" cy="259045"/>
    <xdr:sp macro="" textlink="">
      <xdr:nvSpPr>
        <xdr:cNvPr id="279" name="テキスト ボックス 278"/>
        <xdr:cNvSpPr txBox="1"/>
      </xdr:nvSpPr>
      <xdr:spPr>
        <a:xfrm>
          <a:off x="13131800" y="1433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人口千人あたりの職員数は</a:t>
          </a:r>
          <a:r>
            <a:rPr kumimoji="1" lang="en-US" altLang="ja-JP" sz="1200">
              <a:latin typeface="ＭＳ Ｐゴシック"/>
            </a:rPr>
            <a:t>6.48</a:t>
          </a:r>
          <a:r>
            <a:rPr kumimoji="1" lang="ja-JP" altLang="en-US" sz="1200">
              <a:latin typeface="ＭＳ Ｐゴシック"/>
            </a:rPr>
            <a:t>人であり</a:t>
          </a:r>
          <a:r>
            <a:rPr kumimoji="1" lang="en-US" altLang="ja-JP" sz="1200">
              <a:latin typeface="ＭＳ Ｐゴシック"/>
            </a:rPr>
            <a:t>25</a:t>
          </a:r>
          <a:r>
            <a:rPr kumimoji="1" lang="ja-JP" altLang="en-US" sz="1200">
              <a:latin typeface="ＭＳ Ｐゴシック"/>
            </a:rPr>
            <a:t>年度と比較して</a:t>
          </a:r>
          <a:r>
            <a:rPr kumimoji="1" lang="en-US" altLang="ja-JP" sz="1200">
              <a:latin typeface="ＭＳ Ｐゴシック"/>
            </a:rPr>
            <a:t>0.01</a:t>
          </a:r>
          <a:r>
            <a:rPr kumimoji="1" lang="ja-JP" altLang="en-US" sz="1200">
              <a:latin typeface="ＭＳ Ｐゴシック"/>
            </a:rPr>
            <a:t>ポイント減少した。類似団体との比較においては、類似団体の構成団体の変更があった</a:t>
          </a:r>
          <a:r>
            <a:rPr kumimoji="1" lang="en-US" altLang="ja-JP" sz="1200">
              <a:latin typeface="ＭＳ Ｐゴシック"/>
            </a:rPr>
            <a:t>23</a:t>
          </a:r>
          <a:r>
            <a:rPr kumimoji="1" lang="ja-JP" altLang="en-US" sz="1200">
              <a:latin typeface="ＭＳ Ｐゴシック"/>
            </a:rPr>
            <a:t>年度以降、平均を上回っている。引き続き、事務事業の見直しや民間委託等を進めるとともに、定員管理計画に基づき職員の適正配置に努める。</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6" name="直線コネクタ 29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7" name="テキスト ボックス 29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8" name="直線コネクタ 29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9" name="テキスト ボックス 29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0" name="直線コネクタ 29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1" name="テキスト ボックス 30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2" name="直線コネクタ 30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3" name="テキスト ボックス 30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4" name="直線コネクタ 30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5" name="テキスト ボックス 30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54483</xdr:rowOff>
    </xdr:from>
    <xdr:to>
      <xdr:col>24</xdr:col>
      <xdr:colOff>558800</xdr:colOff>
      <xdr:row>66</xdr:row>
      <xdr:rowOff>84963</xdr:rowOff>
    </xdr:to>
    <xdr:cxnSp macro="">
      <xdr:nvCxnSpPr>
        <xdr:cNvPr id="307" name="直線コネクタ 306"/>
        <xdr:cNvCxnSpPr/>
      </xdr:nvCxnSpPr>
      <xdr:spPr>
        <a:xfrm flipV="1">
          <a:off x="17018000" y="10170033"/>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57040</xdr:rowOff>
    </xdr:from>
    <xdr:ext cx="762000" cy="259045"/>
    <xdr:sp macro="" textlink="">
      <xdr:nvSpPr>
        <xdr:cNvPr id="308" name="定員管理の状況最小値テキスト"/>
        <xdr:cNvSpPr txBox="1"/>
      </xdr:nvSpPr>
      <xdr:spPr>
        <a:xfrm>
          <a:off x="17106900" y="1137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9.51</a:t>
          </a:r>
          <a:endParaRPr kumimoji="1" lang="ja-JP" altLang="en-US" sz="1000" b="1">
            <a:latin typeface="ＭＳ Ｐゴシック"/>
          </a:endParaRPr>
        </a:p>
      </xdr:txBody>
    </xdr:sp>
    <xdr:clientData/>
  </xdr:oneCellAnchor>
  <xdr:twoCellAnchor>
    <xdr:from>
      <xdr:col>24</xdr:col>
      <xdr:colOff>469900</xdr:colOff>
      <xdr:row>66</xdr:row>
      <xdr:rowOff>84963</xdr:rowOff>
    </xdr:from>
    <xdr:to>
      <xdr:col>24</xdr:col>
      <xdr:colOff>647700</xdr:colOff>
      <xdr:row>66</xdr:row>
      <xdr:rowOff>84963</xdr:rowOff>
    </xdr:to>
    <xdr:cxnSp macro="">
      <xdr:nvCxnSpPr>
        <xdr:cNvPr id="309" name="直線コネクタ 308"/>
        <xdr:cNvCxnSpPr/>
      </xdr:nvCxnSpPr>
      <xdr:spPr>
        <a:xfrm>
          <a:off x="16929100" y="1140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140860</xdr:rowOff>
    </xdr:from>
    <xdr:ext cx="762000" cy="259045"/>
    <xdr:sp macro="" textlink="">
      <xdr:nvSpPr>
        <xdr:cNvPr id="310" name="定員管理の状況最大値テキスト"/>
        <xdr:cNvSpPr txBox="1"/>
      </xdr:nvSpPr>
      <xdr:spPr>
        <a:xfrm>
          <a:off x="17106900" y="991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59</xdr:row>
      <xdr:rowOff>54483</xdr:rowOff>
    </xdr:from>
    <xdr:to>
      <xdr:col>24</xdr:col>
      <xdr:colOff>647700</xdr:colOff>
      <xdr:row>59</xdr:row>
      <xdr:rowOff>54483</xdr:rowOff>
    </xdr:to>
    <xdr:cxnSp macro="">
      <xdr:nvCxnSpPr>
        <xdr:cNvPr id="311" name="直線コネクタ 310"/>
        <xdr:cNvCxnSpPr/>
      </xdr:nvCxnSpPr>
      <xdr:spPr>
        <a:xfrm>
          <a:off x="16929100" y="10170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39624</xdr:rowOff>
    </xdr:from>
    <xdr:to>
      <xdr:col>24</xdr:col>
      <xdr:colOff>558800</xdr:colOff>
      <xdr:row>62</xdr:row>
      <xdr:rowOff>42037</xdr:rowOff>
    </xdr:to>
    <xdr:cxnSp macro="">
      <xdr:nvCxnSpPr>
        <xdr:cNvPr id="312" name="直線コネクタ 311"/>
        <xdr:cNvCxnSpPr/>
      </xdr:nvCxnSpPr>
      <xdr:spPr>
        <a:xfrm flipV="1">
          <a:off x="16179800" y="10669524"/>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77868</xdr:rowOff>
    </xdr:from>
    <xdr:ext cx="762000" cy="259045"/>
    <xdr:sp macro="" textlink="">
      <xdr:nvSpPr>
        <xdr:cNvPr id="313" name="定員管理の状況平均値テキスト"/>
        <xdr:cNvSpPr txBox="1"/>
      </xdr:nvSpPr>
      <xdr:spPr>
        <a:xfrm>
          <a:off x="17106900" y="10364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61341</xdr:rowOff>
    </xdr:from>
    <xdr:to>
      <xdr:col>24</xdr:col>
      <xdr:colOff>609600</xdr:colOff>
      <xdr:row>61</xdr:row>
      <xdr:rowOff>162941</xdr:rowOff>
    </xdr:to>
    <xdr:sp macro="" textlink="">
      <xdr:nvSpPr>
        <xdr:cNvPr id="314" name="フローチャート : 判断 313"/>
        <xdr:cNvSpPr/>
      </xdr:nvSpPr>
      <xdr:spPr>
        <a:xfrm>
          <a:off x="169672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42037</xdr:rowOff>
    </xdr:from>
    <xdr:to>
      <xdr:col>23</xdr:col>
      <xdr:colOff>406400</xdr:colOff>
      <xdr:row>62</xdr:row>
      <xdr:rowOff>42037</xdr:rowOff>
    </xdr:to>
    <xdr:cxnSp macro="">
      <xdr:nvCxnSpPr>
        <xdr:cNvPr id="315" name="直線コネクタ 314"/>
        <xdr:cNvCxnSpPr/>
      </xdr:nvCxnSpPr>
      <xdr:spPr>
        <a:xfrm>
          <a:off x="15290800" y="106719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16" name="フローチャート : 判断 315"/>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17" name="テキスト ボックス 316"/>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42037</xdr:rowOff>
    </xdr:from>
    <xdr:to>
      <xdr:col>22</xdr:col>
      <xdr:colOff>203200</xdr:colOff>
      <xdr:row>62</xdr:row>
      <xdr:rowOff>83058</xdr:rowOff>
    </xdr:to>
    <xdr:cxnSp macro="">
      <xdr:nvCxnSpPr>
        <xdr:cNvPr id="318" name="直線コネクタ 317"/>
        <xdr:cNvCxnSpPr/>
      </xdr:nvCxnSpPr>
      <xdr:spPr>
        <a:xfrm flipV="1">
          <a:off x="14401800" y="10671937"/>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80645</xdr:rowOff>
    </xdr:from>
    <xdr:to>
      <xdr:col>22</xdr:col>
      <xdr:colOff>254000</xdr:colOff>
      <xdr:row>62</xdr:row>
      <xdr:rowOff>10795</xdr:rowOff>
    </xdr:to>
    <xdr:sp macro="" textlink="">
      <xdr:nvSpPr>
        <xdr:cNvPr id="319" name="フローチャート : 判断 318"/>
        <xdr:cNvSpPr/>
      </xdr:nvSpPr>
      <xdr:spPr>
        <a:xfrm>
          <a:off x="15240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20972</xdr:rowOff>
    </xdr:from>
    <xdr:ext cx="762000" cy="259045"/>
    <xdr:sp macro="" textlink="">
      <xdr:nvSpPr>
        <xdr:cNvPr id="320" name="テキスト ボックス 319"/>
        <xdr:cNvSpPr txBox="1"/>
      </xdr:nvSpPr>
      <xdr:spPr>
        <a:xfrm>
          <a:off x="14909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83058</xdr:rowOff>
    </xdr:from>
    <xdr:to>
      <xdr:col>21</xdr:col>
      <xdr:colOff>0</xdr:colOff>
      <xdr:row>62</xdr:row>
      <xdr:rowOff>107188</xdr:rowOff>
    </xdr:to>
    <xdr:cxnSp macro="">
      <xdr:nvCxnSpPr>
        <xdr:cNvPr id="321" name="直線コネクタ 320"/>
        <xdr:cNvCxnSpPr/>
      </xdr:nvCxnSpPr>
      <xdr:spPr>
        <a:xfrm flipV="1">
          <a:off x="13512800" y="107129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119253</xdr:rowOff>
    </xdr:from>
    <xdr:to>
      <xdr:col>21</xdr:col>
      <xdr:colOff>50800</xdr:colOff>
      <xdr:row>62</xdr:row>
      <xdr:rowOff>49403</xdr:rowOff>
    </xdr:to>
    <xdr:sp macro="" textlink="">
      <xdr:nvSpPr>
        <xdr:cNvPr id="322" name="フローチャート : 判断 321"/>
        <xdr:cNvSpPr/>
      </xdr:nvSpPr>
      <xdr:spPr>
        <a:xfrm>
          <a:off x="14351000" y="10577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59580</xdr:rowOff>
    </xdr:from>
    <xdr:ext cx="762000" cy="259045"/>
    <xdr:sp macro="" textlink="">
      <xdr:nvSpPr>
        <xdr:cNvPr id="323" name="テキスト ボックス 322"/>
        <xdr:cNvSpPr txBox="1"/>
      </xdr:nvSpPr>
      <xdr:spPr>
        <a:xfrm>
          <a:off x="14020800" y="10346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46609</xdr:rowOff>
    </xdr:from>
    <xdr:to>
      <xdr:col>19</xdr:col>
      <xdr:colOff>533400</xdr:colOff>
      <xdr:row>63</xdr:row>
      <xdr:rowOff>148209</xdr:rowOff>
    </xdr:to>
    <xdr:sp macro="" textlink="">
      <xdr:nvSpPr>
        <xdr:cNvPr id="324" name="フローチャート : 判断 323"/>
        <xdr:cNvSpPr/>
      </xdr:nvSpPr>
      <xdr:spPr>
        <a:xfrm>
          <a:off x="13462000" y="1084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132986</xdr:rowOff>
    </xdr:from>
    <xdr:ext cx="762000" cy="259045"/>
    <xdr:sp macro="" textlink="">
      <xdr:nvSpPr>
        <xdr:cNvPr id="325" name="テキスト ボックス 324"/>
        <xdr:cNvSpPr txBox="1"/>
      </xdr:nvSpPr>
      <xdr:spPr>
        <a:xfrm>
          <a:off x="13131800" y="10934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6" name="テキスト ボックス 32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7" name="テキスト ボックス 32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8" name="テキスト ボックス 32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9" name="テキスト ボックス 32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0" name="テキスト ボックス 32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31" name="円/楕円 330"/>
        <xdr:cNvSpPr/>
      </xdr:nvSpPr>
      <xdr:spPr>
        <a:xfrm>
          <a:off x="16967200" y="1061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132351</xdr:rowOff>
    </xdr:from>
    <xdr:ext cx="762000" cy="259045"/>
    <xdr:sp macro="" textlink="">
      <xdr:nvSpPr>
        <xdr:cNvPr id="332" name="定員管理の状況該当値テキスト"/>
        <xdr:cNvSpPr txBox="1"/>
      </xdr:nvSpPr>
      <xdr:spPr>
        <a:xfrm>
          <a:off x="17106900" y="1059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162687</xdr:rowOff>
    </xdr:from>
    <xdr:to>
      <xdr:col>23</xdr:col>
      <xdr:colOff>457200</xdr:colOff>
      <xdr:row>62</xdr:row>
      <xdr:rowOff>92837</xdr:rowOff>
    </xdr:to>
    <xdr:sp macro="" textlink="">
      <xdr:nvSpPr>
        <xdr:cNvPr id="333" name="円/楕円 332"/>
        <xdr:cNvSpPr/>
      </xdr:nvSpPr>
      <xdr:spPr>
        <a:xfrm>
          <a:off x="16129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77614</xdr:rowOff>
    </xdr:from>
    <xdr:ext cx="736600" cy="259045"/>
    <xdr:sp macro="" textlink="">
      <xdr:nvSpPr>
        <xdr:cNvPr id="334" name="テキスト ボックス 333"/>
        <xdr:cNvSpPr txBox="1"/>
      </xdr:nvSpPr>
      <xdr:spPr>
        <a:xfrm>
          <a:off x="15798800" y="10707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162687</xdr:rowOff>
    </xdr:from>
    <xdr:to>
      <xdr:col>22</xdr:col>
      <xdr:colOff>254000</xdr:colOff>
      <xdr:row>62</xdr:row>
      <xdr:rowOff>92837</xdr:rowOff>
    </xdr:to>
    <xdr:sp macro="" textlink="">
      <xdr:nvSpPr>
        <xdr:cNvPr id="335" name="円/楕円 334"/>
        <xdr:cNvSpPr/>
      </xdr:nvSpPr>
      <xdr:spPr>
        <a:xfrm>
          <a:off x="15240000" y="10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77614</xdr:rowOff>
    </xdr:from>
    <xdr:ext cx="762000" cy="259045"/>
    <xdr:sp macro="" textlink="">
      <xdr:nvSpPr>
        <xdr:cNvPr id="336" name="テキスト ボックス 335"/>
        <xdr:cNvSpPr txBox="1"/>
      </xdr:nvSpPr>
      <xdr:spPr>
        <a:xfrm>
          <a:off x="14909800" y="1070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32258</xdr:rowOff>
    </xdr:from>
    <xdr:to>
      <xdr:col>21</xdr:col>
      <xdr:colOff>50800</xdr:colOff>
      <xdr:row>62</xdr:row>
      <xdr:rowOff>133858</xdr:rowOff>
    </xdr:to>
    <xdr:sp macro="" textlink="">
      <xdr:nvSpPr>
        <xdr:cNvPr id="337" name="円/楕円 336"/>
        <xdr:cNvSpPr/>
      </xdr:nvSpPr>
      <xdr:spPr>
        <a:xfrm>
          <a:off x="14351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118635</xdr:rowOff>
    </xdr:from>
    <xdr:ext cx="762000" cy="259045"/>
    <xdr:sp macro="" textlink="">
      <xdr:nvSpPr>
        <xdr:cNvPr id="338" name="テキスト ボックス 337"/>
        <xdr:cNvSpPr txBox="1"/>
      </xdr:nvSpPr>
      <xdr:spPr>
        <a:xfrm>
          <a:off x="14020800" y="10748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56388</xdr:rowOff>
    </xdr:from>
    <xdr:to>
      <xdr:col>19</xdr:col>
      <xdr:colOff>533400</xdr:colOff>
      <xdr:row>62</xdr:row>
      <xdr:rowOff>157988</xdr:rowOff>
    </xdr:to>
    <xdr:sp macro="" textlink="">
      <xdr:nvSpPr>
        <xdr:cNvPr id="339" name="円/楕円 338"/>
        <xdr:cNvSpPr/>
      </xdr:nvSpPr>
      <xdr:spPr>
        <a:xfrm>
          <a:off x="13462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168165</xdr:rowOff>
    </xdr:from>
    <xdr:ext cx="762000" cy="259045"/>
    <xdr:sp macro="" textlink="">
      <xdr:nvSpPr>
        <xdr:cNvPr id="340" name="テキスト ボックス 339"/>
        <xdr:cNvSpPr txBox="1"/>
      </xdr:nvSpPr>
      <xdr:spPr>
        <a:xfrm>
          <a:off x="13131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1" name="正方形/長方形 34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2" name="テキスト ボックス 34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3" name="テキスト ボックス 34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4" name="正方形/長方形 34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5" name="正方形/長方形 34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6" name="正方形/長方形 34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7" name="正方形/長方形 34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8" name="正方形/長方形 34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9" name="正方形/長方形 34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地方債の償還のピークを過ぎたため、低下傾向にある。今後、最近実施した大型事業の償還が始まることから、償還額の平準化や計画的な繰上償還等により比率の上昇を抑えたい。 </a:t>
          </a:r>
        </a:p>
      </xdr:txBody>
    </xdr:sp>
    <xdr:clientData/>
  </xdr:twoCellAnchor>
  <xdr:oneCellAnchor>
    <xdr:from>
      <xdr:col>18</xdr:col>
      <xdr:colOff>444500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7" name="直線コネクタ 35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8" name="テキスト ボックス 35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1" name="直線コネクタ 36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2" name="テキスト ボックス 36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3" name="直線コネクタ 36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14288</xdr:rowOff>
    </xdr:to>
    <xdr:cxnSp macro="">
      <xdr:nvCxnSpPr>
        <xdr:cNvPr id="365" name="直線コネクタ 364"/>
        <xdr:cNvCxnSpPr/>
      </xdr:nvCxnSpPr>
      <xdr:spPr>
        <a:xfrm flipV="1">
          <a:off x="17018000" y="6261100"/>
          <a:ext cx="0" cy="12969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6"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7" name="直線コネクタ 366"/>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68"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69" name="直線コネクタ 368"/>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162243</xdr:rowOff>
    </xdr:from>
    <xdr:to>
      <xdr:col>24</xdr:col>
      <xdr:colOff>558800</xdr:colOff>
      <xdr:row>39</xdr:row>
      <xdr:rowOff>117475</xdr:rowOff>
    </xdr:to>
    <xdr:cxnSp macro="">
      <xdr:nvCxnSpPr>
        <xdr:cNvPr id="370" name="直線コネクタ 369"/>
        <xdr:cNvCxnSpPr/>
      </xdr:nvCxnSpPr>
      <xdr:spPr>
        <a:xfrm flipV="1">
          <a:off x="16179800" y="6677343"/>
          <a:ext cx="838200" cy="1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101617</xdr:rowOff>
    </xdr:from>
    <xdr:ext cx="762000" cy="259045"/>
    <xdr:sp macro="" textlink="">
      <xdr:nvSpPr>
        <xdr:cNvPr id="371" name="公債費負担の状況平均値テキスト"/>
        <xdr:cNvSpPr txBox="1"/>
      </xdr:nvSpPr>
      <xdr:spPr>
        <a:xfrm>
          <a:off x="17106900" y="661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129540</xdr:rowOff>
    </xdr:from>
    <xdr:to>
      <xdr:col>24</xdr:col>
      <xdr:colOff>609600</xdr:colOff>
      <xdr:row>39</xdr:row>
      <xdr:rowOff>59690</xdr:rowOff>
    </xdr:to>
    <xdr:sp macro="" textlink="">
      <xdr:nvSpPr>
        <xdr:cNvPr id="372" name="フローチャート : 判断 371"/>
        <xdr:cNvSpPr/>
      </xdr:nvSpPr>
      <xdr:spPr>
        <a:xfrm>
          <a:off x="169672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117475</xdr:rowOff>
    </xdr:from>
    <xdr:to>
      <xdr:col>23</xdr:col>
      <xdr:colOff>406400</xdr:colOff>
      <xdr:row>40</xdr:row>
      <xdr:rowOff>84772</xdr:rowOff>
    </xdr:to>
    <xdr:cxnSp macro="">
      <xdr:nvCxnSpPr>
        <xdr:cNvPr id="373" name="直線コネクタ 372"/>
        <xdr:cNvCxnSpPr/>
      </xdr:nvCxnSpPr>
      <xdr:spPr>
        <a:xfrm flipV="1">
          <a:off x="15290800" y="6804025"/>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318</xdr:rowOff>
    </xdr:from>
    <xdr:to>
      <xdr:col>23</xdr:col>
      <xdr:colOff>457200</xdr:colOff>
      <xdr:row>39</xdr:row>
      <xdr:rowOff>101918</xdr:rowOff>
    </xdr:to>
    <xdr:sp macro="" textlink="">
      <xdr:nvSpPr>
        <xdr:cNvPr id="374" name="フローチャート : 判断 373"/>
        <xdr:cNvSpPr/>
      </xdr:nvSpPr>
      <xdr:spPr>
        <a:xfrm>
          <a:off x="16129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112095</xdr:rowOff>
    </xdr:from>
    <xdr:ext cx="736600" cy="259045"/>
    <xdr:sp macro="" textlink="">
      <xdr:nvSpPr>
        <xdr:cNvPr id="375" name="テキスト ボックス 374"/>
        <xdr:cNvSpPr txBox="1"/>
      </xdr:nvSpPr>
      <xdr:spPr>
        <a:xfrm>
          <a:off x="15798800" y="6455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41</xdr:row>
      <xdr:rowOff>27940</xdr:rowOff>
    </xdr:to>
    <xdr:cxnSp macro="">
      <xdr:nvCxnSpPr>
        <xdr:cNvPr id="376" name="直線コネクタ 375"/>
        <xdr:cNvCxnSpPr/>
      </xdr:nvCxnSpPr>
      <xdr:spPr>
        <a:xfrm flipV="1">
          <a:off x="14401800" y="694277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54610</xdr:rowOff>
    </xdr:from>
    <xdr:to>
      <xdr:col>22</xdr:col>
      <xdr:colOff>254000</xdr:colOff>
      <xdr:row>39</xdr:row>
      <xdr:rowOff>156210</xdr:rowOff>
    </xdr:to>
    <xdr:sp macro="" textlink="">
      <xdr:nvSpPr>
        <xdr:cNvPr id="377" name="フローチャート : 判断 376"/>
        <xdr:cNvSpPr/>
      </xdr:nvSpPr>
      <xdr:spPr>
        <a:xfrm>
          <a:off x="15240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166387</xdr:rowOff>
    </xdr:from>
    <xdr:ext cx="762000" cy="259045"/>
    <xdr:sp macro="" textlink="">
      <xdr:nvSpPr>
        <xdr:cNvPr id="378" name="テキスト ボックス 377"/>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27940</xdr:rowOff>
    </xdr:from>
    <xdr:to>
      <xdr:col>21</xdr:col>
      <xdr:colOff>0</xdr:colOff>
      <xdr:row>41</xdr:row>
      <xdr:rowOff>40005</xdr:rowOff>
    </xdr:to>
    <xdr:cxnSp macro="">
      <xdr:nvCxnSpPr>
        <xdr:cNvPr id="379" name="直線コネクタ 378"/>
        <xdr:cNvCxnSpPr/>
      </xdr:nvCxnSpPr>
      <xdr:spPr>
        <a:xfrm flipV="1">
          <a:off x="13512800" y="705739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102870</xdr:rowOff>
    </xdr:from>
    <xdr:to>
      <xdr:col>21</xdr:col>
      <xdr:colOff>50800</xdr:colOff>
      <xdr:row>40</xdr:row>
      <xdr:rowOff>33020</xdr:rowOff>
    </xdr:to>
    <xdr:sp macro="" textlink="">
      <xdr:nvSpPr>
        <xdr:cNvPr id="380" name="フローチャート : 判断 379"/>
        <xdr:cNvSpPr/>
      </xdr:nvSpPr>
      <xdr:spPr>
        <a:xfrm>
          <a:off x="14351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43197</xdr:rowOff>
    </xdr:from>
    <xdr:ext cx="762000" cy="259045"/>
    <xdr:sp macro="" textlink="">
      <xdr:nvSpPr>
        <xdr:cNvPr id="381" name="テキスト ボックス 380"/>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2" name="フローチャート : 判断 381"/>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3" name="テキスト ボックス 382"/>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4" name="テキスト ボックス 38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5" name="テキスト ボックス 38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6" name="テキスト ボックス 38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7" name="テキスト ボックス 38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8" name="テキスト ボックス 38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38</xdr:row>
      <xdr:rowOff>111443</xdr:rowOff>
    </xdr:from>
    <xdr:to>
      <xdr:col>24</xdr:col>
      <xdr:colOff>609600</xdr:colOff>
      <xdr:row>39</xdr:row>
      <xdr:rowOff>41593</xdr:rowOff>
    </xdr:to>
    <xdr:sp macro="" textlink="">
      <xdr:nvSpPr>
        <xdr:cNvPr id="389" name="円/楕円 388"/>
        <xdr:cNvSpPr/>
      </xdr:nvSpPr>
      <xdr:spPr>
        <a:xfrm>
          <a:off x="16967200" y="662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127970</xdr:rowOff>
    </xdr:from>
    <xdr:ext cx="762000" cy="259045"/>
    <xdr:sp macro="" textlink="">
      <xdr:nvSpPr>
        <xdr:cNvPr id="390" name="公債費負担の状況該当値テキスト"/>
        <xdr:cNvSpPr txBox="1"/>
      </xdr:nvSpPr>
      <xdr:spPr>
        <a:xfrm>
          <a:off x="17106900" y="647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66675</xdr:rowOff>
    </xdr:from>
    <xdr:to>
      <xdr:col>23</xdr:col>
      <xdr:colOff>457200</xdr:colOff>
      <xdr:row>39</xdr:row>
      <xdr:rowOff>168275</xdr:rowOff>
    </xdr:to>
    <xdr:sp macro="" textlink="">
      <xdr:nvSpPr>
        <xdr:cNvPr id="391" name="円/楕円 390"/>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153052</xdr:rowOff>
    </xdr:from>
    <xdr:ext cx="736600" cy="259045"/>
    <xdr:sp macro="" textlink="">
      <xdr:nvSpPr>
        <xdr:cNvPr id="392" name="テキスト ボックス 391"/>
        <xdr:cNvSpPr txBox="1"/>
      </xdr:nvSpPr>
      <xdr:spPr>
        <a:xfrm>
          <a:off x="15798800" y="683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33972</xdr:rowOff>
    </xdr:from>
    <xdr:to>
      <xdr:col>22</xdr:col>
      <xdr:colOff>254000</xdr:colOff>
      <xdr:row>40</xdr:row>
      <xdr:rowOff>135572</xdr:rowOff>
    </xdr:to>
    <xdr:sp macro="" textlink="">
      <xdr:nvSpPr>
        <xdr:cNvPr id="393" name="円/楕円 392"/>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120349</xdr:rowOff>
    </xdr:from>
    <xdr:ext cx="762000" cy="259045"/>
    <xdr:sp macro="" textlink="">
      <xdr:nvSpPr>
        <xdr:cNvPr id="394" name="テキスト ボックス 393"/>
        <xdr:cNvSpPr txBox="1"/>
      </xdr:nvSpPr>
      <xdr:spPr>
        <a:xfrm>
          <a:off x="14909800" y="697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148590</xdr:rowOff>
    </xdr:from>
    <xdr:to>
      <xdr:col>21</xdr:col>
      <xdr:colOff>50800</xdr:colOff>
      <xdr:row>41</xdr:row>
      <xdr:rowOff>78740</xdr:rowOff>
    </xdr:to>
    <xdr:sp macro="" textlink="">
      <xdr:nvSpPr>
        <xdr:cNvPr id="395" name="円/楕円 394"/>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6" name="テキスト ボックス 395"/>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397" name="円/楕円 396"/>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398" name="テキスト ボックス 397"/>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9" name="正方形/長方形 39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0" name="テキスト ボックス 39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1" name="テキスト ボックス 40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2" name="正方形/長方形 40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3" name="正方形/長方形 40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4" name="正方形/長方形 40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5" name="正方形/長方形 40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6" name="正方形/長方形 40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7" name="正方形/長方形 40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8" name="正方形/長方形 40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9" name="正方形/長方形 40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0" name="正方形/長方形 40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1" name="テキスト ボックス 41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前年度と比較して公営企業債等繰入見込額の減や充当可能基金の増などにより</a:t>
          </a:r>
          <a:r>
            <a:rPr kumimoji="1" lang="en-US" altLang="ja-JP" sz="1200">
              <a:latin typeface="ＭＳ Ｐゴシック"/>
            </a:rPr>
            <a:t>11.6</a:t>
          </a:r>
          <a:r>
            <a:rPr kumimoji="1" lang="ja-JP" altLang="en-US" sz="1200">
              <a:latin typeface="ＭＳ Ｐゴシック"/>
            </a:rPr>
            <a:t>ポイント減少した。しかしながら、類似団体平均を上回っており、引き続き、次世代の負担を少しでも軽減するよう公債費等の経常的経費の削減を中心とする行財政改革を進め、財政の健全化を図る。</a:t>
          </a:r>
        </a:p>
      </xdr:txBody>
    </xdr:sp>
    <xdr:clientData/>
  </xdr:twoCellAnchor>
  <xdr:oneCellAnchor>
    <xdr:from>
      <xdr:col>18</xdr:col>
      <xdr:colOff>444500</xdr:colOff>
      <xdr:row>10</xdr:row>
      <xdr:rowOff>63500</xdr:rowOff>
    </xdr:from>
    <xdr:ext cx="298543" cy="225703"/>
    <xdr:sp macro="" textlink="">
      <xdr:nvSpPr>
        <xdr:cNvPr id="412" name="テキスト ボックス 41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3" name="直線コネクタ 41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4" name="テキスト ボックス 41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5" name="直線コネクタ 41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6" name="テキスト ボックス 41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7" name="直線コネクタ 41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8" name="テキスト ボックス 41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9" name="直線コネクタ 41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0" name="テキスト ボックス 41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1" name="直線コネクタ 42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2" name="テキスト ボックス 42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3" name="直線コネクタ 42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4" name="テキスト ボックス 42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11049</xdr:rowOff>
    </xdr:to>
    <xdr:cxnSp macro="">
      <xdr:nvCxnSpPr>
        <xdr:cNvPr id="427" name="直線コネクタ 426"/>
        <xdr:cNvCxnSpPr/>
      </xdr:nvCxnSpPr>
      <xdr:spPr>
        <a:xfrm flipV="1">
          <a:off x="17018000" y="2370667"/>
          <a:ext cx="0" cy="1583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154576</xdr:rowOff>
    </xdr:from>
    <xdr:ext cx="762000" cy="259045"/>
    <xdr:sp macro="" textlink="">
      <xdr:nvSpPr>
        <xdr:cNvPr id="428" name="将来負担の状況最小値テキスト"/>
        <xdr:cNvSpPr txBox="1"/>
      </xdr:nvSpPr>
      <xdr:spPr>
        <a:xfrm>
          <a:off x="17106900" y="392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a:t>
          </a:r>
          <a:endParaRPr kumimoji="1" lang="ja-JP" altLang="en-US" sz="1000" b="1">
            <a:latin typeface="ＭＳ Ｐゴシック"/>
          </a:endParaRPr>
        </a:p>
      </xdr:txBody>
    </xdr:sp>
    <xdr:clientData/>
  </xdr:oneCellAnchor>
  <xdr:twoCellAnchor>
    <xdr:from>
      <xdr:col>24</xdr:col>
      <xdr:colOff>469900</xdr:colOff>
      <xdr:row>23</xdr:row>
      <xdr:rowOff>11049</xdr:rowOff>
    </xdr:from>
    <xdr:to>
      <xdr:col>24</xdr:col>
      <xdr:colOff>647700</xdr:colOff>
      <xdr:row>23</xdr:row>
      <xdr:rowOff>11049</xdr:rowOff>
    </xdr:to>
    <xdr:cxnSp macro="">
      <xdr:nvCxnSpPr>
        <xdr:cNvPr id="429" name="直線コネクタ 428"/>
        <xdr:cNvCxnSpPr/>
      </xdr:nvCxnSpPr>
      <xdr:spPr>
        <a:xfrm>
          <a:off x="16929100" y="395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1" name="直線コネクタ 43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7916</xdr:rowOff>
    </xdr:from>
    <xdr:to>
      <xdr:col>24</xdr:col>
      <xdr:colOff>558800</xdr:colOff>
      <xdr:row>16</xdr:row>
      <xdr:rowOff>101219</xdr:rowOff>
    </xdr:to>
    <xdr:cxnSp macro="">
      <xdr:nvCxnSpPr>
        <xdr:cNvPr id="432" name="直線コネクタ 431"/>
        <xdr:cNvCxnSpPr/>
      </xdr:nvCxnSpPr>
      <xdr:spPr>
        <a:xfrm flipV="1">
          <a:off x="16179800" y="2751116"/>
          <a:ext cx="838200" cy="9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9965</xdr:rowOff>
    </xdr:from>
    <xdr:ext cx="762000" cy="259045"/>
    <xdr:sp macro="" textlink="">
      <xdr:nvSpPr>
        <xdr:cNvPr id="433" name="将来負担の状況平均値テキスト"/>
        <xdr:cNvSpPr txBox="1"/>
      </xdr:nvSpPr>
      <xdr:spPr>
        <a:xfrm>
          <a:off x="17106900" y="24102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164888</xdr:rowOff>
    </xdr:from>
    <xdr:to>
      <xdr:col>24</xdr:col>
      <xdr:colOff>609600</xdr:colOff>
      <xdr:row>15</xdr:row>
      <xdr:rowOff>95038</xdr:rowOff>
    </xdr:to>
    <xdr:sp macro="" textlink="">
      <xdr:nvSpPr>
        <xdr:cNvPr id="434" name="フローチャート : 判断 433"/>
        <xdr:cNvSpPr/>
      </xdr:nvSpPr>
      <xdr:spPr>
        <a:xfrm>
          <a:off x="169672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101219</xdr:rowOff>
    </xdr:from>
    <xdr:to>
      <xdr:col>23</xdr:col>
      <xdr:colOff>406400</xdr:colOff>
      <xdr:row>16</xdr:row>
      <xdr:rowOff>151892</xdr:rowOff>
    </xdr:to>
    <xdr:cxnSp macro="">
      <xdr:nvCxnSpPr>
        <xdr:cNvPr id="435" name="直線コネクタ 434"/>
        <xdr:cNvCxnSpPr/>
      </xdr:nvCxnSpPr>
      <xdr:spPr>
        <a:xfrm flipV="1">
          <a:off x="15290800" y="2844419"/>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10329</xdr:rowOff>
    </xdr:from>
    <xdr:to>
      <xdr:col>23</xdr:col>
      <xdr:colOff>457200</xdr:colOff>
      <xdr:row>15</xdr:row>
      <xdr:rowOff>111929</xdr:rowOff>
    </xdr:to>
    <xdr:sp macro="" textlink="">
      <xdr:nvSpPr>
        <xdr:cNvPr id="436" name="フローチャート : 判断 435"/>
        <xdr:cNvSpPr/>
      </xdr:nvSpPr>
      <xdr:spPr>
        <a:xfrm>
          <a:off x="16129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122106</xdr:rowOff>
    </xdr:from>
    <xdr:ext cx="736600" cy="259045"/>
    <xdr:sp macro="" textlink="">
      <xdr:nvSpPr>
        <xdr:cNvPr id="437" name="テキスト ボックス 436"/>
        <xdr:cNvSpPr txBox="1"/>
      </xdr:nvSpPr>
      <xdr:spPr>
        <a:xfrm>
          <a:off x="15798800" y="2350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151892</xdr:rowOff>
    </xdr:from>
    <xdr:to>
      <xdr:col>22</xdr:col>
      <xdr:colOff>203200</xdr:colOff>
      <xdr:row>18</xdr:row>
      <xdr:rowOff>15706</xdr:rowOff>
    </xdr:to>
    <xdr:cxnSp macro="">
      <xdr:nvCxnSpPr>
        <xdr:cNvPr id="438" name="直線コネクタ 437"/>
        <xdr:cNvCxnSpPr/>
      </xdr:nvCxnSpPr>
      <xdr:spPr>
        <a:xfrm flipV="1">
          <a:off x="14401800" y="2895092"/>
          <a:ext cx="889000" cy="20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85937</xdr:rowOff>
    </xdr:from>
    <xdr:to>
      <xdr:col>22</xdr:col>
      <xdr:colOff>254000</xdr:colOff>
      <xdr:row>16</xdr:row>
      <xdr:rowOff>16087</xdr:rowOff>
    </xdr:to>
    <xdr:sp macro="" textlink="">
      <xdr:nvSpPr>
        <xdr:cNvPr id="439" name="フローチャート : 判断 438"/>
        <xdr:cNvSpPr/>
      </xdr:nvSpPr>
      <xdr:spPr>
        <a:xfrm>
          <a:off x="15240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26264</xdr:rowOff>
    </xdr:from>
    <xdr:ext cx="762000" cy="259045"/>
    <xdr:sp macro="" textlink="">
      <xdr:nvSpPr>
        <xdr:cNvPr id="440" name="テキスト ボックス 439"/>
        <xdr:cNvSpPr txBox="1"/>
      </xdr:nvSpPr>
      <xdr:spPr>
        <a:xfrm>
          <a:off x="14909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15706</xdr:rowOff>
    </xdr:from>
    <xdr:to>
      <xdr:col>21</xdr:col>
      <xdr:colOff>0</xdr:colOff>
      <xdr:row>18</xdr:row>
      <xdr:rowOff>125899</xdr:rowOff>
    </xdr:to>
    <xdr:cxnSp macro="">
      <xdr:nvCxnSpPr>
        <xdr:cNvPr id="441" name="直線コネクタ 440"/>
        <xdr:cNvCxnSpPr/>
      </xdr:nvCxnSpPr>
      <xdr:spPr>
        <a:xfrm flipV="1">
          <a:off x="13512800" y="3101806"/>
          <a:ext cx="889000" cy="11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3768</xdr:rowOff>
    </xdr:from>
    <xdr:to>
      <xdr:col>21</xdr:col>
      <xdr:colOff>50800</xdr:colOff>
      <xdr:row>16</xdr:row>
      <xdr:rowOff>105368</xdr:rowOff>
    </xdr:to>
    <xdr:sp macro="" textlink="">
      <xdr:nvSpPr>
        <xdr:cNvPr id="442" name="フローチャート : 判断 441"/>
        <xdr:cNvSpPr/>
      </xdr:nvSpPr>
      <xdr:spPr>
        <a:xfrm>
          <a:off x="14351000" y="274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115545</xdr:rowOff>
    </xdr:from>
    <xdr:ext cx="762000" cy="259045"/>
    <xdr:sp macro="" textlink="">
      <xdr:nvSpPr>
        <xdr:cNvPr id="443" name="テキスト ボックス 442"/>
        <xdr:cNvSpPr txBox="1"/>
      </xdr:nvSpPr>
      <xdr:spPr>
        <a:xfrm>
          <a:off x="14020800" y="251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122682</xdr:rowOff>
    </xdr:from>
    <xdr:to>
      <xdr:col>19</xdr:col>
      <xdr:colOff>533400</xdr:colOff>
      <xdr:row>18</xdr:row>
      <xdr:rowOff>52832</xdr:rowOff>
    </xdr:to>
    <xdr:sp macro="" textlink="">
      <xdr:nvSpPr>
        <xdr:cNvPr id="444" name="フローチャート : 判断 443"/>
        <xdr:cNvSpPr/>
      </xdr:nvSpPr>
      <xdr:spPr>
        <a:xfrm>
          <a:off x="13462000" y="303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63009</xdr:rowOff>
    </xdr:from>
    <xdr:ext cx="762000" cy="259045"/>
    <xdr:sp macro="" textlink="">
      <xdr:nvSpPr>
        <xdr:cNvPr id="445" name="テキスト ボックス 444"/>
        <xdr:cNvSpPr txBox="1"/>
      </xdr:nvSpPr>
      <xdr:spPr>
        <a:xfrm>
          <a:off x="13131800" y="280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128566</xdr:rowOff>
    </xdr:from>
    <xdr:to>
      <xdr:col>24</xdr:col>
      <xdr:colOff>609600</xdr:colOff>
      <xdr:row>16</xdr:row>
      <xdr:rowOff>58716</xdr:rowOff>
    </xdr:to>
    <xdr:sp macro="" textlink="">
      <xdr:nvSpPr>
        <xdr:cNvPr id="451" name="円/楕円 450"/>
        <xdr:cNvSpPr/>
      </xdr:nvSpPr>
      <xdr:spPr>
        <a:xfrm>
          <a:off x="16967200" y="27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100643</xdr:rowOff>
    </xdr:from>
    <xdr:ext cx="762000" cy="259045"/>
    <xdr:sp macro="" textlink="">
      <xdr:nvSpPr>
        <xdr:cNvPr id="452" name="将来負担の状況該当値テキスト"/>
        <xdr:cNvSpPr txBox="1"/>
      </xdr:nvSpPr>
      <xdr:spPr>
        <a:xfrm>
          <a:off x="17106900" y="267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50419</xdr:rowOff>
    </xdr:from>
    <xdr:to>
      <xdr:col>23</xdr:col>
      <xdr:colOff>457200</xdr:colOff>
      <xdr:row>16</xdr:row>
      <xdr:rowOff>152019</xdr:rowOff>
    </xdr:to>
    <xdr:sp macro="" textlink="">
      <xdr:nvSpPr>
        <xdr:cNvPr id="453" name="円/楕円 452"/>
        <xdr:cNvSpPr/>
      </xdr:nvSpPr>
      <xdr:spPr>
        <a:xfrm>
          <a:off x="161290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136796</xdr:rowOff>
    </xdr:from>
    <xdr:ext cx="736600" cy="259045"/>
    <xdr:sp macro="" textlink="">
      <xdr:nvSpPr>
        <xdr:cNvPr id="454" name="テキスト ボックス 453"/>
        <xdr:cNvSpPr txBox="1"/>
      </xdr:nvSpPr>
      <xdr:spPr>
        <a:xfrm>
          <a:off x="15798800" y="2879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101092</xdr:rowOff>
    </xdr:from>
    <xdr:to>
      <xdr:col>22</xdr:col>
      <xdr:colOff>254000</xdr:colOff>
      <xdr:row>17</xdr:row>
      <xdr:rowOff>31242</xdr:rowOff>
    </xdr:to>
    <xdr:sp macro="" textlink="">
      <xdr:nvSpPr>
        <xdr:cNvPr id="455" name="円/楕円 454"/>
        <xdr:cNvSpPr/>
      </xdr:nvSpPr>
      <xdr:spPr>
        <a:xfrm>
          <a:off x="15240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16019</xdr:rowOff>
    </xdr:from>
    <xdr:ext cx="762000" cy="259045"/>
    <xdr:sp macro="" textlink="">
      <xdr:nvSpPr>
        <xdr:cNvPr id="456" name="テキスト ボックス 455"/>
        <xdr:cNvSpPr txBox="1"/>
      </xdr:nvSpPr>
      <xdr:spPr>
        <a:xfrm>
          <a:off x="14909800" y="293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136356</xdr:rowOff>
    </xdr:from>
    <xdr:to>
      <xdr:col>21</xdr:col>
      <xdr:colOff>50800</xdr:colOff>
      <xdr:row>18</xdr:row>
      <xdr:rowOff>66506</xdr:rowOff>
    </xdr:to>
    <xdr:sp macro="" textlink="">
      <xdr:nvSpPr>
        <xdr:cNvPr id="457" name="円/楕円 456"/>
        <xdr:cNvSpPr/>
      </xdr:nvSpPr>
      <xdr:spPr>
        <a:xfrm>
          <a:off x="14351000" y="3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51283</xdr:rowOff>
    </xdr:from>
    <xdr:ext cx="762000" cy="259045"/>
    <xdr:sp macro="" textlink="">
      <xdr:nvSpPr>
        <xdr:cNvPr id="458" name="テキスト ボックス 457"/>
        <xdr:cNvSpPr txBox="1"/>
      </xdr:nvSpPr>
      <xdr:spPr>
        <a:xfrm>
          <a:off x="14020800" y="3137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75099</xdr:rowOff>
    </xdr:from>
    <xdr:to>
      <xdr:col>19</xdr:col>
      <xdr:colOff>533400</xdr:colOff>
      <xdr:row>19</xdr:row>
      <xdr:rowOff>5249</xdr:rowOff>
    </xdr:to>
    <xdr:sp macro="" textlink="">
      <xdr:nvSpPr>
        <xdr:cNvPr id="459" name="円/楕円 458"/>
        <xdr:cNvSpPr/>
      </xdr:nvSpPr>
      <xdr:spPr>
        <a:xfrm>
          <a:off x="13462000" y="316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161476</xdr:rowOff>
    </xdr:from>
    <xdr:ext cx="762000" cy="259045"/>
    <xdr:sp macro="" textlink="">
      <xdr:nvSpPr>
        <xdr:cNvPr id="460" name="テキスト ボックス 459"/>
        <xdr:cNvSpPr txBox="1"/>
      </xdr:nvSpPr>
      <xdr:spPr>
        <a:xfrm>
          <a:off x="13131800" y="3247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長野県上田市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160,267
156,991
552.04
75,394,834
72,997,473
1,998,781
39,473,779
69,549,437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47.3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類似団体平均値を</a:t>
          </a:r>
          <a:r>
            <a:rPr kumimoji="1" lang="en-US" altLang="ja-JP" sz="1300">
              <a:latin typeface="ＭＳ Ｐゴシック"/>
            </a:rPr>
            <a:t>4.9</a:t>
          </a:r>
          <a:r>
            <a:rPr kumimoji="1" lang="ja-JP" altLang="en-US" sz="1300">
              <a:latin typeface="ＭＳ Ｐゴシック"/>
            </a:rPr>
            <a:t>ポイント下回っている。この要因として、消防業務を広域連合が行っていることが挙げられる。なお、広域連合への負担金のうち人件費相当分を加えても、類似団体平均を下回っている。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88900</xdr:rowOff>
    </xdr:from>
    <xdr:to>
      <xdr:col>7</xdr:col>
      <xdr:colOff>15875</xdr:colOff>
      <xdr:row>42</xdr:row>
      <xdr:rowOff>7257</xdr:rowOff>
    </xdr:to>
    <xdr:cxnSp macro="">
      <xdr:nvCxnSpPr>
        <xdr:cNvPr id="61" name="直線コネクタ 60"/>
        <xdr:cNvCxnSpPr/>
      </xdr:nvCxnSpPr>
      <xdr:spPr>
        <a:xfrm flipV="1">
          <a:off x="4826000" y="5575300"/>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6</xdr:col>
      <xdr:colOff>612775</xdr:colOff>
      <xdr:row>32</xdr:row>
      <xdr:rowOff>88900</xdr:rowOff>
    </xdr:from>
    <xdr:to>
      <xdr:col>7</xdr:col>
      <xdr:colOff>104775</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156936</xdr:rowOff>
    </xdr:from>
    <xdr:to>
      <xdr:col>7</xdr:col>
      <xdr:colOff>15875</xdr:colOff>
      <xdr:row>34</xdr:row>
      <xdr:rowOff>39914</xdr:rowOff>
    </xdr:to>
    <xdr:cxnSp macro="">
      <xdr:nvCxnSpPr>
        <xdr:cNvPr id="66" name="直線コネクタ 65"/>
        <xdr:cNvCxnSpPr/>
      </xdr:nvCxnSpPr>
      <xdr:spPr>
        <a:xfrm>
          <a:off x="3987800" y="5814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151691</xdr:rowOff>
    </xdr:from>
    <xdr:ext cx="762000" cy="259045"/>
    <xdr:sp macro="" textlink="">
      <xdr:nvSpPr>
        <xdr:cNvPr id="67" name="人件費平均値テキスト"/>
        <xdr:cNvSpPr txBox="1"/>
      </xdr:nvSpPr>
      <xdr:spPr>
        <a:xfrm>
          <a:off x="4914900" y="6323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8164</xdr:rowOff>
    </xdr:from>
    <xdr:to>
      <xdr:col>7</xdr:col>
      <xdr:colOff>66675</xdr:colOff>
      <xdr:row>37</xdr:row>
      <xdr:rowOff>109764</xdr:rowOff>
    </xdr:to>
    <xdr:sp macro="" textlink="">
      <xdr:nvSpPr>
        <xdr:cNvPr id="68" name="フローチャート : 判断 67"/>
        <xdr:cNvSpPr/>
      </xdr:nvSpPr>
      <xdr:spPr>
        <a:xfrm>
          <a:off x="47752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156936</xdr:rowOff>
    </xdr:from>
    <xdr:to>
      <xdr:col>5</xdr:col>
      <xdr:colOff>549275</xdr:colOff>
      <xdr:row>34</xdr:row>
      <xdr:rowOff>72572</xdr:rowOff>
    </xdr:to>
    <xdr:cxnSp macro="">
      <xdr:nvCxnSpPr>
        <xdr:cNvPr id="69" name="直線コネクタ 68"/>
        <xdr:cNvCxnSpPr/>
      </xdr:nvCxnSpPr>
      <xdr:spPr>
        <a:xfrm flipV="1">
          <a:off x="3098800" y="58147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168728</xdr:rowOff>
    </xdr:from>
    <xdr:to>
      <xdr:col>5</xdr:col>
      <xdr:colOff>600075</xdr:colOff>
      <xdr:row>37</xdr:row>
      <xdr:rowOff>98878</xdr:rowOff>
    </xdr:to>
    <xdr:sp macro="" textlink="">
      <xdr:nvSpPr>
        <xdr:cNvPr id="70" name="フローチャート : 判断 69"/>
        <xdr:cNvSpPr/>
      </xdr:nvSpPr>
      <xdr:spPr>
        <a:xfrm>
          <a:off x="3937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83655</xdr:rowOff>
    </xdr:from>
    <xdr:ext cx="736600" cy="259045"/>
    <xdr:sp macro="" textlink="">
      <xdr:nvSpPr>
        <xdr:cNvPr id="71" name="テキスト ボックス 70"/>
        <xdr:cNvSpPr txBox="1"/>
      </xdr:nvSpPr>
      <xdr:spPr>
        <a:xfrm>
          <a:off x="3606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72572</xdr:rowOff>
    </xdr:from>
    <xdr:to>
      <xdr:col>4</xdr:col>
      <xdr:colOff>346075</xdr:colOff>
      <xdr:row>34</xdr:row>
      <xdr:rowOff>148772</xdr:rowOff>
    </xdr:to>
    <xdr:cxnSp macro="">
      <xdr:nvCxnSpPr>
        <xdr:cNvPr id="72" name="直線コネクタ 71"/>
        <xdr:cNvCxnSpPr/>
      </xdr:nvCxnSpPr>
      <xdr:spPr>
        <a:xfrm flipV="1">
          <a:off x="2209800" y="59018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106136</xdr:rowOff>
    </xdr:from>
    <xdr:to>
      <xdr:col>4</xdr:col>
      <xdr:colOff>396875</xdr:colOff>
      <xdr:row>38</xdr:row>
      <xdr:rowOff>36286</xdr:rowOff>
    </xdr:to>
    <xdr:sp macro="" textlink="">
      <xdr:nvSpPr>
        <xdr:cNvPr id="73" name="フローチャート : 判断 72"/>
        <xdr:cNvSpPr/>
      </xdr:nvSpPr>
      <xdr:spPr>
        <a:xfrm>
          <a:off x="3048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21062</xdr:rowOff>
    </xdr:from>
    <xdr:ext cx="762000" cy="259045"/>
    <xdr:sp macro="" textlink="">
      <xdr:nvSpPr>
        <xdr:cNvPr id="74" name="テキスト ボックス 73"/>
        <xdr:cNvSpPr txBox="1"/>
      </xdr:nvSpPr>
      <xdr:spPr>
        <a:xfrm>
          <a:off x="2717800" y="6536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50800</xdr:rowOff>
    </xdr:from>
    <xdr:to>
      <xdr:col>3</xdr:col>
      <xdr:colOff>142875</xdr:colOff>
      <xdr:row>34</xdr:row>
      <xdr:rowOff>148772</xdr:rowOff>
    </xdr:to>
    <xdr:cxnSp macro="">
      <xdr:nvCxnSpPr>
        <xdr:cNvPr id="75" name="直線コネクタ 74"/>
        <xdr:cNvCxnSpPr/>
      </xdr:nvCxnSpPr>
      <xdr:spPr>
        <a:xfrm>
          <a:off x="1320800" y="58801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10885</xdr:rowOff>
    </xdr:from>
    <xdr:to>
      <xdr:col>3</xdr:col>
      <xdr:colOff>193675</xdr:colOff>
      <xdr:row>38</xdr:row>
      <xdr:rowOff>112485</xdr:rowOff>
    </xdr:to>
    <xdr:sp macro="" textlink="">
      <xdr:nvSpPr>
        <xdr:cNvPr id="76" name="フローチャート : 判断 75"/>
        <xdr:cNvSpPr/>
      </xdr:nvSpPr>
      <xdr:spPr>
        <a:xfrm>
          <a:off x="2159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97262</xdr:rowOff>
    </xdr:from>
    <xdr:ext cx="762000" cy="259045"/>
    <xdr:sp macro="" textlink="">
      <xdr:nvSpPr>
        <xdr:cNvPr id="77" name="テキスト ボックス 76"/>
        <xdr:cNvSpPr txBox="1"/>
      </xdr:nvSpPr>
      <xdr:spPr>
        <a:xfrm>
          <a:off x="1828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51707</xdr:rowOff>
    </xdr:from>
    <xdr:to>
      <xdr:col>1</xdr:col>
      <xdr:colOff>676275</xdr:colOff>
      <xdr:row>37</xdr:row>
      <xdr:rowOff>153307</xdr:rowOff>
    </xdr:to>
    <xdr:sp macro="" textlink="">
      <xdr:nvSpPr>
        <xdr:cNvPr id="78" name="フローチャート : 判断 77"/>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138084</xdr:rowOff>
    </xdr:from>
    <xdr:ext cx="762000" cy="259045"/>
    <xdr:sp macro="" textlink="">
      <xdr:nvSpPr>
        <xdr:cNvPr id="79" name="テキスト ボックス 78"/>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33</xdr:row>
      <xdr:rowOff>160564</xdr:rowOff>
    </xdr:from>
    <xdr:to>
      <xdr:col>7</xdr:col>
      <xdr:colOff>66675</xdr:colOff>
      <xdr:row>34</xdr:row>
      <xdr:rowOff>90714</xdr:rowOff>
    </xdr:to>
    <xdr:sp macro="" textlink="">
      <xdr:nvSpPr>
        <xdr:cNvPr id="85" name="円/楕円 84"/>
        <xdr:cNvSpPr/>
      </xdr:nvSpPr>
      <xdr:spPr>
        <a:xfrm>
          <a:off x="47752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5641</xdr:rowOff>
    </xdr:from>
    <xdr:ext cx="762000" cy="259045"/>
    <xdr:sp macro="" textlink="">
      <xdr:nvSpPr>
        <xdr:cNvPr id="86" name="人件費該当値テキスト"/>
        <xdr:cNvSpPr txBox="1"/>
      </xdr:nvSpPr>
      <xdr:spPr>
        <a:xfrm>
          <a:off x="4914900" y="566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106136</xdr:rowOff>
    </xdr:from>
    <xdr:to>
      <xdr:col>5</xdr:col>
      <xdr:colOff>600075</xdr:colOff>
      <xdr:row>34</xdr:row>
      <xdr:rowOff>36286</xdr:rowOff>
    </xdr:to>
    <xdr:sp macro="" textlink="">
      <xdr:nvSpPr>
        <xdr:cNvPr id="87" name="円/楕円 86"/>
        <xdr:cNvSpPr/>
      </xdr:nvSpPr>
      <xdr:spPr>
        <a:xfrm>
          <a:off x="3937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46463</xdr:rowOff>
    </xdr:from>
    <xdr:ext cx="736600" cy="259045"/>
    <xdr:sp macro="" textlink="">
      <xdr:nvSpPr>
        <xdr:cNvPr id="88" name="テキスト ボックス 87"/>
        <xdr:cNvSpPr txBox="1"/>
      </xdr:nvSpPr>
      <xdr:spPr>
        <a:xfrm>
          <a:off x="3606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21772</xdr:rowOff>
    </xdr:from>
    <xdr:to>
      <xdr:col>4</xdr:col>
      <xdr:colOff>396875</xdr:colOff>
      <xdr:row>34</xdr:row>
      <xdr:rowOff>123372</xdr:rowOff>
    </xdr:to>
    <xdr:sp macro="" textlink="">
      <xdr:nvSpPr>
        <xdr:cNvPr id="89" name="円/楕円 88"/>
        <xdr:cNvSpPr/>
      </xdr:nvSpPr>
      <xdr:spPr>
        <a:xfrm>
          <a:off x="3048000" y="58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133549</xdr:rowOff>
    </xdr:from>
    <xdr:ext cx="762000" cy="259045"/>
    <xdr:sp macro="" textlink="">
      <xdr:nvSpPr>
        <xdr:cNvPr id="90" name="テキスト ボックス 89"/>
        <xdr:cNvSpPr txBox="1"/>
      </xdr:nvSpPr>
      <xdr:spPr>
        <a:xfrm>
          <a:off x="27178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97972</xdr:rowOff>
    </xdr:from>
    <xdr:to>
      <xdr:col>3</xdr:col>
      <xdr:colOff>193675</xdr:colOff>
      <xdr:row>35</xdr:row>
      <xdr:rowOff>28122</xdr:rowOff>
    </xdr:to>
    <xdr:sp macro="" textlink="">
      <xdr:nvSpPr>
        <xdr:cNvPr id="91" name="円/楕円 90"/>
        <xdr:cNvSpPr/>
      </xdr:nvSpPr>
      <xdr:spPr>
        <a:xfrm>
          <a:off x="2159000" y="592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38299</xdr:rowOff>
    </xdr:from>
    <xdr:ext cx="762000" cy="259045"/>
    <xdr:sp macro="" textlink="">
      <xdr:nvSpPr>
        <xdr:cNvPr id="92" name="テキスト ボックス 91"/>
        <xdr:cNvSpPr txBox="1"/>
      </xdr:nvSpPr>
      <xdr:spPr>
        <a:xfrm>
          <a:off x="1828800" y="569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ポイントの増となり、引き続き類似団体平均を下回る値で推移している。今後も第三次行財政改革大綱に基づき、サービスの必要性や効果等を検証しながら物件費の低減に努める。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20</xdr:row>
      <xdr:rowOff>127000</xdr:rowOff>
    </xdr:from>
    <xdr:to>
      <xdr:col>24</xdr:col>
      <xdr:colOff>590550</xdr:colOff>
      <xdr:row>20</xdr:row>
      <xdr:rowOff>127000</xdr:rowOff>
    </xdr:to>
    <xdr:cxnSp macro="">
      <xdr:nvCxnSpPr>
        <xdr:cNvPr id="109" name="直線コネクタ 108"/>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156227</xdr:rowOff>
    </xdr:from>
    <xdr:ext cx="508000" cy="259045"/>
    <xdr:sp macro="" textlink="">
      <xdr:nvSpPr>
        <xdr:cNvPr id="110" name="テキスト ボックス 109"/>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14</xdr:row>
      <xdr:rowOff>12700</xdr:rowOff>
    </xdr:from>
    <xdr:to>
      <xdr:col>24</xdr:col>
      <xdr:colOff>590550</xdr:colOff>
      <xdr:row>14</xdr:row>
      <xdr:rowOff>12700</xdr:rowOff>
    </xdr:to>
    <xdr:cxnSp macro="">
      <xdr:nvCxnSpPr>
        <xdr:cNvPr id="113" name="直線コネクタ 112"/>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41927</xdr:rowOff>
    </xdr:from>
    <xdr:ext cx="508000" cy="259045"/>
    <xdr:sp macro="" textlink="">
      <xdr:nvSpPr>
        <xdr:cNvPr id="114" name="テキスト ボックス 113"/>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155575</xdr:rowOff>
    </xdr:from>
    <xdr:to>
      <xdr:col>24</xdr:col>
      <xdr:colOff>31750</xdr:colOff>
      <xdr:row>21</xdr:row>
      <xdr:rowOff>75565</xdr:rowOff>
    </xdr:to>
    <xdr:cxnSp macro="">
      <xdr:nvCxnSpPr>
        <xdr:cNvPr id="118" name="直線コネクタ 117"/>
        <xdr:cNvCxnSpPr/>
      </xdr:nvCxnSpPr>
      <xdr:spPr>
        <a:xfrm flipV="1">
          <a:off x="16510000" y="238442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47642</xdr:rowOff>
    </xdr:from>
    <xdr:ext cx="762000" cy="259045"/>
    <xdr:sp macro="" textlink="">
      <xdr:nvSpPr>
        <xdr:cNvPr id="119" name="物件費最小値テキスト"/>
        <xdr:cNvSpPr txBox="1"/>
      </xdr:nvSpPr>
      <xdr:spPr>
        <a:xfrm>
          <a:off x="16598900" y="364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23</xdr:col>
      <xdr:colOff>628650</xdr:colOff>
      <xdr:row>21</xdr:row>
      <xdr:rowOff>75565</xdr:rowOff>
    </xdr:from>
    <xdr:to>
      <xdr:col>24</xdr:col>
      <xdr:colOff>120650</xdr:colOff>
      <xdr:row>21</xdr:row>
      <xdr:rowOff>75565</xdr:rowOff>
    </xdr:to>
    <xdr:cxnSp macro="">
      <xdr:nvCxnSpPr>
        <xdr:cNvPr id="120" name="直線コネクタ 119"/>
        <xdr:cNvCxnSpPr/>
      </xdr:nvCxnSpPr>
      <xdr:spPr>
        <a:xfrm>
          <a:off x="16421100" y="367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70502</xdr:rowOff>
    </xdr:from>
    <xdr:ext cx="762000" cy="259045"/>
    <xdr:sp macro="" textlink="">
      <xdr:nvSpPr>
        <xdr:cNvPr id="121" name="物件費最大値テキスト"/>
        <xdr:cNvSpPr txBox="1"/>
      </xdr:nvSpPr>
      <xdr:spPr>
        <a:xfrm>
          <a:off x="16598900" y="21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13</xdr:row>
      <xdr:rowOff>155575</xdr:rowOff>
    </xdr:from>
    <xdr:to>
      <xdr:col>24</xdr:col>
      <xdr:colOff>120650</xdr:colOff>
      <xdr:row>13</xdr:row>
      <xdr:rowOff>155575</xdr:rowOff>
    </xdr:to>
    <xdr:cxnSp macro="">
      <xdr:nvCxnSpPr>
        <xdr:cNvPr id="122" name="直線コネクタ 121"/>
        <xdr:cNvCxnSpPr/>
      </xdr:nvCxnSpPr>
      <xdr:spPr>
        <a:xfrm>
          <a:off x="16421100" y="238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58420</xdr:rowOff>
    </xdr:from>
    <xdr:to>
      <xdr:col>24</xdr:col>
      <xdr:colOff>31750</xdr:colOff>
      <xdr:row>14</xdr:row>
      <xdr:rowOff>64135</xdr:rowOff>
    </xdr:to>
    <xdr:cxnSp macro="">
      <xdr:nvCxnSpPr>
        <xdr:cNvPr id="123" name="直線コネクタ 122"/>
        <xdr:cNvCxnSpPr/>
      </xdr:nvCxnSpPr>
      <xdr:spPr>
        <a:xfrm>
          <a:off x="15671800" y="2458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116857</xdr:rowOff>
    </xdr:from>
    <xdr:ext cx="762000" cy="259045"/>
    <xdr:sp macro="" textlink="">
      <xdr:nvSpPr>
        <xdr:cNvPr id="124" name="物件費平均値テキスト"/>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144780</xdr:rowOff>
    </xdr:from>
    <xdr:to>
      <xdr:col>24</xdr:col>
      <xdr:colOff>82550</xdr:colOff>
      <xdr:row>16</xdr:row>
      <xdr:rowOff>74930</xdr:rowOff>
    </xdr:to>
    <xdr:sp macro="" textlink="">
      <xdr:nvSpPr>
        <xdr:cNvPr id="125" name="フローチャート : 判断 124"/>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64135</xdr:rowOff>
    </xdr:to>
    <xdr:cxnSp macro="">
      <xdr:nvCxnSpPr>
        <xdr:cNvPr id="126" name="直線コネクタ 125"/>
        <xdr:cNvCxnSpPr/>
      </xdr:nvCxnSpPr>
      <xdr:spPr>
        <a:xfrm flipV="1">
          <a:off x="14782800" y="245872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121920</xdr:rowOff>
    </xdr:from>
    <xdr:to>
      <xdr:col>22</xdr:col>
      <xdr:colOff>615950</xdr:colOff>
      <xdr:row>16</xdr:row>
      <xdr:rowOff>52070</xdr:rowOff>
    </xdr:to>
    <xdr:sp macro="" textlink="">
      <xdr:nvSpPr>
        <xdr:cNvPr id="127" name="フローチャート : 判断 126"/>
        <xdr:cNvSpPr/>
      </xdr:nvSpPr>
      <xdr:spPr>
        <a:xfrm>
          <a:off x="15621000" y="269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36847</xdr:rowOff>
    </xdr:from>
    <xdr:ext cx="736600" cy="259045"/>
    <xdr:sp macro="" textlink="">
      <xdr:nvSpPr>
        <xdr:cNvPr id="128" name="テキスト ボックス 127"/>
        <xdr:cNvSpPr txBox="1"/>
      </xdr:nvSpPr>
      <xdr:spPr>
        <a:xfrm>
          <a:off x="15290800" y="278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64135</xdr:rowOff>
    </xdr:from>
    <xdr:to>
      <xdr:col>21</xdr:col>
      <xdr:colOff>361950</xdr:colOff>
      <xdr:row>14</xdr:row>
      <xdr:rowOff>64135</xdr:rowOff>
    </xdr:to>
    <xdr:cxnSp macro="">
      <xdr:nvCxnSpPr>
        <xdr:cNvPr id="129" name="直線コネクタ 128"/>
        <xdr:cNvCxnSpPr/>
      </xdr:nvCxnSpPr>
      <xdr:spPr>
        <a:xfrm>
          <a:off x="13893800" y="2464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93345</xdr:rowOff>
    </xdr:from>
    <xdr:to>
      <xdr:col>21</xdr:col>
      <xdr:colOff>412750</xdr:colOff>
      <xdr:row>16</xdr:row>
      <xdr:rowOff>23495</xdr:rowOff>
    </xdr:to>
    <xdr:sp macro="" textlink="">
      <xdr:nvSpPr>
        <xdr:cNvPr id="130" name="フローチャート : 判断 129"/>
        <xdr:cNvSpPr/>
      </xdr:nvSpPr>
      <xdr:spPr>
        <a:xfrm>
          <a:off x="14732000" y="266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8272</xdr:rowOff>
    </xdr:from>
    <xdr:ext cx="762000" cy="259045"/>
    <xdr:sp macro="" textlink="">
      <xdr:nvSpPr>
        <xdr:cNvPr id="131" name="テキスト ボックス 130"/>
        <xdr:cNvSpPr txBox="1"/>
      </xdr:nvSpPr>
      <xdr:spPr>
        <a:xfrm>
          <a:off x="14401800" y="2751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29845</xdr:rowOff>
    </xdr:from>
    <xdr:to>
      <xdr:col>20</xdr:col>
      <xdr:colOff>158750</xdr:colOff>
      <xdr:row>14</xdr:row>
      <xdr:rowOff>64135</xdr:rowOff>
    </xdr:to>
    <xdr:cxnSp macro="">
      <xdr:nvCxnSpPr>
        <xdr:cNvPr id="132" name="直線コネクタ 131"/>
        <xdr:cNvCxnSpPr/>
      </xdr:nvCxnSpPr>
      <xdr:spPr>
        <a:xfrm>
          <a:off x="13004800" y="24301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70485</xdr:rowOff>
    </xdr:from>
    <xdr:to>
      <xdr:col>20</xdr:col>
      <xdr:colOff>209550</xdr:colOff>
      <xdr:row>16</xdr:row>
      <xdr:rowOff>635</xdr:rowOff>
    </xdr:to>
    <xdr:sp macro="" textlink="">
      <xdr:nvSpPr>
        <xdr:cNvPr id="133" name="フローチャート : 判断 132"/>
        <xdr:cNvSpPr/>
      </xdr:nvSpPr>
      <xdr:spPr>
        <a:xfrm>
          <a:off x="13843000" y="264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156862</xdr:rowOff>
    </xdr:from>
    <xdr:ext cx="762000" cy="259045"/>
    <xdr:sp macro="" textlink="">
      <xdr:nvSpPr>
        <xdr:cNvPr id="134" name="テキスト ボックス 133"/>
        <xdr:cNvSpPr txBox="1"/>
      </xdr:nvSpPr>
      <xdr:spPr>
        <a:xfrm>
          <a:off x="13512800" y="2728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110490</xdr:rowOff>
    </xdr:from>
    <xdr:to>
      <xdr:col>19</xdr:col>
      <xdr:colOff>6350</xdr:colOff>
      <xdr:row>15</xdr:row>
      <xdr:rowOff>40640</xdr:rowOff>
    </xdr:to>
    <xdr:sp macro="" textlink="">
      <xdr:nvSpPr>
        <xdr:cNvPr id="135" name="フローチャート : 判断 134"/>
        <xdr:cNvSpPr/>
      </xdr:nvSpPr>
      <xdr:spPr>
        <a:xfrm>
          <a:off x="12954000" y="251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25417</xdr:rowOff>
    </xdr:from>
    <xdr:ext cx="762000" cy="259045"/>
    <xdr:sp macro="" textlink="">
      <xdr:nvSpPr>
        <xdr:cNvPr id="136" name="テキスト ボックス 135"/>
        <xdr:cNvSpPr txBox="1"/>
      </xdr:nvSpPr>
      <xdr:spPr>
        <a:xfrm>
          <a:off x="12623800" y="259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13335</xdr:rowOff>
    </xdr:from>
    <xdr:to>
      <xdr:col>24</xdr:col>
      <xdr:colOff>82550</xdr:colOff>
      <xdr:row>14</xdr:row>
      <xdr:rowOff>114935</xdr:rowOff>
    </xdr:to>
    <xdr:sp macro="" textlink="">
      <xdr:nvSpPr>
        <xdr:cNvPr id="142" name="円/楕円 141"/>
        <xdr:cNvSpPr/>
      </xdr:nvSpPr>
      <xdr:spPr>
        <a:xfrm>
          <a:off x="164592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93362</xdr:rowOff>
    </xdr:from>
    <xdr:ext cx="762000" cy="259045"/>
    <xdr:sp macro="" textlink="">
      <xdr:nvSpPr>
        <xdr:cNvPr id="143" name="物件費該当値テキスト"/>
        <xdr:cNvSpPr txBox="1"/>
      </xdr:nvSpPr>
      <xdr:spPr>
        <a:xfrm>
          <a:off x="16598900" y="2322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xdr:rowOff>
    </xdr:from>
    <xdr:to>
      <xdr:col>22</xdr:col>
      <xdr:colOff>615950</xdr:colOff>
      <xdr:row>14</xdr:row>
      <xdr:rowOff>109220</xdr:rowOff>
    </xdr:to>
    <xdr:sp macro="" textlink="">
      <xdr:nvSpPr>
        <xdr:cNvPr id="144" name="円/楕円 143"/>
        <xdr:cNvSpPr/>
      </xdr:nvSpPr>
      <xdr:spPr>
        <a:xfrm>
          <a:off x="15621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119397</xdr:rowOff>
    </xdr:from>
    <xdr:ext cx="736600" cy="259045"/>
    <xdr:sp macro="" textlink="">
      <xdr:nvSpPr>
        <xdr:cNvPr id="145" name="テキスト ボックス 144"/>
        <xdr:cNvSpPr txBox="1"/>
      </xdr:nvSpPr>
      <xdr:spPr>
        <a:xfrm>
          <a:off x="15290800" y="217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13335</xdr:rowOff>
    </xdr:from>
    <xdr:to>
      <xdr:col>21</xdr:col>
      <xdr:colOff>412750</xdr:colOff>
      <xdr:row>14</xdr:row>
      <xdr:rowOff>114935</xdr:rowOff>
    </xdr:to>
    <xdr:sp macro="" textlink="">
      <xdr:nvSpPr>
        <xdr:cNvPr id="146" name="円/楕円 145"/>
        <xdr:cNvSpPr/>
      </xdr:nvSpPr>
      <xdr:spPr>
        <a:xfrm>
          <a:off x="14732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125112</xdr:rowOff>
    </xdr:from>
    <xdr:ext cx="762000" cy="259045"/>
    <xdr:sp macro="" textlink="">
      <xdr:nvSpPr>
        <xdr:cNvPr id="147" name="テキスト ボックス 146"/>
        <xdr:cNvSpPr txBox="1"/>
      </xdr:nvSpPr>
      <xdr:spPr>
        <a:xfrm>
          <a:off x="14401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13335</xdr:rowOff>
    </xdr:from>
    <xdr:to>
      <xdr:col>20</xdr:col>
      <xdr:colOff>209550</xdr:colOff>
      <xdr:row>14</xdr:row>
      <xdr:rowOff>114935</xdr:rowOff>
    </xdr:to>
    <xdr:sp macro="" textlink="">
      <xdr:nvSpPr>
        <xdr:cNvPr id="148" name="円/楕円 147"/>
        <xdr:cNvSpPr/>
      </xdr:nvSpPr>
      <xdr:spPr>
        <a:xfrm>
          <a:off x="13843000" y="241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125112</xdr:rowOff>
    </xdr:from>
    <xdr:ext cx="762000" cy="259045"/>
    <xdr:sp macro="" textlink="">
      <xdr:nvSpPr>
        <xdr:cNvPr id="149" name="テキスト ボックス 148"/>
        <xdr:cNvSpPr txBox="1"/>
      </xdr:nvSpPr>
      <xdr:spPr>
        <a:xfrm>
          <a:off x="13512800" y="218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150495</xdr:rowOff>
    </xdr:from>
    <xdr:to>
      <xdr:col>19</xdr:col>
      <xdr:colOff>6350</xdr:colOff>
      <xdr:row>14</xdr:row>
      <xdr:rowOff>80645</xdr:rowOff>
    </xdr:to>
    <xdr:sp macro="" textlink="">
      <xdr:nvSpPr>
        <xdr:cNvPr id="150" name="円/楕円 149"/>
        <xdr:cNvSpPr/>
      </xdr:nvSpPr>
      <xdr:spPr>
        <a:xfrm>
          <a:off x="12954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90822</xdr:rowOff>
    </xdr:from>
    <xdr:ext cx="762000" cy="259045"/>
    <xdr:sp macro="" textlink="">
      <xdr:nvSpPr>
        <xdr:cNvPr id="151" name="テキスト ボックス 150"/>
        <xdr:cNvSpPr txBox="1"/>
      </xdr:nvSpPr>
      <xdr:spPr>
        <a:xfrm>
          <a:off x="12623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類似団体平均を下回っているが、自立支援給付費の増加などにより、前年度と比較して</a:t>
          </a:r>
          <a:r>
            <a:rPr kumimoji="1" lang="en-US" altLang="ja-JP" sz="1300">
              <a:latin typeface="ＭＳ Ｐゴシック"/>
            </a:rPr>
            <a:t>0.2</a:t>
          </a:r>
          <a:r>
            <a:rPr kumimoji="1" lang="ja-JP" altLang="en-US" sz="1300">
              <a:latin typeface="ＭＳ Ｐゴシック"/>
            </a:rPr>
            <a:t>ポイント上昇している。年々上昇傾向にあるが、社会情勢を注視しつつ、扶助費の適正化に努める。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102507</xdr:rowOff>
    </xdr:to>
    <xdr:cxnSp macro="">
      <xdr:nvCxnSpPr>
        <xdr:cNvPr id="181" name="直線コネクタ 180"/>
        <xdr:cNvCxnSpPr/>
      </xdr:nvCxnSpPr>
      <xdr:spPr>
        <a:xfrm flipV="1">
          <a:off x="4826000" y="9042400"/>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4"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5" name="直線コネクタ 184"/>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78015</xdr:rowOff>
    </xdr:from>
    <xdr:to>
      <xdr:col>7</xdr:col>
      <xdr:colOff>15875</xdr:colOff>
      <xdr:row>54</xdr:row>
      <xdr:rowOff>110672</xdr:rowOff>
    </xdr:to>
    <xdr:cxnSp macro="">
      <xdr:nvCxnSpPr>
        <xdr:cNvPr id="186" name="直線コネクタ 185"/>
        <xdr:cNvCxnSpPr/>
      </xdr:nvCxnSpPr>
      <xdr:spPr>
        <a:xfrm>
          <a:off x="3987800" y="93363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97262</xdr:rowOff>
    </xdr:from>
    <xdr:ext cx="762000" cy="259045"/>
    <xdr:sp macro="" textlink="">
      <xdr:nvSpPr>
        <xdr:cNvPr id="187"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125185</xdr:rowOff>
    </xdr:from>
    <xdr:to>
      <xdr:col>7</xdr:col>
      <xdr:colOff>66675</xdr:colOff>
      <xdr:row>57</xdr:row>
      <xdr:rowOff>55335</xdr:rowOff>
    </xdr:to>
    <xdr:sp macro="" textlink="">
      <xdr:nvSpPr>
        <xdr:cNvPr id="188" name="フローチャート : 判断 187"/>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78015</xdr:rowOff>
    </xdr:to>
    <xdr:cxnSp macro="">
      <xdr:nvCxnSpPr>
        <xdr:cNvPr id="189" name="直線コネクタ 188"/>
        <xdr:cNvCxnSpPr/>
      </xdr:nvCxnSpPr>
      <xdr:spPr>
        <a:xfrm>
          <a:off x="3098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0" name="フローチャート : 判断 189"/>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1" name="テキスト ボックス 190"/>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45357</xdr:rowOff>
    </xdr:to>
    <xdr:cxnSp macro="">
      <xdr:nvCxnSpPr>
        <xdr:cNvPr id="192" name="直線コネクタ 191"/>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3" name="フローチャート : 判断 192"/>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4" name="テキスト ボックス 193"/>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54</xdr:row>
      <xdr:rowOff>12700</xdr:rowOff>
    </xdr:to>
    <xdr:cxnSp macro="">
      <xdr:nvCxnSpPr>
        <xdr:cNvPr id="195" name="直線コネクタ 194"/>
        <xdr:cNvCxnSpPr/>
      </xdr:nvCxnSpPr>
      <xdr:spPr>
        <a:xfrm>
          <a:off x="1320800" y="9189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197" name="テキスト ボックス 196"/>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xdr:rowOff>
    </xdr:from>
    <xdr:to>
      <xdr:col>1</xdr:col>
      <xdr:colOff>676275</xdr:colOff>
      <xdr:row>54</xdr:row>
      <xdr:rowOff>112485</xdr:rowOff>
    </xdr:to>
    <xdr:sp macro="" textlink="">
      <xdr:nvSpPr>
        <xdr:cNvPr id="198" name="フローチャート : 判断 197"/>
        <xdr:cNvSpPr/>
      </xdr:nvSpPr>
      <xdr:spPr>
        <a:xfrm>
          <a:off x="1270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97262</xdr:rowOff>
    </xdr:from>
    <xdr:ext cx="762000" cy="259045"/>
    <xdr:sp macro="" textlink="">
      <xdr:nvSpPr>
        <xdr:cNvPr id="199" name="テキスト ボックス 198"/>
        <xdr:cNvSpPr txBox="1"/>
      </xdr:nvSpPr>
      <xdr:spPr>
        <a:xfrm>
          <a:off x="939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5" name="円/楕円 204"/>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6"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7" name="円/楕円 206"/>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8" name="テキスト ボックス 207"/>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9" name="円/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3" name="円/楕円 212"/>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14" name="テキスト ボックス 213"/>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0.3</a:t>
          </a:r>
          <a:r>
            <a:rPr kumimoji="1" lang="ja-JP" altLang="en-US" sz="1300">
              <a:latin typeface="ＭＳ Ｐゴシック"/>
            </a:rPr>
            <a:t>ポイントの増となった。国民健康保険や介護保険事業などの特別会計繰出金が年々増加してきている。類似団体平均は引き続き下回っている。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88900</xdr:rowOff>
    </xdr:from>
    <xdr:to>
      <xdr:col>24</xdr:col>
      <xdr:colOff>31750</xdr:colOff>
      <xdr:row>61</xdr:row>
      <xdr:rowOff>31750</xdr:rowOff>
    </xdr:to>
    <xdr:cxnSp macro="">
      <xdr:nvCxnSpPr>
        <xdr:cNvPr id="242" name="直線コネクタ 241"/>
        <xdr:cNvCxnSpPr/>
      </xdr:nvCxnSpPr>
      <xdr:spPr>
        <a:xfrm flipV="1">
          <a:off x="16510000" y="9004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20.1</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4" name="直線コネクタ 24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3827</xdr:rowOff>
    </xdr:from>
    <xdr:ext cx="762000" cy="259045"/>
    <xdr:sp macro="" textlink="">
      <xdr:nvSpPr>
        <xdr:cNvPr id="245" name="その他最大値テキスト"/>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52</xdr:row>
      <xdr:rowOff>88900</xdr:rowOff>
    </xdr:from>
    <xdr:to>
      <xdr:col>24</xdr:col>
      <xdr:colOff>120650</xdr:colOff>
      <xdr:row>52</xdr:row>
      <xdr:rowOff>88900</xdr:rowOff>
    </xdr:to>
    <xdr:cxnSp macro="">
      <xdr:nvCxnSpPr>
        <xdr:cNvPr id="246" name="直線コネクタ 245"/>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50800</xdr:rowOff>
    </xdr:from>
    <xdr:to>
      <xdr:col>24</xdr:col>
      <xdr:colOff>31750</xdr:colOff>
      <xdr:row>54</xdr:row>
      <xdr:rowOff>88900</xdr:rowOff>
    </xdr:to>
    <xdr:cxnSp macro="">
      <xdr:nvCxnSpPr>
        <xdr:cNvPr id="247" name="直線コネクタ 246"/>
        <xdr:cNvCxnSpPr/>
      </xdr:nvCxnSpPr>
      <xdr:spPr>
        <a:xfrm>
          <a:off x="15671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48"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158750</xdr:rowOff>
    </xdr:from>
    <xdr:to>
      <xdr:col>24</xdr:col>
      <xdr:colOff>82550</xdr:colOff>
      <xdr:row>56</xdr:row>
      <xdr:rowOff>88900</xdr:rowOff>
    </xdr:to>
    <xdr:sp macro="" textlink="">
      <xdr:nvSpPr>
        <xdr:cNvPr id="249" name="フローチャート : 判断 248"/>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50800</xdr:rowOff>
    </xdr:from>
    <xdr:to>
      <xdr:col>22</xdr:col>
      <xdr:colOff>565150</xdr:colOff>
      <xdr:row>54</xdr:row>
      <xdr:rowOff>50800</xdr:rowOff>
    </xdr:to>
    <xdr:cxnSp macro="">
      <xdr:nvCxnSpPr>
        <xdr:cNvPr id="250" name="直線コネクタ 249"/>
        <xdr:cNvCxnSpPr/>
      </xdr:nvCxnSpPr>
      <xdr:spPr>
        <a:xfrm>
          <a:off x="14782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95250</xdr:rowOff>
    </xdr:from>
    <xdr:to>
      <xdr:col>22</xdr:col>
      <xdr:colOff>615950</xdr:colOff>
      <xdr:row>56</xdr:row>
      <xdr:rowOff>25400</xdr:rowOff>
    </xdr:to>
    <xdr:sp macro="" textlink="">
      <xdr:nvSpPr>
        <xdr:cNvPr id="251" name="フローチャート : 判断 25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10177</xdr:rowOff>
    </xdr:from>
    <xdr:ext cx="736600" cy="259045"/>
    <xdr:sp macro="" textlink="">
      <xdr:nvSpPr>
        <xdr:cNvPr id="252" name="テキスト ボックス 25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38100</xdr:rowOff>
    </xdr:from>
    <xdr:to>
      <xdr:col>21</xdr:col>
      <xdr:colOff>361950</xdr:colOff>
      <xdr:row>54</xdr:row>
      <xdr:rowOff>50800</xdr:rowOff>
    </xdr:to>
    <xdr:cxnSp macro="">
      <xdr:nvCxnSpPr>
        <xdr:cNvPr id="253" name="直線コネクタ 252"/>
        <xdr:cNvCxnSpPr/>
      </xdr:nvCxnSpPr>
      <xdr:spPr>
        <a:xfrm>
          <a:off x="13893800" y="9296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69850</xdr:rowOff>
    </xdr:from>
    <xdr:to>
      <xdr:col>21</xdr:col>
      <xdr:colOff>412750</xdr:colOff>
      <xdr:row>56</xdr:row>
      <xdr:rowOff>0</xdr:rowOff>
    </xdr:to>
    <xdr:sp macro="" textlink="">
      <xdr:nvSpPr>
        <xdr:cNvPr id="254" name="フローチャート : 判断 253"/>
        <xdr:cNvSpPr/>
      </xdr:nvSpPr>
      <xdr:spPr>
        <a:xfrm>
          <a:off x="14732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156227</xdr:rowOff>
    </xdr:from>
    <xdr:ext cx="762000" cy="259045"/>
    <xdr:sp macro="" textlink="">
      <xdr:nvSpPr>
        <xdr:cNvPr id="255" name="テキスト ボックス 254"/>
        <xdr:cNvSpPr txBox="1"/>
      </xdr:nvSpPr>
      <xdr:spPr>
        <a:xfrm>
          <a:off x="14401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107950</xdr:rowOff>
    </xdr:from>
    <xdr:to>
      <xdr:col>20</xdr:col>
      <xdr:colOff>158750</xdr:colOff>
      <xdr:row>54</xdr:row>
      <xdr:rowOff>38100</xdr:rowOff>
    </xdr:to>
    <xdr:cxnSp macro="">
      <xdr:nvCxnSpPr>
        <xdr:cNvPr id="256" name="直線コネクタ 255"/>
        <xdr:cNvCxnSpPr/>
      </xdr:nvCxnSpPr>
      <xdr:spPr>
        <a:xfrm>
          <a:off x="13004800" y="919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44450</xdr:rowOff>
    </xdr:from>
    <xdr:to>
      <xdr:col>20</xdr:col>
      <xdr:colOff>209550</xdr:colOff>
      <xdr:row>55</xdr:row>
      <xdr:rowOff>146050</xdr:rowOff>
    </xdr:to>
    <xdr:sp macro="" textlink="">
      <xdr:nvSpPr>
        <xdr:cNvPr id="257" name="フローチャート : 判断 256"/>
        <xdr:cNvSpPr/>
      </xdr:nvSpPr>
      <xdr:spPr>
        <a:xfrm>
          <a:off x="13843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58" name="テキスト ボックス 257"/>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0</xdr:rowOff>
    </xdr:from>
    <xdr:to>
      <xdr:col>19</xdr:col>
      <xdr:colOff>6350</xdr:colOff>
      <xdr:row>56</xdr:row>
      <xdr:rowOff>101600</xdr:rowOff>
    </xdr:to>
    <xdr:sp macro="" textlink="">
      <xdr:nvSpPr>
        <xdr:cNvPr id="259" name="フローチャート : 判断 258"/>
        <xdr:cNvSpPr/>
      </xdr:nvSpPr>
      <xdr:spPr>
        <a:xfrm>
          <a:off x="12954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86377</xdr:rowOff>
    </xdr:from>
    <xdr:ext cx="762000" cy="259045"/>
    <xdr:sp macro="" textlink="">
      <xdr:nvSpPr>
        <xdr:cNvPr id="260" name="テキスト ボックス 259"/>
        <xdr:cNvSpPr txBox="1"/>
      </xdr:nvSpPr>
      <xdr:spPr>
        <a:xfrm>
          <a:off x="12623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54</xdr:row>
      <xdr:rowOff>38100</xdr:rowOff>
    </xdr:from>
    <xdr:to>
      <xdr:col>24</xdr:col>
      <xdr:colOff>82550</xdr:colOff>
      <xdr:row>54</xdr:row>
      <xdr:rowOff>139700</xdr:rowOff>
    </xdr:to>
    <xdr:sp macro="" textlink="">
      <xdr:nvSpPr>
        <xdr:cNvPr id="266" name="円/楕円 265"/>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54627</xdr:rowOff>
    </xdr:from>
    <xdr:ext cx="762000" cy="259045"/>
    <xdr:sp macro="" textlink="">
      <xdr:nvSpPr>
        <xdr:cNvPr id="267"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0</xdr:rowOff>
    </xdr:from>
    <xdr:to>
      <xdr:col>22</xdr:col>
      <xdr:colOff>615950</xdr:colOff>
      <xdr:row>54</xdr:row>
      <xdr:rowOff>101600</xdr:rowOff>
    </xdr:to>
    <xdr:sp macro="" textlink="">
      <xdr:nvSpPr>
        <xdr:cNvPr id="268" name="円/楕円 267"/>
        <xdr:cNvSpPr/>
      </xdr:nvSpPr>
      <xdr:spPr>
        <a:xfrm>
          <a:off x="15621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111777</xdr:rowOff>
    </xdr:from>
    <xdr:ext cx="736600" cy="259045"/>
    <xdr:sp macro="" textlink="">
      <xdr:nvSpPr>
        <xdr:cNvPr id="269" name="テキスト ボックス 268"/>
        <xdr:cNvSpPr txBox="1"/>
      </xdr:nvSpPr>
      <xdr:spPr>
        <a:xfrm>
          <a:off x="15290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0</xdr:rowOff>
    </xdr:from>
    <xdr:to>
      <xdr:col>21</xdr:col>
      <xdr:colOff>412750</xdr:colOff>
      <xdr:row>54</xdr:row>
      <xdr:rowOff>101600</xdr:rowOff>
    </xdr:to>
    <xdr:sp macro="" textlink="">
      <xdr:nvSpPr>
        <xdr:cNvPr id="270" name="円/楕円 269"/>
        <xdr:cNvSpPr/>
      </xdr:nvSpPr>
      <xdr:spPr>
        <a:xfrm>
          <a:off x="14732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111777</xdr:rowOff>
    </xdr:from>
    <xdr:ext cx="762000" cy="259045"/>
    <xdr:sp macro="" textlink="">
      <xdr:nvSpPr>
        <xdr:cNvPr id="271" name="テキスト ボックス 270"/>
        <xdr:cNvSpPr txBox="1"/>
      </xdr:nvSpPr>
      <xdr:spPr>
        <a:xfrm>
          <a:off x="14401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158750</xdr:rowOff>
    </xdr:from>
    <xdr:to>
      <xdr:col>20</xdr:col>
      <xdr:colOff>209550</xdr:colOff>
      <xdr:row>54</xdr:row>
      <xdr:rowOff>88900</xdr:rowOff>
    </xdr:to>
    <xdr:sp macro="" textlink="">
      <xdr:nvSpPr>
        <xdr:cNvPr id="272" name="円/楕円 271"/>
        <xdr:cNvSpPr/>
      </xdr:nvSpPr>
      <xdr:spPr>
        <a:xfrm>
          <a:off x="13843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99077</xdr:rowOff>
    </xdr:from>
    <xdr:ext cx="762000" cy="259045"/>
    <xdr:sp macro="" textlink="">
      <xdr:nvSpPr>
        <xdr:cNvPr id="273" name="テキスト ボックス 272"/>
        <xdr:cNvSpPr txBox="1"/>
      </xdr:nvSpPr>
      <xdr:spPr>
        <a:xfrm>
          <a:off x="13512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57150</xdr:rowOff>
    </xdr:from>
    <xdr:to>
      <xdr:col>19</xdr:col>
      <xdr:colOff>6350</xdr:colOff>
      <xdr:row>53</xdr:row>
      <xdr:rowOff>158750</xdr:rowOff>
    </xdr:to>
    <xdr:sp macro="" textlink="">
      <xdr:nvSpPr>
        <xdr:cNvPr id="274" name="円/楕円 273"/>
        <xdr:cNvSpPr/>
      </xdr:nvSpPr>
      <xdr:spPr>
        <a:xfrm>
          <a:off x="12954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168927</xdr:rowOff>
    </xdr:from>
    <xdr:ext cx="762000" cy="259045"/>
    <xdr:sp macro="" textlink="">
      <xdr:nvSpPr>
        <xdr:cNvPr id="275" name="テキスト ボックス 274"/>
        <xdr:cNvSpPr txBox="1"/>
      </xdr:nvSpPr>
      <xdr:spPr>
        <a:xfrm>
          <a:off x="12623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0.1</a:t>
          </a:r>
          <a:r>
            <a:rPr kumimoji="1" lang="ja-JP" altLang="en-US" sz="1300">
              <a:latin typeface="ＭＳ Ｐゴシック"/>
            </a:rPr>
            <a:t>ポイントの増となった。引き続き類似団体平均を上回っているのは、消防業務を行っている広域連合への負担金があること、公営企業（下水道事業）への負担金・補助金が多額のためである。公営企業への支出は、公営企業の独立採算の原則の観点から、受益と負担の明確化、事業の合理化を推進していく。</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xdr:rowOff>
    </xdr:from>
    <xdr:to>
      <xdr:col>24</xdr:col>
      <xdr:colOff>31750</xdr:colOff>
      <xdr:row>40</xdr:row>
      <xdr:rowOff>81280</xdr:rowOff>
    </xdr:to>
    <xdr:cxnSp macro="">
      <xdr:nvCxnSpPr>
        <xdr:cNvPr id="302" name="直線コネクタ 301"/>
        <xdr:cNvCxnSpPr/>
      </xdr:nvCxnSpPr>
      <xdr:spPr>
        <a:xfrm flipV="1">
          <a:off x="16510000" y="584200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53357</xdr:rowOff>
    </xdr:from>
    <xdr:ext cx="762000" cy="259045"/>
    <xdr:sp macro="" textlink="">
      <xdr:nvSpPr>
        <xdr:cNvPr id="303" name="補助費等最小値テキスト"/>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23</xdr:col>
      <xdr:colOff>628650</xdr:colOff>
      <xdr:row>40</xdr:row>
      <xdr:rowOff>81280</xdr:rowOff>
    </xdr:from>
    <xdr:to>
      <xdr:col>24</xdr:col>
      <xdr:colOff>120650</xdr:colOff>
      <xdr:row>40</xdr:row>
      <xdr:rowOff>81280</xdr:rowOff>
    </xdr:to>
    <xdr:cxnSp macro="">
      <xdr:nvCxnSpPr>
        <xdr:cNvPr id="304" name="直線コネクタ 303"/>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99077</xdr:rowOff>
    </xdr:from>
    <xdr:ext cx="762000" cy="259045"/>
    <xdr:sp macro="" textlink="">
      <xdr:nvSpPr>
        <xdr:cNvPr id="305" name="補助費等最大値テキスト"/>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628650</xdr:colOff>
      <xdr:row>34</xdr:row>
      <xdr:rowOff>12700</xdr:rowOff>
    </xdr:from>
    <xdr:to>
      <xdr:col>24</xdr:col>
      <xdr:colOff>120650</xdr:colOff>
      <xdr:row>34</xdr:row>
      <xdr:rowOff>12700</xdr:rowOff>
    </xdr:to>
    <xdr:cxnSp macro="">
      <xdr:nvCxnSpPr>
        <xdr:cNvPr id="306" name="直線コネクタ 305"/>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161290</xdr:rowOff>
    </xdr:from>
    <xdr:to>
      <xdr:col>24</xdr:col>
      <xdr:colOff>31750</xdr:colOff>
      <xdr:row>39</xdr:row>
      <xdr:rowOff>168910</xdr:rowOff>
    </xdr:to>
    <xdr:cxnSp macro="">
      <xdr:nvCxnSpPr>
        <xdr:cNvPr id="307" name="直線コネクタ 306"/>
        <xdr:cNvCxnSpPr/>
      </xdr:nvCxnSpPr>
      <xdr:spPr>
        <a:xfrm>
          <a:off x="15671800" y="6847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85107</xdr:rowOff>
    </xdr:from>
    <xdr:ext cx="762000" cy="259045"/>
    <xdr:sp macro="" textlink="">
      <xdr:nvSpPr>
        <xdr:cNvPr id="308" name="補助費等平均値テキスト"/>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68580</xdr:rowOff>
    </xdr:from>
    <xdr:to>
      <xdr:col>24</xdr:col>
      <xdr:colOff>82550</xdr:colOff>
      <xdr:row>36</xdr:row>
      <xdr:rowOff>170180</xdr:rowOff>
    </xdr:to>
    <xdr:sp macro="" textlink="">
      <xdr:nvSpPr>
        <xdr:cNvPr id="309" name="フローチャート : 判断 308"/>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39370</xdr:rowOff>
    </xdr:from>
    <xdr:to>
      <xdr:col>22</xdr:col>
      <xdr:colOff>565150</xdr:colOff>
      <xdr:row>39</xdr:row>
      <xdr:rowOff>161290</xdr:rowOff>
    </xdr:to>
    <xdr:cxnSp macro="">
      <xdr:nvCxnSpPr>
        <xdr:cNvPr id="310" name="直線コネクタ 309"/>
        <xdr:cNvCxnSpPr/>
      </xdr:nvCxnSpPr>
      <xdr:spPr>
        <a:xfrm>
          <a:off x="14782800" y="67259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83820</xdr:rowOff>
    </xdr:from>
    <xdr:to>
      <xdr:col>22</xdr:col>
      <xdr:colOff>615950</xdr:colOff>
      <xdr:row>37</xdr:row>
      <xdr:rowOff>13970</xdr:rowOff>
    </xdr:to>
    <xdr:sp macro="" textlink="">
      <xdr:nvSpPr>
        <xdr:cNvPr id="311" name="フローチャート : 判断 310"/>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24147</xdr:rowOff>
    </xdr:from>
    <xdr:ext cx="736600" cy="259045"/>
    <xdr:sp macro="" textlink="">
      <xdr:nvSpPr>
        <xdr:cNvPr id="312" name="テキスト ボックス 311"/>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39370</xdr:rowOff>
    </xdr:from>
    <xdr:to>
      <xdr:col>21</xdr:col>
      <xdr:colOff>361950</xdr:colOff>
      <xdr:row>40</xdr:row>
      <xdr:rowOff>134620</xdr:rowOff>
    </xdr:to>
    <xdr:cxnSp macro="">
      <xdr:nvCxnSpPr>
        <xdr:cNvPr id="313" name="直線コネクタ 312"/>
        <xdr:cNvCxnSpPr/>
      </xdr:nvCxnSpPr>
      <xdr:spPr>
        <a:xfrm flipV="1">
          <a:off x="13893800" y="67259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14" name="フローチャート : 判断 313"/>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24147</xdr:rowOff>
    </xdr:from>
    <xdr:ext cx="762000" cy="259045"/>
    <xdr:sp macro="" textlink="">
      <xdr:nvSpPr>
        <xdr:cNvPr id="315" name="テキスト ボックス 314"/>
        <xdr:cNvSpPr txBox="1"/>
      </xdr:nvSpPr>
      <xdr:spPr>
        <a:xfrm>
          <a:off x="14401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134620</xdr:rowOff>
    </xdr:from>
    <xdr:to>
      <xdr:col>20</xdr:col>
      <xdr:colOff>158750</xdr:colOff>
      <xdr:row>40</xdr:row>
      <xdr:rowOff>165100</xdr:rowOff>
    </xdr:to>
    <xdr:cxnSp macro="">
      <xdr:nvCxnSpPr>
        <xdr:cNvPr id="316" name="直線コネクタ 315"/>
        <xdr:cNvCxnSpPr/>
      </xdr:nvCxnSpPr>
      <xdr:spPr>
        <a:xfrm flipV="1">
          <a:off x="13004800" y="6992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60960</xdr:rowOff>
    </xdr:from>
    <xdr:to>
      <xdr:col>20</xdr:col>
      <xdr:colOff>209550</xdr:colOff>
      <xdr:row>36</xdr:row>
      <xdr:rowOff>162560</xdr:rowOff>
    </xdr:to>
    <xdr:sp macro="" textlink="">
      <xdr:nvSpPr>
        <xdr:cNvPr id="317" name="フローチャート : 判断 316"/>
        <xdr:cNvSpPr/>
      </xdr:nvSpPr>
      <xdr:spPr>
        <a:xfrm>
          <a:off x="13843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1287</xdr:rowOff>
    </xdr:from>
    <xdr:ext cx="762000" cy="259045"/>
    <xdr:sp macro="" textlink="">
      <xdr:nvSpPr>
        <xdr:cNvPr id="318" name="テキスト ボックス 317"/>
        <xdr:cNvSpPr txBox="1"/>
      </xdr:nvSpPr>
      <xdr:spPr>
        <a:xfrm>
          <a:off x="13512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19" name="フローチャート : 判断 318"/>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20" name="テキスト ボックス 319"/>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118110</xdr:rowOff>
    </xdr:from>
    <xdr:to>
      <xdr:col>24</xdr:col>
      <xdr:colOff>82550</xdr:colOff>
      <xdr:row>40</xdr:row>
      <xdr:rowOff>48260</xdr:rowOff>
    </xdr:to>
    <xdr:sp macro="" textlink="">
      <xdr:nvSpPr>
        <xdr:cNvPr id="326" name="円/楕円 325"/>
        <xdr:cNvSpPr/>
      </xdr:nvSpPr>
      <xdr:spPr>
        <a:xfrm>
          <a:off x="16459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26687</xdr:rowOff>
    </xdr:from>
    <xdr:ext cx="762000" cy="259045"/>
    <xdr:sp macro="" textlink="">
      <xdr:nvSpPr>
        <xdr:cNvPr id="327" name="補助費等該当値テキスト"/>
        <xdr:cNvSpPr txBox="1"/>
      </xdr:nvSpPr>
      <xdr:spPr>
        <a:xfrm>
          <a:off x="16598900" y="671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110490</xdr:rowOff>
    </xdr:from>
    <xdr:to>
      <xdr:col>22</xdr:col>
      <xdr:colOff>615950</xdr:colOff>
      <xdr:row>40</xdr:row>
      <xdr:rowOff>40640</xdr:rowOff>
    </xdr:to>
    <xdr:sp macro="" textlink="">
      <xdr:nvSpPr>
        <xdr:cNvPr id="328" name="円/楕円 327"/>
        <xdr:cNvSpPr/>
      </xdr:nvSpPr>
      <xdr:spPr>
        <a:xfrm>
          <a:off x="15621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25417</xdr:rowOff>
    </xdr:from>
    <xdr:ext cx="736600" cy="259045"/>
    <xdr:sp macro="" textlink="">
      <xdr:nvSpPr>
        <xdr:cNvPr id="329" name="テキスト ボックス 328"/>
        <xdr:cNvSpPr txBox="1"/>
      </xdr:nvSpPr>
      <xdr:spPr>
        <a:xfrm>
          <a:off x="15290800" y="6883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160020</xdr:rowOff>
    </xdr:from>
    <xdr:to>
      <xdr:col>21</xdr:col>
      <xdr:colOff>412750</xdr:colOff>
      <xdr:row>39</xdr:row>
      <xdr:rowOff>90170</xdr:rowOff>
    </xdr:to>
    <xdr:sp macro="" textlink="">
      <xdr:nvSpPr>
        <xdr:cNvPr id="330" name="円/楕円 329"/>
        <xdr:cNvSpPr/>
      </xdr:nvSpPr>
      <xdr:spPr>
        <a:xfrm>
          <a:off x="14732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74947</xdr:rowOff>
    </xdr:from>
    <xdr:ext cx="762000" cy="259045"/>
    <xdr:sp macro="" textlink="">
      <xdr:nvSpPr>
        <xdr:cNvPr id="331" name="テキスト ボックス 330"/>
        <xdr:cNvSpPr txBox="1"/>
      </xdr:nvSpPr>
      <xdr:spPr>
        <a:xfrm>
          <a:off x="14401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83820</xdr:rowOff>
    </xdr:from>
    <xdr:to>
      <xdr:col>20</xdr:col>
      <xdr:colOff>209550</xdr:colOff>
      <xdr:row>41</xdr:row>
      <xdr:rowOff>13970</xdr:rowOff>
    </xdr:to>
    <xdr:sp macro="" textlink="">
      <xdr:nvSpPr>
        <xdr:cNvPr id="332" name="円/楕円 331"/>
        <xdr:cNvSpPr/>
      </xdr:nvSpPr>
      <xdr:spPr>
        <a:xfrm>
          <a:off x="13843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170197</xdr:rowOff>
    </xdr:from>
    <xdr:ext cx="762000" cy="259045"/>
    <xdr:sp macro="" textlink="">
      <xdr:nvSpPr>
        <xdr:cNvPr id="333" name="テキスト ボックス 332"/>
        <xdr:cNvSpPr txBox="1"/>
      </xdr:nvSpPr>
      <xdr:spPr>
        <a:xfrm>
          <a:off x="13512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114300</xdr:rowOff>
    </xdr:from>
    <xdr:to>
      <xdr:col>19</xdr:col>
      <xdr:colOff>6350</xdr:colOff>
      <xdr:row>41</xdr:row>
      <xdr:rowOff>44450</xdr:rowOff>
    </xdr:to>
    <xdr:sp macro="" textlink="">
      <xdr:nvSpPr>
        <xdr:cNvPr id="334" name="円/楕円 333"/>
        <xdr:cNvSpPr/>
      </xdr:nvSpPr>
      <xdr:spPr>
        <a:xfrm>
          <a:off x="12954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41</xdr:row>
      <xdr:rowOff>29227</xdr:rowOff>
    </xdr:from>
    <xdr:ext cx="762000" cy="259045"/>
    <xdr:sp macro="" textlink="">
      <xdr:nvSpPr>
        <xdr:cNvPr id="335" name="テキスト ボックス 334"/>
        <xdr:cNvSpPr txBox="1"/>
      </xdr:nvSpPr>
      <xdr:spPr>
        <a:xfrm>
          <a:off x="12623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経常収支比率に占める公債費の割合は、前年度と比較して</a:t>
          </a:r>
          <a:r>
            <a:rPr kumimoji="1" lang="en-US" altLang="ja-JP" sz="1300">
              <a:latin typeface="ＭＳ Ｐゴシック"/>
            </a:rPr>
            <a:t>0.7</a:t>
          </a:r>
          <a:r>
            <a:rPr kumimoji="1" lang="ja-JP" altLang="en-US" sz="1300">
              <a:latin typeface="ＭＳ Ｐゴシック"/>
            </a:rPr>
            <a:t>ポイント減となったが、類似団体平均を上回っている。今後、最近実施した大型事業の償還が始まることから、新規発行の抑制や計画的な繰上償還等を行うなどにより低減に努める。</a:t>
          </a: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0" name="直線コネクタ 349"/>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1" name="テキスト ボックス 350"/>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54" name="直線コネクタ 353"/>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55" name="テキスト ボックス 354"/>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7" name="テキスト ボックス 35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29845</xdr:rowOff>
    </xdr:from>
    <xdr:to>
      <xdr:col>7</xdr:col>
      <xdr:colOff>15875</xdr:colOff>
      <xdr:row>80</xdr:row>
      <xdr:rowOff>18414</xdr:rowOff>
    </xdr:to>
    <xdr:cxnSp macro="">
      <xdr:nvCxnSpPr>
        <xdr:cNvPr id="359" name="直線コネクタ 358"/>
        <xdr:cNvCxnSpPr/>
      </xdr:nvCxnSpPr>
      <xdr:spPr>
        <a:xfrm flipV="1">
          <a:off x="4826000" y="12545695"/>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161941</xdr:rowOff>
    </xdr:from>
    <xdr:ext cx="762000" cy="259045"/>
    <xdr:sp macro="" textlink="">
      <xdr:nvSpPr>
        <xdr:cNvPr id="360" name="公債費最小値テキスト"/>
        <xdr:cNvSpPr txBox="1"/>
      </xdr:nvSpPr>
      <xdr:spPr>
        <a:xfrm>
          <a:off x="4914900" y="1370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6</xdr:col>
      <xdr:colOff>612775</xdr:colOff>
      <xdr:row>80</xdr:row>
      <xdr:rowOff>18414</xdr:rowOff>
    </xdr:from>
    <xdr:to>
      <xdr:col>7</xdr:col>
      <xdr:colOff>104775</xdr:colOff>
      <xdr:row>80</xdr:row>
      <xdr:rowOff>18414</xdr:rowOff>
    </xdr:to>
    <xdr:cxnSp macro="">
      <xdr:nvCxnSpPr>
        <xdr:cNvPr id="361" name="直線コネクタ 360"/>
        <xdr:cNvCxnSpPr/>
      </xdr:nvCxnSpPr>
      <xdr:spPr>
        <a:xfrm>
          <a:off x="4737100" y="1373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116222</xdr:rowOff>
    </xdr:from>
    <xdr:ext cx="762000" cy="259045"/>
    <xdr:sp macro="" textlink="">
      <xdr:nvSpPr>
        <xdr:cNvPr id="362" name="公債費最大値テキスト"/>
        <xdr:cNvSpPr txBox="1"/>
      </xdr:nvSpPr>
      <xdr:spPr>
        <a:xfrm>
          <a:off x="4914900" y="1228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73</xdr:row>
      <xdr:rowOff>29845</xdr:rowOff>
    </xdr:from>
    <xdr:to>
      <xdr:col>7</xdr:col>
      <xdr:colOff>104775</xdr:colOff>
      <xdr:row>73</xdr:row>
      <xdr:rowOff>29845</xdr:rowOff>
    </xdr:to>
    <xdr:cxnSp macro="">
      <xdr:nvCxnSpPr>
        <xdr:cNvPr id="363" name="直線コネクタ 362"/>
        <xdr:cNvCxnSpPr/>
      </xdr:nvCxnSpPr>
      <xdr:spPr>
        <a:xfrm>
          <a:off x="4737100" y="1254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167005</xdr:rowOff>
    </xdr:to>
    <xdr:cxnSp macro="">
      <xdr:nvCxnSpPr>
        <xdr:cNvPr id="364" name="直線コネクタ 363"/>
        <xdr:cNvCxnSpPr/>
      </xdr:nvCxnSpPr>
      <xdr:spPr>
        <a:xfrm flipV="1">
          <a:off x="3987800" y="131572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98442</xdr:rowOff>
    </xdr:from>
    <xdr:ext cx="762000" cy="259045"/>
    <xdr:sp macro="" textlink="">
      <xdr:nvSpPr>
        <xdr:cNvPr id="365" name="公債費平均値テキスト"/>
        <xdr:cNvSpPr txBox="1"/>
      </xdr:nvSpPr>
      <xdr:spPr>
        <a:xfrm>
          <a:off x="4914900" y="1278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81915</xdr:rowOff>
    </xdr:from>
    <xdr:to>
      <xdr:col>7</xdr:col>
      <xdr:colOff>66675</xdr:colOff>
      <xdr:row>76</xdr:row>
      <xdr:rowOff>12064</xdr:rowOff>
    </xdr:to>
    <xdr:sp macro="" textlink="">
      <xdr:nvSpPr>
        <xdr:cNvPr id="366" name="フローチャート : 判断 365"/>
        <xdr:cNvSpPr/>
      </xdr:nvSpPr>
      <xdr:spPr>
        <a:xfrm>
          <a:off x="47752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167005</xdr:rowOff>
    </xdr:from>
    <xdr:to>
      <xdr:col>5</xdr:col>
      <xdr:colOff>549275</xdr:colOff>
      <xdr:row>77</xdr:row>
      <xdr:rowOff>46989</xdr:rowOff>
    </xdr:to>
    <xdr:cxnSp macro="">
      <xdr:nvCxnSpPr>
        <xdr:cNvPr id="367" name="直線コネクタ 366"/>
        <xdr:cNvCxnSpPr/>
      </xdr:nvCxnSpPr>
      <xdr:spPr>
        <a:xfrm flipV="1">
          <a:off x="3098800" y="13197205"/>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99060</xdr:rowOff>
    </xdr:from>
    <xdr:to>
      <xdr:col>5</xdr:col>
      <xdr:colOff>600075</xdr:colOff>
      <xdr:row>76</xdr:row>
      <xdr:rowOff>29211</xdr:rowOff>
    </xdr:to>
    <xdr:sp macro="" textlink="">
      <xdr:nvSpPr>
        <xdr:cNvPr id="368" name="フローチャート : 判断 367"/>
        <xdr:cNvSpPr/>
      </xdr:nvSpPr>
      <xdr:spPr>
        <a:xfrm>
          <a:off x="3937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39387</xdr:rowOff>
    </xdr:from>
    <xdr:ext cx="736600" cy="259045"/>
    <xdr:sp macro="" textlink="">
      <xdr:nvSpPr>
        <xdr:cNvPr id="369" name="テキスト ボックス 368"/>
        <xdr:cNvSpPr txBox="1"/>
      </xdr:nvSpPr>
      <xdr:spPr>
        <a:xfrm>
          <a:off x="3606800" y="12726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46989</xdr:rowOff>
    </xdr:from>
    <xdr:to>
      <xdr:col>4</xdr:col>
      <xdr:colOff>346075</xdr:colOff>
      <xdr:row>77</xdr:row>
      <xdr:rowOff>104139</xdr:rowOff>
    </xdr:to>
    <xdr:cxnSp macro="">
      <xdr:nvCxnSpPr>
        <xdr:cNvPr id="370" name="直線コネクタ 369"/>
        <xdr:cNvCxnSpPr/>
      </xdr:nvCxnSpPr>
      <xdr:spPr>
        <a:xfrm flipV="1">
          <a:off x="2209800" y="132486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127635</xdr:rowOff>
    </xdr:from>
    <xdr:to>
      <xdr:col>4</xdr:col>
      <xdr:colOff>396875</xdr:colOff>
      <xdr:row>76</xdr:row>
      <xdr:rowOff>57786</xdr:rowOff>
    </xdr:to>
    <xdr:sp macro="" textlink="">
      <xdr:nvSpPr>
        <xdr:cNvPr id="371" name="フローチャート : 判断 370"/>
        <xdr:cNvSpPr/>
      </xdr:nvSpPr>
      <xdr:spPr>
        <a:xfrm>
          <a:off x="3048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67962</xdr:rowOff>
    </xdr:from>
    <xdr:ext cx="762000" cy="259045"/>
    <xdr:sp macro="" textlink="">
      <xdr:nvSpPr>
        <xdr:cNvPr id="372" name="テキスト ボックス 371"/>
        <xdr:cNvSpPr txBox="1"/>
      </xdr:nvSpPr>
      <xdr:spPr>
        <a:xfrm>
          <a:off x="2717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75564</xdr:rowOff>
    </xdr:from>
    <xdr:to>
      <xdr:col>3</xdr:col>
      <xdr:colOff>142875</xdr:colOff>
      <xdr:row>77</xdr:row>
      <xdr:rowOff>104139</xdr:rowOff>
    </xdr:to>
    <xdr:cxnSp macro="">
      <xdr:nvCxnSpPr>
        <xdr:cNvPr id="373" name="直線コネクタ 372"/>
        <xdr:cNvCxnSpPr/>
      </xdr:nvCxnSpPr>
      <xdr:spPr>
        <a:xfrm>
          <a:off x="1320800" y="132772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139065</xdr:rowOff>
    </xdr:from>
    <xdr:to>
      <xdr:col>3</xdr:col>
      <xdr:colOff>193675</xdr:colOff>
      <xdr:row>76</xdr:row>
      <xdr:rowOff>69214</xdr:rowOff>
    </xdr:to>
    <xdr:sp macro="" textlink="">
      <xdr:nvSpPr>
        <xdr:cNvPr id="374" name="フローチャート : 判断 373"/>
        <xdr:cNvSpPr/>
      </xdr:nvSpPr>
      <xdr:spPr>
        <a:xfrm>
          <a:off x="2159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79392</xdr:rowOff>
    </xdr:from>
    <xdr:ext cx="762000" cy="259045"/>
    <xdr:sp macro="" textlink="">
      <xdr:nvSpPr>
        <xdr:cNvPr id="375" name="テキスト ボックス 374"/>
        <xdr:cNvSpPr txBox="1"/>
      </xdr:nvSpPr>
      <xdr:spPr>
        <a:xfrm>
          <a:off x="1828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6" name="フローチャート : 判断 375"/>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7" name="テキスト ボックス 376"/>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76200</xdr:rowOff>
    </xdr:from>
    <xdr:to>
      <xdr:col>7</xdr:col>
      <xdr:colOff>66675</xdr:colOff>
      <xdr:row>77</xdr:row>
      <xdr:rowOff>6350</xdr:rowOff>
    </xdr:to>
    <xdr:sp macro="" textlink="">
      <xdr:nvSpPr>
        <xdr:cNvPr id="383" name="円/楕円 382"/>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48277</xdr:rowOff>
    </xdr:from>
    <xdr:ext cx="762000" cy="259045"/>
    <xdr:sp macro="" textlink="">
      <xdr:nvSpPr>
        <xdr:cNvPr id="384" name="公債費該当値テキスト"/>
        <xdr:cNvSpPr txBox="1"/>
      </xdr:nvSpPr>
      <xdr:spPr>
        <a:xfrm>
          <a:off x="49149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116205</xdr:rowOff>
    </xdr:from>
    <xdr:to>
      <xdr:col>5</xdr:col>
      <xdr:colOff>600075</xdr:colOff>
      <xdr:row>77</xdr:row>
      <xdr:rowOff>46355</xdr:rowOff>
    </xdr:to>
    <xdr:sp macro="" textlink="">
      <xdr:nvSpPr>
        <xdr:cNvPr id="385" name="円/楕円 384"/>
        <xdr:cNvSpPr/>
      </xdr:nvSpPr>
      <xdr:spPr>
        <a:xfrm>
          <a:off x="3937000" y="1314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31132</xdr:rowOff>
    </xdr:from>
    <xdr:ext cx="736600" cy="259045"/>
    <xdr:sp macro="" textlink="">
      <xdr:nvSpPr>
        <xdr:cNvPr id="386" name="テキスト ボックス 385"/>
        <xdr:cNvSpPr txBox="1"/>
      </xdr:nvSpPr>
      <xdr:spPr>
        <a:xfrm>
          <a:off x="3606800" y="13232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167639</xdr:rowOff>
    </xdr:from>
    <xdr:to>
      <xdr:col>4</xdr:col>
      <xdr:colOff>396875</xdr:colOff>
      <xdr:row>77</xdr:row>
      <xdr:rowOff>97789</xdr:rowOff>
    </xdr:to>
    <xdr:sp macro="" textlink="">
      <xdr:nvSpPr>
        <xdr:cNvPr id="387" name="円/楕円 386"/>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88" name="テキスト ボックス 387"/>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53339</xdr:rowOff>
    </xdr:from>
    <xdr:to>
      <xdr:col>3</xdr:col>
      <xdr:colOff>193675</xdr:colOff>
      <xdr:row>77</xdr:row>
      <xdr:rowOff>154939</xdr:rowOff>
    </xdr:to>
    <xdr:sp macro="" textlink="">
      <xdr:nvSpPr>
        <xdr:cNvPr id="389" name="円/楕円 388"/>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139716</xdr:rowOff>
    </xdr:from>
    <xdr:ext cx="762000" cy="259045"/>
    <xdr:sp macro="" textlink="">
      <xdr:nvSpPr>
        <xdr:cNvPr id="390" name="テキスト ボックス 389"/>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24764</xdr:rowOff>
    </xdr:from>
    <xdr:to>
      <xdr:col>1</xdr:col>
      <xdr:colOff>676275</xdr:colOff>
      <xdr:row>77</xdr:row>
      <xdr:rowOff>126364</xdr:rowOff>
    </xdr:to>
    <xdr:sp macro="" textlink="">
      <xdr:nvSpPr>
        <xdr:cNvPr id="391" name="円/楕円 390"/>
        <xdr:cNvSpPr/>
      </xdr:nvSpPr>
      <xdr:spPr>
        <a:xfrm>
          <a:off x="1270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111141</xdr:rowOff>
    </xdr:from>
    <xdr:ext cx="762000" cy="259045"/>
    <xdr:sp macro="" textlink="">
      <xdr:nvSpPr>
        <xdr:cNvPr id="392" name="テキスト ボックス 391"/>
        <xdr:cNvSpPr txBox="1"/>
      </xdr:nvSpPr>
      <xdr:spPr>
        <a:xfrm>
          <a:off x="939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7.6</a:t>
          </a:r>
          <a:r>
            <a:rPr kumimoji="1" lang="ja-JP" altLang="en-US" sz="1300">
              <a:latin typeface="ＭＳ Ｐゴシック"/>
            </a:rPr>
            <a:t>ポイント下回っている。前年度と比較すると人件費が</a:t>
          </a:r>
          <a:r>
            <a:rPr kumimoji="1" lang="en-US" altLang="ja-JP" sz="1300">
              <a:latin typeface="ＭＳ Ｐゴシック"/>
            </a:rPr>
            <a:t>0.5</a:t>
          </a:r>
          <a:r>
            <a:rPr kumimoji="1" lang="ja-JP" altLang="en-US" sz="1300">
              <a:latin typeface="ＭＳ Ｐゴシック"/>
            </a:rPr>
            <a:t>ポイントの増、扶助費が</a:t>
          </a:r>
          <a:r>
            <a:rPr kumimoji="1" lang="en-US" altLang="ja-JP" sz="1300">
              <a:latin typeface="ＭＳ Ｐゴシック"/>
            </a:rPr>
            <a:t>0.2</a:t>
          </a:r>
          <a:r>
            <a:rPr kumimoji="1" lang="ja-JP" altLang="en-US" sz="1300">
              <a:latin typeface="ＭＳ Ｐゴシック"/>
            </a:rPr>
            <a:t>ポイントの増となるなど計</a:t>
          </a:r>
          <a:r>
            <a:rPr kumimoji="1" lang="en-US" altLang="ja-JP" sz="1300">
              <a:latin typeface="ＭＳ Ｐゴシック"/>
            </a:rPr>
            <a:t>1.2</a:t>
          </a:r>
          <a:r>
            <a:rPr kumimoji="1" lang="ja-JP" altLang="en-US" sz="1300">
              <a:latin typeface="ＭＳ Ｐゴシック"/>
            </a:rPr>
            <a:t>ポイントの増となった。</a:t>
          </a:r>
        </a:p>
      </xdr:txBody>
    </xdr:sp>
    <xdr:clientData/>
  </xdr:twoCellAnchor>
  <xdr:oneCellAnchor>
    <xdr:from>
      <xdr:col>18</xdr:col>
      <xdr:colOff>44450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17272</xdr:rowOff>
    </xdr:to>
    <xdr:cxnSp macro="">
      <xdr:nvCxnSpPr>
        <xdr:cNvPr id="418" name="直線コネクタ 417"/>
        <xdr:cNvCxnSpPr/>
      </xdr:nvCxnSpPr>
      <xdr:spPr>
        <a:xfrm flipV="1">
          <a:off x="16510000" y="1261770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160799</xdr:rowOff>
    </xdr:from>
    <xdr:ext cx="762000" cy="259045"/>
    <xdr:sp macro="" textlink="">
      <xdr:nvSpPr>
        <xdr:cNvPr id="419" name="公債費以外最小値テキスト"/>
        <xdr:cNvSpPr txBox="1"/>
      </xdr:nvSpPr>
      <xdr:spPr>
        <a:xfrm>
          <a:off x="16598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a:t>
          </a:r>
          <a:endParaRPr kumimoji="1" lang="ja-JP" altLang="en-US" sz="1000" b="1">
            <a:latin typeface="ＭＳ Ｐゴシック"/>
          </a:endParaRPr>
        </a:p>
      </xdr:txBody>
    </xdr:sp>
    <xdr:clientData/>
  </xdr:oneCellAnchor>
  <xdr:twoCellAnchor>
    <xdr:from>
      <xdr:col>23</xdr:col>
      <xdr:colOff>628650</xdr:colOff>
      <xdr:row>80</xdr:row>
      <xdr:rowOff>17272</xdr:rowOff>
    </xdr:from>
    <xdr:to>
      <xdr:col>24</xdr:col>
      <xdr:colOff>120650</xdr:colOff>
      <xdr:row>80</xdr:row>
      <xdr:rowOff>17272</xdr:rowOff>
    </xdr:to>
    <xdr:cxnSp macro="">
      <xdr:nvCxnSpPr>
        <xdr:cNvPr id="420" name="直線コネクタ 419"/>
        <xdr:cNvCxnSpPr/>
      </xdr:nvCxnSpPr>
      <xdr:spPr>
        <a:xfrm>
          <a:off x="16421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1"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2" name="直線コネクタ 421"/>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75</xdr:row>
      <xdr:rowOff>110998</xdr:rowOff>
    </xdr:to>
    <xdr:cxnSp macro="">
      <xdr:nvCxnSpPr>
        <xdr:cNvPr id="423" name="直線コネクタ 422"/>
        <xdr:cNvCxnSpPr/>
      </xdr:nvCxnSpPr>
      <xdr:spPr>
        <a:xfrm>
          <a:off x="15671800" y="1291488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36847</xdr:rowOff>
    </xdr:from>
    <xdr:ext cx="762000" cy="259045"/>
    <xdr:sp macro="" textlink="">
      <xdr:nvSpPr>
        <xdr:cNvPr id="424"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64770</xdr:rowOff>
    </xdr:from>
    <xdr:to>
      <xdr:col>24</xdr:col>
      <xdr:colOff>82550</xdr:colOff>
      <xdr:row>77</xdr:row>
      <xdr:rowOff>166370</xdr:rowOff>
    </xdr:to>
    <xdr:sp macro="" textlink="">
      <xdr:nvSpPr>
        <xdr:cNvPr id="425" name="フローチャート : 判断 424"/>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14986</xdr:rowOff>
    </xdr:from>
    <xdr:to>
      <xdr:col>22</xdr:col>
      <xdr:colOff>565150</xdr:colOff>
      <xdr:row>75</xdr:row>
      <xdr:rowOff>56134</xdr:rowOff>
    </xdr:to>
    <xdr:cxnSp macro="">
      <xdr:nvCxnSpPr>
        <xdr:cNvPr id="426" name="直線コネクタ 425"/>
        <xdr:cNvCxnSpPr/>
      </xdr:nvCxnSpPr>
      <xdr:spPr>
        <a:xfrm>
          <a:off x="14782800" y="1287373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763</xdr:rowOff>
    </xdr:from>
    <xdr:to>
      <xdr:col>22</xdr:col>
      <xdr:colOff>615950</xdr:colOff>
      <xdr:row>77</xdr:row>
      <xdr:rowOff>102363</xdr:rowOff>
    </xdr:to>
    <xdr:sp macro="" textlink="">
      <xdr:nvSpPr>
        <xdr:cNvPr id="427" name="フローチャート : 判断 426"/>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28" name="テキスト ボックス 427"/>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14986</xdr:rowOff>
    </xdr:from>
    <xdr:to>
      <xdr:col>21</xdr:col>
      <xdr:colOff>361950</xdr:colOff>
      <xdr:row>76</xdr:row>
      <xdr:rowOff>21844</xdr:rowOff>
    </xdr:to>
    <xdr:cxnSp macro="">
      <xdr:nvCxnSpPr>
        <xdr:cNvPr id="429" name="直線コネクタ 428"/>
        <xdr:cNvCxnSpPr/>
      </xdr:nvCxnSpPr>
      <xdr:spPr>
        <a:xfrm flipV="1">
          <a:off x="13893800" y="12873736"/>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14478</xdr:rowOff>
    </xdr:from>
    <xdr:to>
      <xdr:col>21</xdr:col>
      <xdr:colOff>412750</xdr:colOff>
      <xdr:row>77</xdr:row>
      <xdr:rowOff>116078</xdr:rowOff>
    </xdr:to>
    <xdr:sp macro="" textlink="">
      <xdr:nvSpPr>
        <xdr:cNvPr id="430" name="フローチャート : 判断 429"/>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100855</xdr:rowOff>
    </xdr:from>
    <xdr:ext cx="762000" cy="259045"/>
    <xdr:sp macro="" textlink="">
      <xdr:nvSpPr>
        <xdr:cNvPr id="431" name="テキスト ボックス 430"/>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83566</xdr:rowOff>
    </xdr:from>
    <xdr:to>
      <xdr:col>20</xdr:col>
      <xdr:colOff>158750</xdr:colOff>
      <xdr:row>76</xdr:row>
      <xdr:rowOff>21844</xdr:rowOff>
    </xdr:to>
    <xdr:cxnSp macro="">
      <xdr:nvCxnSpPr>
        <xdr:cNvPr id="432" name="直線コネクタ 431"/>
        <xdr:cNvCxnSpPr/>
      </xdr:nvCxnSpPr>
      <xdr:spPr>
        <a:xfrm>
          <a:off x="13004800" y="1294231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144780</xdr:rowOff>
    </xdr:from>
    <xdr:to>
      <xdr:col>20</xdr:col>
      <xdr:colOff>209550</xdr:colOff>
      <xdr:row>77</xdr:row>
      <xdr:rowOff>74930</xdr:rowOff>
    </xdr:to>
    <xdr:sp macro="" textlink="">
      <xdr:nvSpPr>
        <xdr:cNvPr id="433" name="フローチャート : 判断 432"/>
        <xdr:cNvSpPr/>
      </xdr:nvSpPr>
      <xdr:spPr>
        <a:xfrm>
          <a:off x="13843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59707</xdr:rowOff>
    </xdr:from>
    <xdr:ext cx="762000" cy="259045"/>
    <xdr:sp macro="" textlink="">
      <xdr:nvSpPr>
        <xdr:cNvPr id="434" name="テキスト ボックス 433"/>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115062</xdr:rowOff>
    </xdr:from>
    <xdr:to>
      <xdr:col>19</xdr:col>
      <xdr:colOff>6350</xdr:colOff>
      <xdr:row>76</xdr:row>
      <xdr:rowOff>45213</xdr:rowOff>
    </xdr:to>
    <xdr:sp macro="" textlink="">
      <xdr:nvSpPr>
        <xdr:cNvPr id="435" name="フローチャート : 判断 434"/>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29990</xdr:rowOff>
    </xdr:from>
    <xdr:ext cx="762000" cy="259045"/>
    <xdr:sp macro="" textlink="">
      <xdr:nvSpPr>
        <xdr:cNvPr id="436" name="テキスト ボックス 435"/>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75</xdr:row>
      <xdr:rowOff>60198</xdr:rowOff>
    </xdr:from>
    <xdr:to>
      <xdr:col>24</xdr:col>
      <xdr:colOff>82550</xdr:colOff>
      <xdr:row>75</xdr:row>
      <xdr:rowOff>161798</xdr:rowOff>
    </xdr:to>
    <xdr:sp macro="" textlink="">
      <xdr:nvSpPr>
        <xdr:cNvPr id="442" name="円/楕円 441"/>
        <xdr:cNvSpPr/>
      </xdr:nvSpPr>
      <xdr:spPr>
        <a:xfrm>
          <a:off x="164592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76725</xdr:rowOff>
    </xdr:from>
    <xdr:ext cx="762000" cy="259045"/>
    <xdr:sp macro="" textlink="">
      <xdr:nvSpPr>
        <xdr:cNvPr id="443" name="公債費以外該当値テキスト"/>
        <xdr:cNvSpPr txBox="1"/>
      </xdr:nvSpPr>
      <xdr:spPr>
        <a:xfrm>
          <a:off x="16598900" y="1276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44" name="円/楕円 443"/>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45" name="テキスト ボックス 444"/>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135636</xdr:rowOff>
    </xdr:from>
    <xdr:to>
      <xdr:col>21</xdr:col>
      <xdr:colOff>412750</xdr:colOff>
      <xdr:row>75</xdr:row>
      <xdr:rowOff>65786</xdr:rowOff>
    </xdr:to>
    <xdr:sp macro="" textlink="">
      <xdr:nvSpPr>
        <xdr:cNvPr id="446" name="円/楕円 445"/>
        <xdr:cNvSpPr/>
      </xdr:nvSpPr>
      <xdr:spPr>
        <a:xfrm>
          <a:off x="14732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75963</xdr:rowOff>
    </xdr:from>
    <xdr:ext cx="762000" cy="259045"/>
    <xdr:sp macro="" textlink="">
      <xdr:nvSpPr>
        <xdr:cNvPr id="447" name="テキスト ボックス 446"/>
        <xdr:cNvSpPr txBox="1"/>
      </xdr:nvSpPr>
      <xdr:spPr>
        <a:xfrm>
          <a:off x="14401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142494</xdr:rowOff>
    </xdr:from>
    <xdr:to>
      <xdr:col>20</xdr:col>
      <xdr:colOff>209550</xdr:colOff>
      <xdr:row>76</xdr:row>
      <xdr:rowOff>72644</xdr:rowOff>
    </xdr:to>
    <xdr:sp macro="" textlink="">
      <xdr:nvSpPr>
        <xdr:cNvPr id="448" name="円/楕円 447"/>
        <xdr:cNvSpPr/>
      </xdr:nvSpPr>
      <xdr:spPr>
        <a:xfrm>
          <a:off x="13843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82821</xdr:rowOff>
    </xdr:from>
    <xdr:ext cx="762000" cy="259045"/>
    <xdr:sp macro="" textlink="">
      <xdr:nvSpPr>
        <xdr:cNvPr id="449" name="テキスト ボックス 448"/>
        <xdr:cNvSpPr txBox="1"/>
      </xdr:nvSpPr>
      <xdr:spPr>
        <a:xfrm>
          <a:off x="13512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32766</xdr:rowOff>
    </xdr:from>
    <xdr:to>
      <xdr:col>19</xdr:col>
      <xdr:colOff>6350</xdr:colOff>
      <xdr:row>75</xdr:row>
      <xdr:rowOff>134366</xdr:rowOff>
    </xdr:to>
    <xdr:sp macro="" textlink="">
      <xdr:nvSpPr>
        <xdr:cNvPr id="450" name="円/楕円 449"/>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144543</xdr:rowOff>
    </xdr:from>
    <xdr:ext cx="762000" cy="259045"/>
    <xdr:sp macro="" textlink="">
      <xdr:nvSpPr>
        <xdr:cNvPr id="451" name="テキスト ボックス 450"/>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長野県上田市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138095</xdr:rowOff>
    </xdr:from>
    <xdr:to>
      <xdr:col>4</xdr:col>
      <xdr:colOff>1117600</xdr:colOff>
      <xdr:row>19</xdr:row>
      <xdr:rowOff>21783</xdr:rowOff>
    </xdr:to>
    <xdr:cxnSp macro="">
      <xdr:nvCxnSpPr>
        <xdr:cNvPr id="43" name="直線コネクタ 42"/>
        <xdr:cNvCxnSpPr/>
      </xdr:nvCxnSpPr>
      <xdr:spPr bwMode="auto">
        <a:xfrm flipV="1">
          <a:off x="5651500" y="2071670"/>
          <a:ext cx="0" cy="12552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165310</xdr:rowOff>
    </xdr:from>
    <xdr:ext cx="762000" cy="259045"/>
    <xdr:sp macro="" textlink="">
      <xdr:nvSpPr>
        <xdr:cNvPr id="44" name="人口1人当たり決算額の推移最小値テキスト130"/>
        <xdr:cNvSpPr txBox="1"/>
      </xdr:nvSpPr>
      <xdr:spPr>
        <a:xfrm>
          <a:off x="5740400" y="3299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46,686</a:t>
          </a:r>
          <a:endParaRPr kumimoji="1" lang="ja-JP" altLang="en-US" sz="1000" b="1">
            <a:latin typeface="ＭＳ Ｐゴシック"/>
          </a:endParaRPr>
        </a:p>
      </xdr:txBody>
    </xdr:sp>
    <xdr:clientData/>
  </xdr:oneCellAnchor>
  <xdr:twoCellAnchor>
    <xdr:from>
      <xdr:col>4</xdr:col>
      <xdr:colOff>1028700</xdr:colOff>
      <xdr:row>19</xdr:row>
      <xdr:rowOff>21783</xdr:rowOff>
    </xdr:from>
    <xdr:to>
      <xdr:col>5</xdr:col>
      <xdr:colOff>73025</xdr:colOff>
      <xdr:row>19</xdr:row>
      <xdr:rowOff>21783</xdr:rowOff>
    </xdr:to>
    <xdr:cxnSp macro="">
      <xdr:nvCxnSpPr>
        <xdr:cNvPr id="45" name="直線コネクタ 44"/>
        <xdr:cNvCxnSpPr/>
      </xdr:nvCxnSpPr>
      <xdr:spPr bwMode="auto">
        <a:xfrm>
          <a:off x="5562600" y="3326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53022</xdr:rowOff>
    </xdr:from>
    <xdr:ext cx="762000" cy="259045"/>
    <xdr:sp macro="" textlink="">
      <xdr:nvSpPr>
        <xdr:cNvPr id="46" name="人口1人当たり決算額の推移最大値テキスト130"/>
        <xdr:cNvSpPr txBox="1"/>
      </xdr:nvSpPr>
      <xdr:spPr>
        <a:xfrm>
          <a:off x="5740400" y="181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101,598</a:t>
          </a:r>
          <a:endParaRPr kumimoji="1" lang="ja-JP" altLang="en-US" sz="1000" b="1">
            <a:latin typeface="ＭＳ Ｐゴシック"/>
          </a:endParaRPr>
        </a:p>
      </xdr:txBody>
    </xdr:sp>
    <xdr:clientData/>
  </xdr:oneCellAnchor>
  <xdr:twoCellAnchor>
    <xdr:from>
      <xdr:col>4</xdr:col>
      <xdr:colOff>1028700</xdr:colOff>
      <xdr:row>11</xdr:row>
      <xdr:rowOff>138095</xdr:rowOff>
    </xdr:from>
    <xdr:to>
      <xdr:col>5</xdr:col>
      <xdr:colOff>73025</xdr:colOff>
      <xdr:row>11</xdr:row>
      <xdr:rowOff>138095</xdr:rowOff>
    </xdr:to>
    <xdr:cxnSp macro="">
      <xdr:nvCxnSpPr>
        <xdr:cNvPr id="47" name="直線コネクタ 46"/>
        <xdr:cNvCxnSpPr/>
      </xdr:nvCxnSpPr>
      <xdr:spPr bwMode="auto">
        <a:xfrm>
          <a:off x="5562600" y="207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95827</xdr:rowOff>
    </xdr:from>
    <xdr:to>
      <xdr:col>4</xdr:col>
      <xdr:colOff>1117600</xdr:colOff>
      <xdr:row>15</xdr:row>
      <xdr:rowOff>156017</xdr:rowOff>
    </xdr:to>
    <xdr:cxnSp macro="">
      <xdr:nvCxnSpPr>
        <xdr:cNvPr id="48" name="直線コネクタ 47"/>
        <xdr:cNvCxnSpPr/>
      </xdr:nvCxnSpPr>
      <xdr:spPr bwMode="auto">
        <a:xfrm flipV="1">
          <a:off x="5003800" y="2715202"/>
          <a:ext cx="647700" cy="60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130809</xdr:rowOff>
    </xdr:from>
    <xdr:ext cx="762000" cy="259045"/>
    <xdr:sp macro="" textlink="">
      <xdr:nvSpPr>
        <xdr:cNvPr id="49" name="人口1人当たり決算額の推移平均値テキスト130"/>
        <xdr:cNvSpPr txBox="1"/>
      </xdr:nvSpPr>
      <xdr:spPr>
        <a:xfrm>
          <a:off x="5740400" y="292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158732</xdr:rowOff>
    </xdr:from>
    <xdr:to>
      <xdr:col>5</xdr:col>
      <xdr:colOff>34925</xdr:colOff>
      <xdr:row>17</xdr:row>
      <xdr:rowOff>88882</xdr:rowOff>
    </xdr:to>
    <xdr:sp macro="" textlink="">
      <xdr:nvSpPr>
        <xdr:cNvPr id="50" name="フローチャート : 判断 49"/>
        <xdr:cNvSpPr/>
      </xdr:nvSpPr>
      <xdr:spPr bwMode="auto">
        <a:xfrm>
          <a:off x="5600700" y="29495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141204</xdr:rowOff>
    </xdr:from>
    <xdr:to>
      <xdr:col>4</xdr:col>
      <xdr:colOff>469900</xdr:colOff>
      <xdr:row>15</xdr:row>
      <xdr:rowOff>156017</xdr:rowOff>
    </xdr:to>
    <xdr:cxnSp macro="">
      <xdr:nvCxnSpPr>
        <xdr:cNvPr id="51" name="直線コネクタ 50"/>
        <xdr:cNvCxnSpPr/>
      </xdr:nvCxnSpPr>
      <xdr:spPr bwMode="auto">
        <a:xfrm>
          <a:off x="4305300" y="2760579"/>
          <a:ext cx="698500" cy="1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160332</xdr:rowOff>
    </xdr:from>
    <xdr:to>
      <xdr:col>4</xdr:col>
      <xdr:colOff>520700</xdr:colOff>
      <xdr:row>17</xdr:row>
      <xdr:rowOff>90482</xdr:rowOff>
    </xdr:to>
    <xdr:sp macro="" textlink="">
      <xdr:nvSpPr>
        <xdr:cNvPr id="52" name="フローチャート : 判断 51"/>
        <xdr:cNvSpPr/>
      </xdr:nvSpPr>
      <xdr:spPr bwMode="auto">
        <a:xfrm>
          <a:off x="4953000" y="29511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75259</xdr:rowOff>
    </xdr:from>
    <xdr:ext cx="736600" cy="259045"/>
    <xdr:sp macro="" textlink="">
      <xdr:nvSpPr>
        <xdr:cNvPr id="53" name="テキスト ボックス 52"/>
        <xdr:cNvSpPr txBox="1"/>
      </xdr:nvSpPr>
      <xdr:spPr>
        <a:xfrm>
          <a:off x="4622800" y="3037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88260</xdr:rowOff>
    </xdr:from>
    <xdr:to>
      <xdr:col>3</xdr:col>
      <xdr:colOff>904875</xdr:colOff>
      <xdr:row>15</xdr:row>
      <xdr:rowOff>141204</xdr:rowOff>
    </xdr:to>
    <xdr:cxnSp macro="">
      <xdr:nvCxnSpPr>
        <xdr:cNvPr id="54" name="直線コネクタ 53"/>
        <xdr:cNvCxnSpPr/>
      </xdr:nvCxnSpPr>
      <xdr:spPr bwMode="auto">
        <a:xfrm>
          <a:off x="3606800" y="2707635"/>
          <a:ext cx="698500" cy="52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137861</xdr:rowOff>
    </xdr:from>
    <xdr:to>
      <xdr:col>3</xdr:col>
      <xdr:colOff>955675</xdr:colOff>
      <xdr:row>17</xdr:row>
      <xdr:rowOff>68011</xdr:rowOff>
    </xdr:to>
    <xdr:sp macro="" textlink="">
      <xdr:nvSpPr>
        <xdr:cNvPr id="55" name="フローチャート : 判断 54"/>
        <xdr:cNvSpPr/>
      </xdr:nvSpPr>
      <xdr:spPr bwMode="auto">
        <a:xfrm>
          <a:off x="4254500" y="29286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52788</xdr:rowOff>
    </xdr:from>
    <xdr:ext cx="762000" cy="259045"/>
    <xdr:sp macro="" textlink="">
      <xdr:nvSpPr>
        <xdr:cNvPr id="56" name="テキスト ボックス 55"/>
        <xdr:cNvSpPr txBox="1"/>
      </xdr:nvSpPr>
      <xdr:spPr>
        <a:xfrm>
          <a:off x="3924300" y="30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88260</xdr:rowOff>
    </xdr:from>
    <xdr:to>
      <xdr:col>3</xdr:col>
      <xdr:colOff>206375</xdr:colOff>
      <xdr:row>15</xdr:row>
      <xdr:rowOff>96101</xdr:rowOff>
    </xdr:to>
    <xdr:cxnSp macro="">
      <xdr:nvCxnSpPr>
        <xdr:cNvPr id="57" name="直線コネクタ 56"/>
        <xdr:cNvCxnSpPr/>
      </xdr:nvCxnSpPr>
      <xdr:spPr bwMode="auto">
        <a:xfrm flipV="1">
          <a:off x="2908300" y="2707635"/>
          <a:ext cx="698500" cy="7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85946</xdr:rowOff>
    </xdr:from>
    <xdr:to>
      <xdr:col>3</xdr:col>
      <xdr:colOff>257175</xdr:colOff>
      <xdr:row>17</xdr:row>
      <xdr:rowOff>16096</xdr:rowOff>
    </xdr:to>
    <xdr:sp macro="" textlink="">
      <xdr:nvSpPr>
        <xdr:cNvPr id="58" name="フローチャート : 判断 57"/>
        <xdr:cNvSpPr/>
      </xdr:nvSpPr>
      <xdr:spPr bwMode="auto">
        <a:xfrm>
          <a:off x="3556000" y="2876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873</xdr:rowOff>
    </xdr:from>
    <xdr:ext cx="762000" cy="259045"/>
    <xdr:sp macro="" textlink="">
      <xdr:nvSpPr>
        <xdr:cNvPr id="59" name="テキスト ボックス 58"/>
        <xdr:cNvSpPr txBox="1"/>
      </xdr:nvSpPr>
      <xdr:spPr>
        <a:xfrm>
          <a:off x="3225800" y="2963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54308</xdr:rowOff>
    </xdr:from>
    <xdr:to>
      <xdr:col>2</xdr:col>
      <xdr:colOff>692150</xdr:colOff>
      <xdr:row>15</xdr:row>
      <xdr:rowOff>155908</xdr:rowOff>
    </xdr:to>
    <xdr:sp macro="" textlink="">
      <xdr:nvSpPr>
        <xdr:cNvPr id="60" name="フローチャート : 判断 59"/>
        <xdr:cNvSpPr/>
      </xdr:nvSpPr>
      <xdr:spPr bwMode="auto">
        <a:xfrm>
          <a:off x="2857500" y="2673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140685</xdr:rowOff>
    </xdr:from>
    <xdr:ext cx="762000" cy="259045"/>
    <xdr:sp macro="" textlink="">
      <xdr:nvSpPr>
        <xdr:cNvPr id="61" name="テキスト ボックス 60"/>
        <xdr:cNvSpPr txBox="1"/>
      </xdr:nvSpPr>
      <xdr:spPr>
        <a:xfrm>
          <a:off x="2527300" y="276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73,041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45027</xdr:rowOff>
    </xdr:from>
    <xdr:to>
      <xdr:col>5</xdr:col>
      <xdr:colOff>34925</xdr:colOff>
      <xdr:row>15</xdr:row>
      <xdr:rowOff>146627</xdr:rowOff>
    </xdr:to>
    <xdr:sp macro="" textlink="">
      <xdr:nvSpPr>
        <xdr:cNvPr id="67" name="円/楕円 66"/>
        <xdr:cNvSpPr/>
      </xdr:nvSpPr>
      <xdr:spPr bwMode="auto">
        <a:xfrm>
          <a:off x="5600700" y="2664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61554</xdr:rowOff>
    </xdr:from>
    <xdr:ext cx="762000" cy="259045"/>
    <xdr:sp macro="" textlink="">
      <xdr:nvSpPr>
        <xdr:cNvPr id="68" name="人口1人当たり決算額の推移該当値テキスト130"/>
        <xdr:cNvSpPr txBox="1"/>
      </xdr:nvSpPr>
      <xdr:spPr>
        <a:xfrm>
          <a:off x="5740400" y="2509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73,447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105217</xdr:rowOff>
    </xdr:from>
    <xdr:to>
      <xdr:col>4</xdr:col>
      <xdr:colOff>520700</xdr:colOff>
      <xdr:row>16</xdr:row>
      <xdr:rowOff>35367</xdr:rowOff>
    </xdr:to>
    <xdr:sp macro="" textlink="">
      <xdr:nvSpPr>
        <xdr:cNvPr id="69" name="円/楕円 68"/>
        <xdr:cNvSpPr/>
      </xdr:nvSpPr>
      <xdr:spPr bwMode="auto">
        <a:xfrm>
          <a:off x="4953000" y="2724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45544</xdr:rowOff>
    </xdr:from>
    <xdr:ext cx="736600" cy="259045"/>
    <xdr:sp macro="" textlink="">
      <xdr:nvSpPr>
        <xdr:cNvPr id="70" name="テキスト ボックス 69"/>
        <xdr:cNvSpPr txBox="1"/>
      </xdr:nvSpPr>
      <xdr:spPr>
        <a:xfrm>
          <a:off x="4622800" y="249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70,814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90404</xdr:rowOff>
    </xdr:from>
    <xdr:to>
      <xdr:col>3</xdr:col>
      <xdr:colOff>955675</xdr:colOff>
      <xdr:row>16</xdr:row>
      <xdr:rowOff>20554</xdr:rowOff>
    </xdr:to>
    <xdr:sp macro="" textlink="">
      <xdr:nvSpPr>
        <xdr:cNvPr id="71" name="円/楕円 70"/>
        <xdr:cNvSpPr/>
      </xdr:nvSpPr>
      <xdr:spPr bwMode="auto">
        <a:xfrm>
          <a:off x="4254500" y="270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30731</xdr:rowOff>
    </xdr:from>
    <xdr:ext cx="762000" cy="259045"/>
    <xdr:sp macro="" textlink="">
      <xdr:nvSpPr>
        <xdr:cNvPr id="72" name="テキスト ボックス 71"/>
        <xdr:cNvSpPr txBox="1"/>
      </xdr:nvSpPr>
      <xdr:spPr>
        <a:xfrm>
          <a:off x="3924300" y="2478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71,462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37460</xdr:rowOff>
    </xdr:from>
    <xdr:to>
      <xdr:col>3</xdr:col>
      <xdr:colOff>257175</xdr:colOff>
      <xdr:row>15</xdr:row>
      <xdr:rowOff>139060</xdr:rowOff>
    </xdr:to>
    <xdr:sp macro="" textlink="">
      <xdr:nvSpPr>
        <xdr:cNvPr id="73" name="円/楕円 72"/>
        <xdr:cNvSpPr/>
      </xdr:nvSpPr>
      <xdr:spPr bwMode="auto">
        <a:xfrm>
          <a:off x="3556000" y="26568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149237</xdr:rowOff>
    </xdr:from>
    <xdr:ext cx="762000" cy="259045"/>
    <xdr:sp macro="" textlink="">
      <xdr:nvSpPr>
        <xdr:cNvPr id="74" name="テキスト ボックス 73"/>
        <xdr:cNvSpPr txBox="1"/>
      </xdr:nvSpPr>
      <xdr:spPr>
        <a:xfrm>
          <a:off x="3225800" y="242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73,778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45301</xdr:rowOff>
    </xdr:from>
    <xdr:to>
      <xdr:col>2</xdr:col>
      <xdr:colOff>692150</xdr:colOff>
      <xdr:row>15</xdr:row>
      <xdr:rowOff>146901</xdr:rowOff>
    </xdr:to>
    <xdr:sp macro="" textlink="">
      <xdr:nvSpPr>
        <xdr:cNvPr id="75" name="円/楕円 74"/>
        <xdr:cNvSpPr/>
      </xdr:nvSpPr>
      <xdr:spPr bwMode="auto">
        <a:xfrm>
          <a:off x="2857500" y="266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157078</xdr:rowOff>
    </xdr:from>
    <xdr:ext cx="762000" cy="259045"/>
    <xdr:sp macro="" textlink="">
      <xdr:nvSpPr>
        <xdr:cNvPr id="76" name="テキスト ボックス 75"/>
        <xdr:cNvSpPr txBox="1"/>
      </xdr:nvSpPr>
      <xdr:spPr>
        <a:xfrm>
          <a:off x="2527300" y="243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73,435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17729</xdr:rowOff>
    </xdr:from>
    <xdr:to>
      <xdr:col>4</xdr:col>
      <xdr:colOff>1117600</xdr:colOff>
      <xdr:row>37</xdr:row>
      <xdr:rowOff>269777</xdr:rowOff>
    </xdr:to>
    <xdr:cxnSp macro="">
      <xdr:nvCxnSpPr>
        <xdr:cNvPr id="106" name="直線コネクタ 105"/>
        <xdr:cNvCxnSpPr/>
      </xdr:nvCxnSpPr>
      <xdr:spPr bwMode="auto">
        <a:xfrm flipV="1">
          <a:off x="5651500" y="5942279"/>
          <a:ext cx="0" cy="14521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241854</xdr:rowOff>
    </xdr:from>
    <xdr:ext cx="762000" cy="259045"/>
    <xdr:sp macro="" textlink="">
      <xdr:nvSpPr>
        <xdr:cNvPr id="107" name="人口1人当たり決算額の推移最小値テキスト445"/>
        <xdr:cNvSpPr txBox="1"/>
      </xdr:nvSpPr>
      <xdr:spPr>
        <a:xfrm>
          <a:off x="5740400" y="736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a:t>
          </a:r>
          <a:endParaRPr kumimoji="1" lang="ja-JP" altLang="en-US" sz="1000" b="1">
            <a:latin typeface="ＭＳ Ｐゴシック"/>
          </a:endParaRPr>
        </a:p>
      </xdr:txBody>
    </xdr:sp>
    <xdr:clientData/>
  </xdr:oneCellAnchor>
  <xdr:twoCellAnchor>
    <xdr:from>
      <xdr:col>4</xdr:col>
      <xdr:colOff>1028700</xdr:colOff>
      <xdr:row>37</xdr:row>
      <xdr:rowOff>269777</xdr:rowOff>
    </xdr:from>
    <xdr:to>
      <xdr:col>5</xdr:col>
      <xdr:colOff>73025</xdr:colOff>
      <xdr:row>37</xdr:row>
      <xdr:rowOff>269777</xdr:rowOff>
    </xdr:to>
    <xdr:cxnSp macro="">
      <xdr:nvCxnSpPr>
        <xdr:cNvPr id="108" name="直線コネクタ 107"/>
        <xdr:cNvCxnSpPr/>
      </xdr:nvCxnSpPr>
      <xdr:spPr bwMode="auto">
        <a:xfrm>
          <a:off x="5562600" y="73944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275556</xdr:rowOff>
    </xdr:from>
    <xdr:ext cx="762000" cy="259045"/>
    <xdr:sp macro="" textlink="">
      <xdr:nvSpPr>
        <xdr:cNvPr id="109" name="人口1人当たり決算額の推移最大値テキスト445"/>
        <xdr:cNvSpPr txBox="1"/>
      </xdr:nvSpPr>
      <xdr:spPr>
        <a:xfrm>
          <a:off x="5740400" y="5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41,096</a:t>
          </a:r>
          <a:endParaRPr kumimoji="1" lang="ja-JP" altLang="en-US" sz="1000" b="1">
            <a:latin typeface="ＭＳ Ｐゴシック"/>
          </a:endParaRPr>
        </a:p>
      </xdr:txBody>
    </xdr:sp>
    <xdr:clientData/>
  </xdr:oneCellAnchor>
  <xdr:twoCellAnchor>
    <xdr:from>
      <xdr:col>4</xdr:col>
      <xdr:colOff>1028700</xdr:colOff>
      <xdr:row>33</xdr:row>
      <xdr:rowOff>17729</xdr:rowOff>
    </xdr:from>
    <xdr:to>
      <xdr:col>5</xdr:col>
      <xdr:colOff>73025</xdr:colOff>
      <xdr:row>33</xdr:row>
      <xdr:rowOff>17729</xdr:rowOff>
    </xdr:to>
    <xdr:cxnSp macro="">
      <xdr:nvCxnSpPr>
        <xdr:cNvPr id="110" name="直線コネクタ 109"/>
        <xdr:cNvCxnSpPr/>
      </xdr:nvCxnSpPr>
      <xdr:spPr bwMode="auto">
        <a:xfrm>
          <a:off x="5562600" y="59422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66062</xdr:rowOff>
    </xdr:from>
    <xdr:to>
      <xdr:col>4</xdr:col>
      <xdr:colOff>1117600</xdr:colOff>
      <xdr:row>36</xdr:row>
      <xdr:rowOff>85231</xdr:rowOff>
    </xdr:to>
    <xdr:cxnSp macro="">
      <xdr:nvCxnSpPr>
        <xdr:cNvPr id="111" name="直線コネクタ 110"/>
        <xdr:cNvCxnSpPr/>
      </xdr:nvCxnSpPr>
      <xdr:spPr bwMode="auto">
        <a:xfrm>
          <a:off x="5003800" y="7019312"/>
          <a:ext cx="647700" cy="191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211665</xdr:rowOff>
    </xdr:from>
    <xdr:ext cx="762000" cy="259045"/>
    <xdr:sp macro="" textlink="">
      <xdr:nvSpPr>
        <xdr:cNvPr id="112" name="人口1人当たり決算額の推移平均値テキスト445"/>
        <xdr:cNvSpPr txBox="1"/>
      </xdr:nvSpPr>
      <xdr:spPr>
        <a:xfrm>
          <a:off x="5740400" y="682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23688</xdr:rowOff>
    </xdr:from>
    <xdr:to>
      <xdr:col>5</xdr:col>
      <xdr:colOff>34925</xdr:colOff>
      <xdr:row>36</xdr:row>
      <xdr:rowOff>125288</xdr:rowOff>
    </xdr:to>
    <xdr:sp macro="" textlink="">
      <xdr:nvSpPr>
        <xdr:cNvPr id="113" name="フローチャート : 判断 112"/>
        <xdr:cNvSpPr/>
      </xdr:nvSpPr>
      <xdr:spPr bwMode="auto">
        <a:xfrm>
          <a:off x="56007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249269</xdr:rowOff>
    </xdr:from>
    <xdr:to>
      <xdr:col>4</xdr:col>
      <xdr:colOff>469900</xdr:colOff>
      <xdr:row>36</xdr:row>
      <xdr:rowOff>66062</xdr:rowOff>
    </xdr:to>
    <xdr:cxnSp macro="">
      <xdr:nvCxnSpPr>
        <xdr:cNvPr id="114" name="直線コネクタ 113"/>
        <xdr:cNvCxnSpPr/>
      </xdr:nvCxnSpPr>
      <xdr:spPr bwMode="auto">
        <a:xfrm>
          <a:off x="4305300" y="6859619"/>
          <a:ext cx="698500" cy="159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319659</xdr:rowOff>
    </xdr:from>
    <xdr:to>
      <xdr:col>4</xdr:col>
      <xdr:colOff>520700</xdr:colOff>
      <xdr:row>36</xdr:row>
      <xdr:rowOff>78359</xdr:rowOff>
    </xdr:to>
    <xdr:sp macro="" textlink="">
      <xdr:nvSpPr>
        <xdr:cNvPr id="115" name="フローチャート : 判断 114"/>
        <xdr:cNvSpPr/>
      </xdr:nvSpPr>
      <xdr:spPr bwMode="auto">
        <a:xfrm>
          <a:off x="4953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88536</xdr:rowOff>
    </xdr:from>
    <xdr:ext cx="736600" cy="259045"/>
    <xdr:sp macro="" textlink="">
      <xdr:nvSpPr>
        <xdr:cNvPr id="116" name="テキスト ボックス 115"/>
        <xdr:cNvSpPr txBox="1"/>
      </xdr:nvSpPr>
      <xdr:spPr>
        <a:xfrm>
          <a:off x="4622800" y="669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25012</xdr:rowOff>
    </xdr:from>
    <xdr:to>
      <xdr:col>3</xdr:col>
      <xdr:colOff>904875</xdr:colOff>
      <xdr:row>35</xdr:row>
      <xdr:rowOff>249269</xdr:rowOff>
    </xdr:to>
    <xdr:cxnSp macro="">
      <xdr:nvCxnSpPr>
        <xdr:cNvPr id="117" name="直線コネクタ 116"/>
        <xdr:cNvCxnSpPr/>
      </xdr:nvCxnSpPr>
      <xdr:spPr bwMode="auto">
        <a:xfrm>
          <a:off x="3606800" y="6635362"/>
          <a:ext cx="698500" cy="224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261921</xdr:rowOff>
    </xdr:from>
    <xdr:to>
      <xdr:col>3</xdr:col>
      <xdr:colOff>955675</xdr:colOff>
      <xdr:row>36</xdr:row>
      <xdr:rowOff>20621</xdr:rowOff>
    </xdr:to>
    <xdr:sp macro="" textlink="">
      <xdr:nvSpPr>
        <xdr:cNvPr id="118" name="フローチャート : 判断 117"/>
        <xdr:cNvSpPr/>
      </xdr:nvSpPr>
      <xdr:spPr bwMode="auto">
        <a:xfrm>
          <a:off x="4254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5398</xdr:rowOff>
    </xdr:from>
    <xdr:ext cx="762000" cy="259045"/>
    <xdr:sp macro="" textlink="">
      <xdr:nvSpPr>
        <xdr:cNvPr id="119" name="テキスト ボックス 118"/>
        <xdr:cNvSpPr txBox="1"/>
      </xdr:nvSpPr>
      <xdr:spPr>
        <a:xfrm>
          <a:off x="3924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300507</xdr:rowOff>
    </xdr:from>
    <xdr:to>
      <xdr:col>3</xdr:col>
      <xdr:colOff>206375</xdr:colOff>
      <xdr:row>35</xdr:row>
      <xdr:rowOff>25012</xdr:rowOff>
    </xdr:to>
    <xdr:cxnSp macro="">
      <xdr:nvCxnSpPr>
        <xdr:cNvPr id="120" name="直線コネクタ 119"/>
        <xdr:cNvCxnSpPr/>
      </xdr:nvCxnSpPr>
      <xdr:spPr bwMode="auto">
        <a:xfrm>
          <a:off x="2908300" y="6567957"/>
          <a:ext cx="698500" cy="67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225345</xdr:rowOff>
    </xdr:from>
    <xdr:to>
      <xdr:col>3</xdr:col>
      <xdr:colOff>257175</xdr:colOff>
      <xdr:row>35</xdr:row>
      <xdr:rowOff>326945</xdr:rowOff>
    </xdr:to>
    <xdr:sp macro="" textlink="">
      <xdr:nvSpPr>
        <xdr:cNvPr id="121" name="フローチャート : 判断 120"/>
        <xdr:cNvSpPr/>
      </xdr:nvSpPr>
      <xdr:spPr bwMode="auto">
        <a:xfrm>
          <a:off x="3556000" y="6835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311722</xdr:rowOff>
    </xdr:from>
    <xdr:ext cx="762000" cy="259045"/>
    <xdr:sp macro="" textlink="">
      <xdr:nvSpPr>
        <xdr:cNvPr id="122" name="テキスト ボックス 121"/>
        <xdr:cNvSpPr txBox="1"/>
      </xdr:nvSpPr>
      <xdr:spPr>
        <a:xfrm>
          <a:off x="3225800" y="692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294677</xdr:rowOff>
    </xdr:from>
    <xdr:to>
      <xdr:col>2</xdr:col>
      <xdr:colOff>692150</xdr:colOff>
      <xdr:row>35</xdr:row>
      <xdr:rowOff>53377</xdr:rowOff>
    </xdr:to>
    <xdr:sp macro="" textlink="">
      <xdr:nvSpPr>
        <xdr:cNvPr id="123" name="フローチャート : 判断 122"/>
        <xdr:cNvSpPr/>
      </xdr:nvSpPr>
      <xdr:spPr bwMode="auto">
        <a:xfrm>
          <a:off x="2857500" y="6562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38154</xdr:rowOff>
    </xdr:from>
    <xdr:ext cx="762000" cy="259045"/>
    <xdr:sp macro="" textlink="">
      <xdr:nvSpPr>
        <xdr:cNvPr id="124" name="テキスト ボックス 123"/>
        <xdr:cNvSpPr txBox="1"/>
      </xdr:nvSpPr>
      <xdr:spPr>
        <a:xfrm>
          <a:off x="2527300" y="6648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20,560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34431</xdr:rowOff>
    </xdr:from>
    <xdr:to>
      <xdr:col>5</xdr:col>
      <xdr:colOff>34925</xdr:colOff>
      <xdr:row>36</xdr:row>
      <xdr:rowOff>136031</xdr:rowOff>
    </xdr:to>
    <xdr:sp macro="" textlink="">
      <xdr:nvSpPr>
        <xdr:cNvPr id="130" name="円/楕円 129"/>
        <xdr:cNvSpPr/>
      </xdr:nvSpPr>
      <xdr:spPr bwMode="auto">
        <a:xfrm>
          <a:off x="5600700" y="69876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6508</xdr:rowOff>
    </xdr:from>
    <xdr:ext cx="762000" cy="259045"/>
    <xdr:sp macro="" textlink="">
      <xdr:nvSpPr>
        <xdr:cNvPr id="131" name="人口1人当たり決算額の推移該当値テキスト445"/>
        <xdr:cNvSpPr txBox="1"/>
      </xdr:nvSpPr>
      <xdr:spPr>
        <a:xfrm>
          <a:off x="5740400" y="695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7,529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15262</xdr:rowOff>
    </xdr:from>
    <xdr:to>
      <xdr:col>4</xdr:col>
      <xdr:colOff>520700</xdr:colOff>
      <xdr:row>36</xdr:row>
      <xdr:rowOff>116862</xdr:rowOff>
    </xdr:to>
    <xdr:sp macro="" textlink="">
      <xdr:nvSpPr>
        <xdr:cNvPr id="132" name="円/楕円 131"/>
        <xdr:cNvSpPr/>
      </xdr:nvSpPr>
      <xdr:spPr bwMode="auto">
        <a:xfrm>
          <a:off x="4953000" y="696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101639</xdr:rowOff>
    </xdr:from>
    <xdr:ext cx="736600" cy="259045"/>
    <xdr:sp macro="" textlink="">
      <xdr:nvSpPr>
        <xdr:cNvPr id="133" name="テキスト ボックス 132"/>
        <xdr:cNvSpPr txBox="1"/>
      </xdr:nvSpPr>
      <xdr:spPr>
        <a:xfrm>
          <a:off x="4622800" y="7054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198469</xdr:rowOff>
    </xdr:from>
    <xdr:to>
      <xdr:col>3</xdr:col>
      <xdr:colOff>955675</xdr:colOff>
      <xdr:row>35</xdr:row>
      <xdr:rowOff>300069</xdr:rowOff>
    </xdr:to>
    <xdr:sp macro="" textlink="">
      <xdr:nvSpPr>
        <xdr:cNvPr id="134" name="円/楕円 133"/>
        <xdr:cNvSpPr/>
      </xdr:nvSpPr>
      <xdr:spPr bwMode="auto">
        <a:xfrm>
          <a:off x="4254500" y="6808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310246</xdr:rowOff>
    </xdr:from>
    <xdr:ext cx="762000" cy="259045"/>
    <xdr:sp macro="" textlink="">
      <xdr:nvSpPr>
        <xdr:cNvPr id="135" name="テキスト ボックス 134"/>
        <xdr:cNvSpPr txBox="1"/>
      </xdr:nvSpPr>
      <xdr:spPr>
        <a:xfrm>
          <a:off x="3924300" y="657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317112</xdr:rowOff>
    </xdr:from>
    <xdr:to>
      <xdr:col>3</xdr:col>
      <xdr:colOff>257175</xdr:colOff>
      <xdr:row>35</xdr:row>
      <xdr:rowOff>75812</xdr:rowOff>
    </xdr:to>
    <xdr:sp macro="" textlink="">
      <xdr:nvSpPr>
        <xdr:cNvPr id="136" name="円/楕円 135"/>
        <xdr:cNvSpPr/>
      </xdr:nvSpPr>
      <xdr:spPr bwMode="auto">
        <a:xfrm>
          <a:off x="3556000" y="658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85989</xdr:rowOff>
    </xdr:from>
    <xdr:ext cx="762000" cy="259045"/>
    <xdr:sp macro="" textlink="">
      <xdr:nvSpPr>
        <xdr:cNvPr id="137" name="テキスト ボックス 136"/>
        <xdr:cNvSpPr txBox="1"/>
      </xdr:nvSpPr>
      <xdr:spPr>
        <a:xfrm>
          <a:off x="3225800" y="6353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19,873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249707</xdr:rowOff>
    </xdr:from>
    <xdr:to>
      <xdr:col>2</xdr:col>
      <xdr:colOff>692150</xdr:colOff>
      <xdr:row>35</xdr:row>
      <xdr:rowOff>8407</xdr:rowOff>
    </xdr:to>
    <xdr:sp macro="" textlink="">
      <xdr:nvSpPr>
        <xdr:cNvPr id="138" name="円/楕円 137"/>
        <xdr:cNvSpPr/>
      </xdr:nvSpPr>
      <xdr:spPr bwMode="auto">
        <a:xfrm>
          <a:off x="2857500" y="651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18584</xdr:rowOff>
    </xdr:from>
    <xdr:ext cx="762000" cy="259045"/>
    <xdr:sp macro="" textlink="">
      <xdr:nvSpPr>
        <xdr:cNvPr id="139" name="テキスト ボックス 138"/>
        <xdr:cNvSpPr txBox="1"/>
      </xdr:nvSpPr>
      <xdr:spPr>
        <a:xfrm>
          <a:off x="2527300" y="62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年度まで財政調整基金の積立を行ってきたが、</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年度は積立を行わなかった。このため標準財政規模に対する比率は、前年度より低下したが、平成</a:t>
          </a:r>
          <a:r>
            <a:rPr kumimoji="1" lang="en-US" altLang="ja-JP" sz="1200">
              <a:latin typeface="ＭＳ ゴシック" pitchFamily="49" charset="-128"/>
              <a:ea typeface="ＭＳ ゴシック" pitchFamily="49" charset="-128"/>
            </a:rPr>
            <a:t>21</a:t>
          </a:r>
          <a:r>
            <a:rPr kumimoji="1" lang="ja-JP" altLang="en-US" sz="1200">
              <a:latin typeface="ＭＳ ゴシック" pitchFamily="49" charset="-128"/>
              <a:ea typeface="ＭＳ ゴシック" pitchFamily="49" charset="-128"/>
            </a:rPr>
            <a:t>年度以降</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％を超える水準を維持している。</a:t>
          </a:r>
        </a:p>
        <a:p>
          <a:r>
            <a:rPr kumimoji="1" lang="ja-JP" altLang="en-US" sz="1200">
              <a:latin typeface="ＭＳ ゴシック" pitchFamily="49" charset="-128"/>
              <a:ea typeface="ＭＳ ゴシック" pitchFamily="49" charset="-128"/>
            </a:rPr>
            <a:t>　実質収支、実質単年度収支とも引き続き黒字を保っている。</a:t>
          </a:r>
        </a:p>
        <a:p>
          <a:r>
            <a:rPr kumimoji="1" lang="ja-JP" altLang="en-US" sz="1200">
              <a:latin typeface="ＭＳ ゴシック" pitchFamily="49" charset="-128"/>
              <a:ea typeface="ＭＳ ゴシック" pitchFamily="49" charset="-128"/>
            </a:rPr>
            <a:t>　今後も財政調整基金、減債基金の残高に配意するとともに、計画的な財政運営に努めていく。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全ての会計で黒字決算となっており、連結実質赤字は算定されない。平成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年度は、会計合計で約</a:t>
          </a:r>
          <a:r>
            <a:rPr kumimoji="1" lang="en-US" altLang="ja-JP" sz="1400">
              <a:latin typeface="ＭＳ ゴシック" pitchFamily="49" charset="-128"/>
              <a:ea typeface="ＭＳ ゴシック" pitchFamily="49" charset="-128"/>
            </a:rPr>
            <a:t>132.2</a:t>
          </a:r>
          <a:r>
            <a:rPr kumimoji="1" lang="ja-JP" altLang="en-US" sz="1400">
              <a:latin typeface="ＭＳ ゴシック" pitchFamily="49" charset="-128"/>
              <a:ea typeface="ＭＳ ゴシック" pitchFamily="49" charset="-128"/>
            </a:rPr>
            <a:t>億円の黒字となり、平成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年度よりも約</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億円の減少となった。会計合計の主な内訳は公共下水道事業会計</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億円、水道事業会計</a:t>
          </a:r>
          <a:r>
            <a:rPr kumimoji="1" lang="en-US" altLang="ja-JP" sz="1400">
              <a:latin typeface="ＭＳ ゴシック" pitchFamily="49" charset="-128"/>
              <a:ea typeface="ＭＳ ゴシック" pitchFamily="49" charset="-128"/>
            </a:rPr>
            <a:t>33.5</a:t>
          </a:r>
          <a:r>
            <a:rPr kumimoji="1" lang="ja-JP" altLang="en-US" sz="1400">
              <a:latin typeface="ＭＳ ゴシック" pitchFamily="49" charset="-128"/>
              <a:ea typeface="ＭＳ ゴシック" pitchFamily="49" charset="-128"/>
            </a:rPr>
            <a:t>億円、一般会計</a:t>
          </a:r>
          <a:r>
            <a:rPr kumimoji="1" lang="en-US" altLang="ja-JP" sz="1400">
              <a:latin typeface="ＭＳ ゴシック" pitchFamily="49" charset="-128"/>
              <a:ea typeface="ＭＳ ゴシック" pitchFamily="49" charset="-128"/>
            </a:rPr>
            <a:t>19.8</a:t>
          </a:r>
          <a:r>
            <a:rPr kumimoji="1" lang="ja-JP" altLang="en-US" sz="1400">
              <a:latin typeface="ＭＳ ゴシック" pitchFamily="49" charset="-128"/>
              <a:ea typeface="ＭＳ ゴシック" pitchFamily="49" charset="-128"/>
            </a:rPr>
            <a:t>億円である。公共下水道事業会計や水道事業会計などの金額が大きいのは、経営の安定化と施設の老朽化に伴う更新に備え、会計規模に応じて一定の留保資金の確保に努めているためである。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は、合併後の事業に係る合併特例債の償還の本格化及び臨時財政対策債の償還額の増により増加傾向にあったが近年低下している。一方、公営企業債の元利償還金に対する繰入金、組合が起こした地方債の元利償還金に対する負担金等は、起債の償還額が発行額を上回るため減少傾向にある。</a:t>
          </a:r>
        </a:p>
        <a:p>
          <a:r>
            <a:rPr kumimoji="1" lang="ja-JP" altLang="en-US" sz="1200">
              <a:latin typeface="ＭＳ ゴシック" pitchFamily="49" charset="-128"/>
              <a:ea typeface="ＭＳ ゴシック" pitchFamily="49" charset="-128"/>
            </a:rPr>
            <a:t>　実質公債費比率の分子の減少要因である算入公債費等は、増加傾向にある。これは、合併特例債や臨時財政対策債など交付税算入率が高い起債の割合が高くなっているためである。</a:t>
          </a:r>
        </a:p>
        <a:p>
          <a:r>
            <a:rPr kumimoji="1" lang="ja-JP" altLang="en-US" sz="1200">
              <a:latin typeface="ＭＳ ゴシック" pitchFamily="49" charset="-128"/>
              <a:ea typeface="ＭＳ ゴシック" pitchFamily="49" charset="-128"/>
            </a:rPr>
            <a:t>　引き続き、事業の精査や有利な起債の活用に努め、健全財政の維持に努める。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長野県上田市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一般会計等に係る地方債の現在高は、臨時財政対策債の増などにより、前年度に比べ約</a:t>
          </a:r>
          <a:r>
            <a:rPr kumimoji="1" lang="en-US" altLang="ja-JP" sz="1400">
              <a:solidFill>
                <a:sysClr val="windowText" lastClr="000000"/>
              </a:solidFill>
              <a:latin typeface="ＭＳ ゴシック" pitchFamily="49" charset="-128"/>
              <a:ea typeface="ＭＳ ゴシック" pitchFamily="49" charset="-128"/>
            </a:rPr>
            <a:t>18.5</a:t>
          </a:r>
          <a:r>
            <a:rPr kumimoji="1" lang="ja-JP" altLang="en-US" sz="1400">
              <a:solidFill>
                <a:sysClr val="windowText" lastClr="000000"/>
              </a:solidFill>
              <a:latin typeface="ＭＳ ゴシック" pitchFamily="49" charset="-128"/>
              <a:ea typeface="ＭＳ ゴシック" pitchFamily="49" charset="-128"/>
            </a:rPr>
            <a:t>億円の増となった。</a:t>
          </a:r>
        </a:p>
        <a:p>
          <a:r>
            <a:rPr kumimoji="1" lang="ja-JP" altLang="en-US" sz="1400">
              <a:solidFill>
                <a:sysClr val="windowText" lastClr="000000"/>
              </a:solidFill>
              <a:latin typeface="ＭＳ ゴシック" pitchFamily="49" charset="-128"/>
              <a:ea typeface="ＭＳ ゴシック" pitchFamily="49" charset="-128"/>
            </a:rPr>
            <a:t>　なお、地方債の現在高に占める臨時財政対策債の残高が約</a:t>
          </a:r>
          <a:r>
            <a:rPr kumimoji="1" lang="en-US" altLang="ja-JP" sz="1400">
              <a:solidFill>
                <a:sysClr val="windowText" lastClr="000000"/>
              </a:solidFill>
              <a:latin typeface="ＭＳ ゴシック" pitchFamily="49" charset="-128"/>
              <a:ea typeface="ＭＳ ゴシック" pitchFamily="49" charset="-128"/>
            </a:rPr>
            <a:t>267</a:t>
          </a:r>
          <a:r>
            <a:rPr kumimoji="1" lang="ja-JP" altLang="en-US" sz="1400">
              <a:solidFill>
                <a:sysClr val="windowText" lastClr="000000"/>
              </a:solidFill>
              <a:latin typeface="ＭＳ ゴシック" pitchFamily="49" charset="-128"/>
              <a:ea typeface="ＭＳ ゴシック" pitchFamily="49" charset="-128"/>
            </a:rPr>
            <a:t>億円（</a:t>
          </a:r>
          <a:r>
            <a:rPr kumimoji="1" lang="en-US" altLang="ja-JP" sz="1400">
              <a:solidFill>
                <a:sysClr val="windowText" lastClr="000000"/>
              </a:solidFill>
              <a:latin typeface="ＭＳ ゴシック" pitchFamily="49" charset="-128"/>
              <a:ea typeface="ＭＳ ゴシック" pitchFamily="49" charset="-128"/>
            </a:rPr>
            <a:t>38.4</a:t>
          </a:r>
          <a:r>
            <a:rPr kumimoji="1" lang="ja-JP" altLang="en-US" sz="1400">
              <a:solidFill>
                <a:sysClr val="windowText" lastClr="000000"/>
              </a:solidFill>
              <a:latin typeface="ＭＳ ゴシック" pitchFamily="49" charset="-128"/>
              <a:ea typeface="ＭＳ ゴシック" pitchFamily="49" charset="-128"/>
            </a:rPr>
            <a:t>％）、合併特例債の残高が約</a:t>
          </a:r>
          <a:r>
            <a:rPr kumimoji="1" lang="en-US" altLang="ja-JP" sz="1400">
              <a:solidFill>
                <a:sysClr val="windowText" lastClr="000000"/>
              </a:solidFill>
              <a:latin typeface="ＭＳ ゴシック" pitchFamily="49" charset="-128"/>
              <a:ea typeface="ＭＳ ゴシック" pitchFamily="49" charset="-128"/>
            </a:rPr>
            <a:t>226</a:t>
          </a:r>
          <a:r>
            <a:rPr kumimoji="1" lang="ja-JP" altLang="en-US" sz="1400">
              <a:solidFill>
                <a:sysClr val="windowText" lastClr="000000"/>
              </a:solidFill>
              <a:latin typeface="ＭＳ ゴシック" pitchFamily="49" charset="-128"/>
              <a:ea typeface="ＭＳ ゴシック" pitchFamily="49" charset="-128"/>
            </a:rPr>
            <a:t>億円（</a:t>
          </a:r>
          <a:r>
            <a:rPr kumimoji="1" lang="en-US" altLang="ja-JP" sz="1400">
              <a:solidFill>
                <a:sysClr val="windowText" lastClr="000000"/>
              </a:solidFill>
              <a:latin typeface="ＭＳ ゴシック" pitchFamily="49" charset="-128"/>
              <a:ea typeface="ＭＳ ゴシック" pitchFamily="49" charset="-128"/>
            </a:rPr>
            <a:t>32.5</a:t>
          </a:r>
          <a:r>
            <a:rPr kumimoji="1" lang="ja-JP" altLang="en-US" sz="1400">
              <a:solidFill>
                <a:sysClr val="windowText" lastClr="000000"/>
              </a:solidFill>
              <a:latin typeface="ＭＳ ゴシック" pitchFamily="49" charset="-128"/>
              <a:ea typeface="ＭＳ ゴシック" pitchFamily="49" charset="-128"/>
            </a:rPr>
            <a:t>％）であり、これら以外の地方債の残高は減少を続けている。</a:t>
          </a:r>
        </a:p>
        <a:p>
          <a:r>
            <a:rPr kumimoji="1" lang="ja-JP" altLang="en-US" sz="1400">
              <a:latin typeface="ＭＳ ゴシック" pitchFamily="49" charset="-128"/>
              <a:ea typeface="ＭＳ ゴシック" pitchFamily="49" charset="-128"/>
            </a:rPr>
            <a:t>　公営企業債等繰入見込額は、起債の現在高の減少に伴い減少傾向にある。前年度に比べ約</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億円の大幅な減となった。</a:t>
          </a:r>
        </a:p>
        <a:p>
          <a:r>
            <a:rPr kumimoji="1" lang="ja-JP" altLang="en-US" sz="1400">
              <a:latin typeface="ＭＳ ゴシック" pitchFamily="49" charset="-128"/>
              <a:ea typeface="ＭＳ ゴシック" pitchFamily="49" charset="-128"/>
            </a:rPr>
            <a:t>　充当可能基金は、交流・文化施設基金の減などにより前年度に比べ約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億円の減となった。</a:t>
          </a:r>
        </a:p>
        <a:p>
          <a:r>
            <a:rPr kumimoji="1" lang="ja-JP" altLang="en-US" sz="1400">
              <a:solidFill>
                <a:sysClr val="windowText" lastClr="000000"/>
              </a:solidFill>
              <a:latin typeface="ＭＳ ゴシック" pitchFamily="49" charset="-128"/>
              <a:ea typeface="ＭＳ ゴシック" pitchFamily="49" charset="-128"/>
            </a:rPr>
            <a:t>　充当可能特定歳入は、充当可能都市計画税の増などにより前年度に比べ約</a:t>
          </a:r>
          <a:r>
            <a:rPr kumimoji="1" lang="en-US" altLang="ja-JP" sz="1400">
              <a:solidFill>
                <a:sysClr val="windowText" lastClr="000000"/>
              </a:solidFill>
              <a:latin typeface="ＭＳ ゴシック" pitchFamily="49" charset="-128"/>
              <a:ea typeface="ＭＳ ゴシック" pitchFamily="49" charset="-128"/>
            </a:rPr>
            <a:t>19.4</a:t>
          </a:r>
          <a:r>
            <a:rPr kumimoji="1" lang="ja-JP" altLang="en-US" sz="1400">
              <a:solidFill>
                <a:sysClr val="windowText" lastClr="000000"/>
              </a:solidFill>
              <a:latin typeface="ＭＳ ゴシック" pitchFamily="49" charset="-128"/>
              <a:ea typeface="ＭＳ ゴシック" pitchFamily="49" charset="-128"/>
            </a:rPr>
            <a:t>億円の増となった。</a:t>
          </a:r>
        </a:p>
        <a:p>
          <a:r>
            <a:rPr kumimoji="1" lang="ja-JP" altLang="en-US" sz="1400">
              <a:latin typeface="ＭＳ ゴシック" pitchFamily="49" charset="-128"/>
              <a:ea typeface="ＭＳ ゴシック" pitchFamily="49" charset="-128"/>
            </a:rPr>
            <a:t>　基準財政需要額算入見込額は、臨時財政対策債及び合併特例債に係る算入額が増加したことなどにより前年度に比べ</a:t>
          </a:r>
          <a:r>
            <a:rPr kumimoji="1" lang="en-US" altLang="ja-JP" sz="1400">
              <a:latin typeface="ＭＳ ゴシック" pitchFamily="49" charset="-128"/>
              <a:ea typeface="ＭＳ ゴシック" pitchFamily="49" charset="-128"/>
            </a:rPr>
            <a:t>6.4</a:t>
          </a:r>
          <a:r>
            <a:rPr kumimoji="1" lang="ja-JP" altLang="en-US" sz="1400">
              <a:latin typeface="ＭＳ ゴシック" pitchFamily="49" charset="-128"/>
              <a:ea typeface="ＭＳ ゴシック" pitchFamily="49" charset="-128"/>
            </a:rPr>
            <a:t>億円の増となった。</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61</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62</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63</v>
      </c>
      <c r="C3" s="560"/>
      <c r="D3" s="560"/>
      <c r="E3" s="561"/>
      <c r="F3" s="561"/>
      <c r="G3" s="561"/>
      <c r="H3" s="561"/>
      <c r="I3" s="561"/>
      <c r="J3" s="561"/>
      <c r="K3" s="561"/>
      <c r="L3" s="561" t="s">
        <v>64</v>
      </c>
      <c r="M3" s="561"/>
      <c r="N3" s="561"/>
      <c r="O3" s="561"/>
      <c r="P3" s="561"/>
      <c r="Q3" s="561"/>
      <c r="R3" s="564"/>
      <c r="S3" s="564"/>
      <c r="T3" s="564"/>
      <c r="U3" s="564"/>
      <c r="V3" s="565"/>
      <c r="W3" s="462" t="s">
        <v>65</v>
      </c>
      <c r="X3" s="463"/>
      <c r="Y3" s="463"/>
      <c r="Z3" s="463"/>
      <c r="AA3" s="463"/>
      <c r="AB3" s="560"/>
      <c r="AC3" s="564" t="s">
        <v>66</v>
      </c>
      <c r="AD3" s="463"/>
      <c r="AE3" s="463"/>
      <c r="AF3" s="463"/>
      <c r="AG3" s="463"/>
      <c r="AH3" s="463"/>
      <c r="AI3" s="463"/>
      <c r="AJ3" s="463"/>
      <c r="AK3" s="463"/>
      <c r="AL3" s="526"/>
      <c r="AM3" s="462" t="s">
        <v>67</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68</v>
      </c>
      <c r="BO3" s="463"/>
      <c r="BP3" s="463"/>
      <c r="BQ3" s="463"/>
      <c r="BR3" s="463"/>
      <c r="BS3" s="463"/>
      <c r="BT3" s="463"/>
      <c r="BU3" s="526"/>
      <c r="BV3" s="462" t="s">
        <v>69</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70</v>
      </c>
      <c r="CU3" s="463"/>
      <c r="CV3" s="463"/>
      <c r="CW3" s="463"/>
      <c r="CX3" s="463"/>
      <c r="CY3" s="463"/>
      <c r="CZ3" s="463"/>
      <c r="DA3" s="526"/>
      <c r="DB3" s="462" t="s">
        <v>71</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72</v>
      </c>
      <c r="AZ4" s="376"/>
      <c r="BA4" s="376"/>
      <c r="BB4" s="376"/>
      <c r="BC4" s="376"/>
      <c r="BD4" s="376"/>
      <c r="BE4" s="376"/>
      <c r="BF4" s="376"/>
      <c r="BG4" s="376"/>
      <c r="BH4" s="376"/>
      <c r="BI4" s="376"/>
      <c r="BJ4" s="376"/>
      <c r="BK4" s="376"/>
      <c r="BL4" s="376"/>
      <c r="BM4" s="377"/>
      <c r="BN4" s="378">
        <v>75394834</v>
      </c>
      <c r="BO4" s="379"/>
      <c r="BP4" s="379"/>
      <c r="BQ4" s="379"/>
      <c r="BR4" s="379"/>
      <c r="BS4" s="379"/>
      <c r="BT4" s="379"/>
      <c r="BU4" s="380"/>
      <c r="BV4" s="378">
        <v>75010268</v>
      </c>
      <c r="BW4" s="379"/>
      <c r="BX4" s="379"/>
      <c r="BY4" s="379"/>
      <c r="BZ4" s="379"/>
      <c r="CA4" s="379"/>
      <c r="CB4" s="379"/>
      <c r="CC4" s="380"/>
      <c r="CD4" s="552" t="s">
        <v>73</v>
      </c>
      <c r="CE4" s="553"/>
      <c r="CF4" s="553"/>
      <c r="CG4" s="553"/>
      <c r="CH4" s="553"/>
      <c r="CI4" s="553"/>
      <c r="CJ4" s="553"/>
      <c r="CK4" s="553"/>
      <c r="CL4" s="553"/>
      <c r="CM4" s="553"/>
      <c r="CN4" s="553"/>
      <c r="CO4" s="553"/>
      <c r="CP4" s="553"/>
      <c r="CQ4" s="553"/>
      <c r="CR4" s="553"/>
      <c r="CS4" s="554"/>
      <c r="CT4" s="555">
        <v>5.0999999999999996</v>
      </c>
      <c r="CU4" s="556"/>
      <c r="CV4" s="556"/>
      <c r="CW4" s="556"/>
      <c r="CX4" s="556"/>
      <c r="CY4" s="556"/>
      <c r="CZ4" s="556"/>
      <c r="DA4" s="557"/>
      <c r="DB4" s="555">
        <v>6.4</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74</v>
      </c>
      <c r="AN5" s="357"/>
      <c r="AO5" s="357"/>
      <c r="AP5" s="357"/>
      <c r="AQ5" s="357"/>
      <c r="AR5" s="357"/>
      <c r="AS5" s="357"/>
      <c r="AT5" s="358"/>
      <c r="AU5" s="440" t="s">
        <v>75</v>
      </c>
      <c r="AV5" s="441"/>
      <c r="AW5" s="441"/>
      <c r="AX5" s="441"/>
      <c r="AY5" s="363" t="s">
        <v>76</v>
      </c>
      <c r="AZ5" s="364"/>
      <c r="BA5" s="364"/>
      <c r="BB5" s="364"/>
      <c r="BC5" s="364"/>
      <c r="BD5" s="364"/>
      <c r="BE5" s="364"/>
      <c r="BF5" s="364"/>
      <c r="BG5" s="364"/>
      <c r="BH5" s="364"/>
      <c r="BI5" s="364"/>
      <c r="BJ5" s="364"/>
      <c r="BK5" s="364"/>
      <c r="BL5" s="364"/>
      <c r="BM5" s="365"/>
      <c r="BN5" s="383">
        <v>72997473</v>
      </c>
      <c r="BO5" s="384"/>
      <c r="BP5" s="384"/>
      <c r="BQ5" s="384"/>
      <c r="BR5" s="384"/>
      <c r="BS5" s="384"/>
      <c r="BT5" s="384"/>
      <c r="BU5" s="385"/>
      <c r="BV5" s="383">
        <v>71771634</v>
      </c>
      <c r="BW5" s="384"/>
      <c r="BX5" s="384"/>
      <c r="BY5" s="384"/>
      <c r="BZ5" s="384"/>
      <c r="CA5" s="384"/>
      <c r="CB5" s="384"/>
      <c r="CC5" s="385"/>
      <c r="CD5" s="392" t="s">
        <v>77</v>
      </c>
      <c r="CE5" s="393"/>
      <c r="CF5" s="393"/>
      <c r="CG5" s="393"/>
      <c r="CH5" s="393"/>
      <c r="CI5" s="393"/>
      <c r="CJ5" s="393"/>
      <c r="CK5" s="393"/>
      <c r="CL5" s="393"/>
      <c r="CM5" s="393"/>
      <c r="CN5" s="393"/>
      <c r="CO5" s="393"/>
      <c r="CP5" s="393"/>
      <c r="CQ5" s="393"/>
      <c r="CR5" s="393"/>
      <c r="CS5" s="394"/>
      <c r="CT5" s="353">
        <v>86.4</v>
      </c>
      <c r="CU5" s="354"/>
      <c r="CV5" s="354"/>
      <c r="CW5" s="354"/>
      <c r="CX5" s="354"/>
      <c r="CY5" s="354"/>
      <c r="CZ5" s="354"/>
      <c r="DA5" s="355"/>
      <c r="DB5" s="353">
        <v>85.9</v>
      </c>
      <c r="DC5" s="354"/>
      <c r="DD5" s="354"/>
      <c r="DE5" s="354"/>
      <c r="DF5" s="354"/>
      <c r="DG5" s="354"/>
      <c r="DH5" s="354"/>
      <c r="DI5" s="355"/>
      <c r="DJ5" s="137"/>
      <c r="DK5" s="137"/>
      <c r="DL5" s="137"/>
      <c r="DM5" s="137"/>
      <c r="DN5" s="137"/>
      <c r="DO5" s="137"/>
    </row>
    <row r="6" spans="1:119" ht="18.75" customHeight="1">
      <c r="A6" s="138"/>
      <c r="B6" s="532" t="s">
        <v>78</v>
      </c>
      <c r="C6" s="397"/>
      <c r="D6" s="397"/>
      <c r="E6" s="533"/>
      <c r="F6" s="533"/>
      <c r="G6" s="533"/>
      <c r="H6" s="533"/>
      <c r="I6" s="533"/>
      <c r="J6" s="533"/>
      <c r="K6" s="533"/>
      <c r="L6" s="533" t="s">
        <v>79</v>
      </c>
      <c r="M6" s="533"/>
      <c r="N6" s="533"/>
      <c r="O6" s="533"/>
      <c r="P6" s="533"/>
      <c r="Q6" s="533"/>
      <c r="R6" s="421"/>
      <c r="S6" s="421"/>
      <c r="T6" s="421"/>
      <c r="U6" s="421"/>
      <c r="V6" s="539"/>
      <c r="W6" s="472" t="s">
        <v>80</v>
      </c>
      <c r="X6" s="396"/>
      <c r="Y6" s="396"/>
      <c r="Z6" s="396"/>
      <c r="AA6" s="396"/>
      <c r="AB6" s="397"/>
      <c r="AC6" s="544" t="s">
        <v>81</v>
      </c>
      <c r="AD6" s="545"/>
      <c r="AE6" s="545"/>
      <c r="AF6" s="545"/>
      <c r="AG6" s="545"/>
      <c r="AH6" s="545"/>
      <c r="AI6" s="545"/>
      <c r="AJ6" s="545"/>
      <c r="AK6" s="545"/>
      <c r="AL6" s="546"/>
      <c r="AM6" s="452" t="s">
        <v>82</v>
      </c>
      <c r="AN6" s="357"/>
      <c r="AO6" s="357"/>
      <c r="AP6" s="357"/>
      <c r="AQ6" s="357"/>
      <c r="AR6" s="357"/>
      <c r="AS6" s="357"/>
      <c r="AT6" s="358"/>
      <c r="AU6" s="440" t="s">
        <v>75</v>
      </c>
      <c r="AV6" s="441"/>
      <c r="AW6" s="441"/>
      <c r="AX6" s="441"/>
      <c r="AY6" s="363" t="s">
        <v>83</v>
      </c>
      <c r="AZ6" s="364"/>
      <c r="BA6" s="364"/>
      <c r="BB6" s="364"/>
      <c r="BC6" s="364"/>
      <c r="BD6" s="364"/>
      <c r="BE6" s="364"/>
      <c r="BF6" s="364"/>
      <c r="BG6" s="364"/>
      <c r="BH6" s="364"/>
      <c r="BI6" s="364"/>
      <c r="BJ6" s="364"/>
      <c r="BK6" s="364"/>
      <c r="BL6" s="364"/>
      <c r="BM6" s="365"/>
      <c r="BN6" s="383">
        <v>2397361</v>
      </c>
      <c r="BO6" s="384"/>
      <c r="BP6" s="384"/>
      <c r="BQ6" s="384"/>
      <c r="BR6" s="384"/>
      <c r="BS6" s="384"/>
      <c r="BT6" s="384"/>
      <c r="BU6" s="385"/>
      <c r="BV6" s="383">
        <v>3238634</v>
      </c>
      <c r="BW6" s="384"/>
      <c r="BX6" s="384"/>
      <c r="BY6" s="384"/>
      <c r="BZ6" s="384"/>
      <c r="CA6" s="384"/>
      <c r="CB6" s="384"/>
      <c r="CC6" s="385"/>
      <c r="CD6" s="392" t="s">
        <v>84</v>
      </c>
      <c r="CE6" s="393"/>
      <c r="CF6" s="393"/>
      <c r="CG6" s="393"/>
      <c r="CH6" s="393"/>
      <c r="CI6" s="393"/>
      <c r="CJ6" s="393"/>
      <c r="CK6" s="393"/>
      <c r="CL6" s="393"/>
      <c r="CM6" s="393"/>
      <c r="CN6" s="393"/>
      <c r="CO6" s="393"/>
      <c r="CP6" s="393"/>
      <c r="CQ6" s="393"/>
      <c r="CR6" s="393"/>
      <c r="CS6" s="394"/>
      <c r="CT6" s="529">
        <v>93.5</v>
      </c>
      <c r="CU6" s="530"/>
      <c r="CV6" s="530"/>
      <c r="CW6" s="530"/>
      <c r="CX6" s="530"/>
      <c r="CY6" s="530"/>
      <c r="CZ6" s="530"/>
      <c r="DA6" s="531"/>
      <c r="DB6" s="529">
        <v>93.8</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85</v>
      </c>
      <c r="AN7" s="357"/>
      <c r="AO7" s="357"/>
      <c r="AP7" s="357"/>
      <c r="AQ7" s="357"/>
      <c r="AR7" s="357"/>
      <c r="AS7" s="357"/>
      <c r="AT7" s="358"/>
      <c r="AU7" s="440" t="s">
        <v>86</v>
      </c>
      <c r="AV7" s="441"/>
      <c r="AW7" s="441"/>
      <c r="AX7" s="441"/>
      <c r="AY7" s="363" t="s">
        <v>87</v>
      </c>
      <c r="AZ7" s="364"/>
      <c r="BA7" s="364"/>
      <c r="BB7" s="364"/>
      <c r="BC7" s="364"/>
      <c r="BD7" s="364"/>
      <c r="BE7" s="364"/>
      <c r="BF7" s="364"/>
      <c r="BG7" s="364"/>
      <c r="BH7" s="364"/>
      <c r="BI7" s="364"/>
      <c r="BJ7" s="364"/>
      <c r="BK7" s="364"/>
      <c r="BL7" s="364"/>
      <c r="BM7" s="365"/>
      <c r="BN7" s="383">
        <v>398580</v>
      </c>
      <c r="BO7" s="384"/>
      <c r="BP7" s="384"/>
      <c r="BQ7" s="384"/>
      <c r="BR7" s="384"/>
      <c r="BS7" s="384"/>
      <c r="BT7" s="384"/>
      <c r="BU7" s="385"/>
      <c r="BV7" s="383">
        <v>683827</v>
      </c>
      <c r="BW7" s="384"/>
      <c r="BX7" s="384"/>
      <c r="BY7" s="384"/>
      <c r="BZ7" s="384"/>
      <c r="CA7" s="384"/>
      <c r="CB7" s="384"/>
      <c r="CC7" s="385"/>
      <c r="CD7" s="392" t="s">
        <v>88</v>
      </c>
      <c r="CE7" s="393"/>
      <c r="CF7" s="393"/>
      <c r="CG7" s="393"/>
      <c r="CH7" s="393"/>
      <c r="CI7" s="393"/>
      <c r="CJ7" s="393"/>
      <c r="CK7" s="393"/>
      <c r="CL7" s="393"/>
      <c r="CM7" s="393"/>
      <c r="CN7" s="393"/>
      <c r="CO7" s="393"/>
      <c r="CP7" s="393"/>
      <c r="CQ7" s="393"/>
      <c r="CR7" s="393"/>
      <c r="CS7" s="394"/>
      <c r="CT7" s="383">
        <v>39473779</v>
      </c>
      <c r="CU7" s="384"/>
      <c r="CV7" s="384"/>
      <c r="CW7" s="384"/>
      <c r="CX7" s="384"/>
      <c r="CY7" s="384"/>
      <c r="CZ7" s="384"/>
      <c r="DA7" s="385"/>
      <c r="DB7" s="383">
        <v>40093712</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89</v>
      </c>
      <c r="AN8" s="357"/>
      <c r="AO8" s="357"/>
      <c r="AP8" s="357"/>
      <c r="AQ8" s="357"/>
      <c r="AR8" s="357"/>
      <c r="AS8" s="357"/>
      <c r="AT8" s="358"/>
      <c r="AU8" s="440" t="s">
        <v>90</v>
      </c>
      <c r="AV8" s="441"/>
      <c r="AW8" s="441"/>
      <c r="AX8" s="441"/>
      <c r="AY8" s="363" t="s">
        <v>91</v>
      </c>
      <c r="AZ8" s="364"/>
      <c r="BA8" s="364"/>
      <c r="BB8" s="364"/>
      <c r="BC8" s="364"/>
      <c r="BD8" s="364"/>
      <c r="BE8" s="364"/>
      <c r="BF8" s="364"/>
      <c r="BG8" s="364"/>
      <c r="BH8" s="364"/>
      <c r="BI8" s="364"/>
      <c r="BJ8" s="364"/>
      <c r="BK8" s="364"/>
      <c r="BL8" s="364"/>
      <c r="BM8" s="365"/>
      <c r="BN8" s="383">
        <v>1998781</v>
      </c>
      <c r="BO8" s="384"/>
      <c r="BP8" s="384"/>
      <c r="BQ8" s="384"/>
      <c r="BR8" s="384"/>
      <c r="BS8" s="384"/>
      <c r="BT8" s="384"/>
      <c r="BU8" s="385"/>
      <c r="BV8" s="383">
        <v>2554807</v>
      </c>
      <c r="BW8" s="384"/>
      <c r="BX8" s="384"/>
      <c r="BY8" s="384"/>
      <c r="BZ8" s="384"/>
      <c r="CA8" s="384"/>
      <c r="CB8" s="384"/>
      <c r="CC8" s="385"/>
      <c r="CD8" s="392" t="s">
        <v>92</v>
      </c>
      <c r="CE8" s="393"/>
      <c r="CF8" s="393"/>
      <c r="CG8" s="393"/>
      <c r="CH8" s="393"/>
      <c r="CI8" s="393"/>
      <c r="CJ8" s="393"/>
      <c r="CK8" s="393"/>
      <c r="CL8" s="393"/>
      <c r="CM8" s="393"/>
      <c r="CN8" s="393"/>
      <c r="CO8" s="393"/>
      <c r="CP8" s="393"/>
      <c r="CQ8" s="393"/>
      <c r="CR8" s="393"/>
      <c r="CS8" s="394"/>
      <c r="CT8" s="492">
        <v>0.59</v>
      </c>
      <c r="CU8" s="493"/>
      <c r="CV8" s="493"/>
      <c r="CW8" s="493"/>
      <c r="CX8" s="493"/>
      <c r="CY8" s="493"/>
      <c r="CZ8" s="493"/>
      <c r="DA8" s="494"/>
      <c r="DB8" s="492">
        <v>0.59</v>
      </c>
      <c r="DC8" s="493"/>
      <c r="DD8" s="493"/>
      <c r="DE8" s="493"/>
      <c r="DF8" s="493"/>
      <c r="DG8" s="493"/>
      <c r="DH8" s="493"/>
      <c r="DI8" s="494"/>
      <c r="DJ8" s="137"/>
      <c r="DK8" s="137"/>
      <c r="DL8" s="137"/>
      <c r="DM8" s="137"/>
      <c r="DN8" s="137"/>
      <c r="DO8" s="137"/>
    </row>
    <row r="9" spans="1:119" ht="18.75" customHeight="1" thickBot="1">
      <c r="A9" s="138"/>
      <c r="B9" s="518" t="s">
        <v>93</v>
      </c>
      <c r="C9" s="519"/>
      <c r="D9" s="519"/>
      <c r="E9" s="519"/>
      <c r="F9" s="519"/>
      <c r="G9" s="519"/>
      <c r="H9" s="519"/>
      <c r="I9" s="519"/>
      <c r="J9" s="519"/>
      <c r="K9" s="446"/>
      <c r="L9" s="520" t="s">
        <v>94</v>
      </c>
      <c r="M9" s="521"/>
      <c r="N9" s="521"/>
      <c r="O9" s="521"/>
      <c r="P9" s="521"/>
      <c r="Q9" s="522"/>
      <c r="R9" s="523">
        <v>159597</v>
      </c>
      <c r="S9" s="524"/>
      <c r="T9" s="524"/>
      <c r="U9" s="524"/>
      <c r="V9" s="525"/>
      <c r="W9" s="462" t="s">
        <v>95</v>
      </c>
      <c r="X9" s="463"/>
      <c r="Y9" s="463"/>
      <c r="Z9" s="463"/>
      <c r="AA9" s="463"/>
      <c r="AB9" s="463"/>
      <c r="AC9" s="463"/>
      <c r="AD9" s="463"/>
      <c r="AE9" s="463"/>
      <c r="AF9" s="463"/>
      <c r="AG9" s="463"/>
      <c r="AH9" s="463"/>
      <c r="AI9" s="463"/>
      <c r="AJ9" s="463"/>
      <c r="AK9" s="463"/>
      <c r="AL9" s="526"/>
      <c r="AM9" s="452" t="s">
        <v>96</v>
      </c>
      <c r="AN9" s="357"/>
      <c r="AO9" s="357"/>
      <c r="AP9" s="357"/>
      <c r="AQ9" s="357"/>
      <c r="AR9" s="357"/>
      <c r="AS9" s="357"/>
      <c r="AT9" s="358"/>
      <c r="AU9" s="440" t="s">
        <v>97</v>
      </c>
      <c r="AV9" s="441"/>
      <c r="AW9" s="441"/>
      <c r="AX9" s="441"/>
      <c r="AY9" s="363" t="s">
        <v>98</v>
      </c>
      <c r="AZ9" s="364"/>
      <c r="BA9" s="364"/>
      <c r="BB9" s="364"/>
      <c r="BC9" s="364"/>
      <c r="BD9" s="364"/>
      <c r="BE9" s="364"/>
      <c r="BF9" s="364"/>
      <c r="BG9" s="364"/>
      <c r="BH9" s="364"/>
      <c r="BI9" s="364"/>
      <c r="BJ9" s="364"/>
      <c r="BK9" s="364"/>
      <c r="BL9" s="364"/>
      <c r="BM9" s="365"/>
      <c r="BN9" s="383">
        <v>-556026</v>
      </c>
      <c r="BO9" s="384"/>
      <c r="BP9" s="384"/>
      <c r="BQ9" s="384"/>
      <c r="BR9" s="384"/>
      <c r="BS9" s="384"/>
      <c r="BT9" s="384"/>
      <c r="BU9" s="385"/>
      <c r="BV9" s="383">
        <v>-515261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17.399999999999999</v>
      </c>
      <c r="CU9" s="354"/>
      <c r="CV9" s="354"/>
      <c r="CW9" s="354"/>
      <c r="CX9" s="354"/>
      <c r="CY9" s="354"/>
      <c r="CZ9" s="354"/>
      <c r="DA9" s="355"/>
      <c r="DB9" s="353">
        <v>17.600000000000001</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163651</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t="s">
        <v>104</v>
      </c>
      <c r="BO10" s="384"/>
      <c r="BP10" s="384"/>
      <c r="BQ10" s="384"/>
      <c r="BR10" s="384"/>
      <c r="BS10" s="384"/>
      <c r="BT10" s="384"/>
      <c r="BU10" s="385"/>
      <c r="BV10" s="383" t="s">
        <v>104</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97</v>
      </c>
      <c r="AV11" s="441"/>
      <c r="AW11" s="441"/>
      <c r="AX11" s="441"/>
      <c r="AY11" s="363" t="s">
        <v>109</v>
      </c>
      <c r="AZ11" s="364"/>
      <c r="BA11" s="364"/>
      <c r="BB11" s="364"/>
      <c r="BC11" s="364"/>
      <c r="BD11" s="364"/>
      <c r="BE11" s="364"/>
      <c r="BF11" s="364"/>
      <c r="BG11" s="364"/>
      <c r="BH11" s="364"/>
      <c r="BI11" s="364"/>
      <c r="BJ11" s="364"/>
      <c r="BK11" s="364"/>
      <c r="BL11" s="364"/>
      <c r="BM11" s="365"/>
      <c r="BN11" s="383">
        <v>711080</v>
      </c>
      <c r="BO11" s="384"/>
      <c r="BP11" s="384"/>
      <c r="BQ11" s="384"/>
      <c r="BR11" s="384"/>
      <c r="BS11" s="384"/>
      <c r="BT11" s="384"/>
      <c r="BU11" s="385"/>
      <c r="BV11" s="383">
        <v>697740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160267</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156991</v>
      </c>
      <c r="S13" s="485"/>
      <c r="T13" s="485"/>
      <c r="U13" s="485"/>
      <c r="V13" s="486"/>
      <c r="W13" s="472" t="s">
        <v>122</v>
      </c>
      <c r="X13" s="396"/>
      <c r="Y13" s="396"/>
      <c r="Z13" s="396"/>
      <c r="AA13" s="396"/>
      <c r="AB13" s="397"/>
      <c r="AC13" s="359">
        <v>4677</v>
      </c>
      <c r="AD13" s="360"/>
      <c r="AE13" s="360"/>
      <c r="AF13" s="360"/>
      <c r="AG13" s="361"/>
      <c r="AH13" s="359">
        <v>6579</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155054</v>
      </c>
      <c r="BO13" s="384"/>
      <c r="BP13" s="384"/>
      <c r="BQ13" s="384"/>
      <c r="BR13" s="384"/>
      <c r="BS13" s="384"/>
      <c r="BT13" s="384"/>
      <c r="BU13" s="385"/>
      <c r="BV13" s="383">
        <v>182479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160957</v>
      </c>
      <c r="S14" s="485"/>
      <c r="T14" s="485"/>
      <c r="U14" s="485"/>
      <c r="V14" s="486"/>
      <c r="W14" s="487"/>
      <c r="X14" s="399"/>
      <c r="Y14" s="399"/>
      <c r="Z14" s="399"/>
      <c r="AA14" s="399"/>
      <c r="AB14" s="400"/>
      <c r="AC14" s="477">
        <v>6.2</v>
      </c>
      <c r="AD14" s="478"/>
      <c r="AE14" s="478"/>
      <c r="AF14" s="478"/>
      <c r="AG14" s="479"/>
      <c r="AH14" s="477">
        <v>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47.3</v>
      </c>
      <c r="CU14" s="456"/>
      <c r="CV14" s="456"/>
      <c r="CW14" s="456"/>
      <c r="CX14" s="456"/>
      <c r="CY14" s="456"/>
      <c r="CZ14" s="456"/>
      <c r="DA14" s="457"/>
      <c r="DB14" s="488">
        <v>58.9</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157646</v>
      </c>
      <c r="S15" s="485"/>
      <c r="T15" s="485"/>
      <c r="U15" s="485"/>
      <c r="V15" s="486"/>
      <c r="W15" s="472" t="s">
        <v>129</v>
      </c>
      <c r="X15" s="396"/>
      <c r="Y15" s="396"/>
      <c r="Z15" s="396"/>
      <c r="AA15" s="396"/>
      <c r="AB15" s="397"/>
      <c r="AC15" s="359">
        <v>25421</v>
      </c>
      <c r="AD15" s="360"/>
      <c r="AE15" s="360"/>
      <c r="AF15" s="360"/>
      <c r="AG15" s="361"/>
      <c r="AH15" s="359">
        <v>29878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17384241</v>
      </c>
      <c r="BO15" s="379"/>
      <c r="BP15" s="379"/>
      <c r="BQ15" s="379"/>
      <c r="BR15" s="379"/>
      <c r="BS15" s="379"/>
      <c r="BT15" s="379"/>
      <c r="BU15" s="380"/>
      <c r="BV15" s="378">
        <v>17297956</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33.9</v>
      </c>
      <c r="AD16" s="478"/>
      <c r="AE16" s="478"/>
      <c r="AF16" s="478"/>
      <c r="AG16" s="479"/>
      <c r="AH16" s="477">
        <v>36.299999999999997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29109348</v>
      </c>
      <c r="BO16" s="384"/>
      <c r="BP16" s="384"/>
      <c r="BQ16" s="384"/>
      <c r="BR16" s="384"/>
      <c r="BS16" s="384"/>
      <c r="BT16" s="384"/>
      <c r="BU16" s="385"/>
      <c r="BV16" s="383">
        <v>29143319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44893</v>
      </c>
      <c r="AD17" s="360"/>
      <c r="AE17" s="360"/>
      <c r="AF17" s="360"/>
      <c r="AG17" s="361"/>
      <c r="AH17" s="359">
        <v>45460</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22351755</v>
      </c>
      <c r="BO17" s="384"/>
      <c r="BP17" s="384"/>
      <c r="BQ17" s="384"/>
      <c r="BR17" s="384"/>
      <c r="BS17" s="384"/>
      <c r="BT17" s="384"/>
      <c r="BU17" s="385"/>
      <c r="BV17" s="383">
        <v>22409585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552.04</v>
      </c>
      <c r="M18" s="448"/>
      <c r="N18" s="448"/>
      <c r="O18" s="448"/>
      <c r="P18" s="448"/>
      <c r="Q18" s="448"/>
      <c r="R18" s="449"/>
      <c r="S18" s="449"/>
      <c r="T18" s="449"/>
      <c r="U18" s="449"/>
      <c r="V18" s="450"/>
      <c r="W18" s="464"/>
      <c r="X18" s="465"/>
      <c r="Y18" s="465"/>
      <c r="Z18" s="465"/>
      <c r="AA18" s="465"/>
      <c r="AB18" s="473"/>
      <c r="AC18" s="347">
        <v>59.9</v>
      </c>
      <c r="AD18" s="348"/>
      <c r="AE18" s="348"/>
      <c r="AF18" s="348"/>
      <c r="AG18" s="451"/>
      <c r="AH18" s="347">
        <v>55.2</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34884401</v>
      </c>
      <c r="BO18" s="384"/>
      <c r="BP18" s="384"/>
      <c r="BQ18" s="384"/>
      <c r="BR18" s="384"/>
      <c r="BS18" s="384"/>
      <c r="BT18" s="384"/>
      <c r="BU18" s="385"/>
      <c r="BV18" s="383">
        <v>34587511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289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45731150</v>
      </c>
      <c r="BO19" s="384"/>
      <c r="BP19" s="384"/>
      <c r="BQ19" s="384"/>
      <c r="BR19" s="384"/>
      <c r="BS19" s="384"/>
      <c r="BT19" s="384"/>
      <c r="BU19" s="385"/>
      <c r="BV19" s="383">
        <v>46553030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60660</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69549437</v>
      </c>
      <c r="BO23" s="384"/>
      <c r="BP23" s="384"/>
      <c r="BQ23" s="384"/>
      <c r="BR23" s="384"/>
      <c r="BS23" s="384"/>
      <c r="BT23" s="384"/>
      <c r="BU23" s="385"/>
      <c r="BV23" s="383">
        <v>67695136</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9960</v>
      </c>
      <c r="R24" s="360"/>
      <c r="S24" s="360"/>
      <c r="T24" s="360"/>
      <c r="U24" s="360"/>
      <c r="V24" s="361"/>
      <c r="W24" s="425"/>
      <c r="X24" s="416"/>
      <c r="Y24" s="417"/>
      <c r="Z24" s="356" t="s">
        <v>152</v>
      </c>
      <c r="AA24" s="357"/>
      <c r="AB24" s="357"/>
      <c r="AC24" s="357"/>
      <c r="AD24" s="357"/>
      <c r="AE24" s="357"/>
      <c r="AF24" s="357"/>
      <c r="AG24" s="358"/>
      <c r="AH24" s="359">
        <v>1031</v>
      </c>
      <c r="AI24" s="360"/>
      <c r="AJ24" s="360"/>
      <c r="AK24" s="360"/>
      <c r="AL24" s="361"/>
      <c r="AM24" s="359">
        <v>3503338</v>
      </c>
      <c r="AN24" s="360"/>
      <c r="AO24" s="360"/>
      <c r="AP24" s="360"/>
      <c r="AQ24" s="360"/>
      <c r="AR24" s="361"/>
      <c r="AS24" s="359">
        <v>3398</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39421498</v>
      </c>
      <c r="BO24" s="384"/>
      <c r="BP24" s="384"/>
      <c r="BQ24" s="384"/>
      <c r="BR24" s="384"/>
      <c r="BS24" s="384"/>
      <c r="BT24" s="384"/>
      <c r="BU24" s="385"/>
      <c r="BV24" s="383">
        <v>40227709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1</v>
      </c>
      <c r="M25" s="360"/>
      <c r="N25" s="360"/>
      <c r="O25" s="360"/>
      <c r="P25" s="361"/>
      <c r="Q25" s="359">
        <v>8000</v>
      </c>
      <c r="R25" s="360"/>
      <c r="S25" s="360"/>
      <c r="T25" s="360"/>
      <c r="U25" s="360"/>
      <c r="V25" s="361"/>
      <c r="W25" s="425"/>
      <c r="X25" s="416"/>
      <c r="Y25" s="417"/>
      <c r="Z25" s="356" t="s">
        <v>155</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2528281</v>
      </c>
      <c r="BO25" s="379"/>
      <c r="BP25" s="379"/>
      <c r="BQ25" s="379"/>
      <c r="BR25" s="379"/>
      <c r="BS25" s="379"/>
      <c r="BT25" s="379"/>
      <c r="BU25" s="380"/>
      <c r="BV25" s="378">
        <v>3902080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6910</v>
      </c>
      <c r="R26" s="360"/>
      <c r="S26" s="360"/>
      <c r="T26" s="360"/>
      <c r="U26" s="360"/>
      <c r="V26" s="361"/>
      <c r="W26" s="425"/>
      <c r="X26" s="416"/>
      <c r="Y26" s="417"/>
      <c r="Z26" s="356" t="s">
        <v>158</v>
      </c>
      <c r="AA26" s="438"/>
      <c r="AB26" s="438"/>
      <c r="AC26" s="438"/>
      <c r="AD26" s="438"/>
      <c r="AE26" s="438"/>
      <c r="AF26" s="438"/>
      <c r="AG26" s="439"/>
      <c r="AH26" s="359">
        <v>50</v>
      </c>
      <c r="AI26" s="360"/>
      <c r="AJ26" s="360"/>
      <c r="AK26" s="360"/>
      <c r="AL26" s="361"/>
      <c r="AM26" s="359">
        <v>167750</v>
      </c>
      <c r="AN26" s="360"/>
      <c r="AO26" s="360"/>
      <c r="AP26" s="360"/>
      <c r="AQ26" s="360"/>
      <c r="AR26" s="361"/>
      <c r="AS26" s="359">
        <v>3355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5210</v>
      </c>
      <c r="R27" s="360"/>
      <c r="S27" s="360"/>
      <c r="T27" s="360"/>
      <c r="U27" s="360"/>
      <c r="V27" s="361"/>
      <c r="W27" s="425"/>
      <c r="X27" s="416"/>
      <c r="Y27" s="417"/>
      <c r="Z27" s="356" t="s">
        <v>161</v>
      </c>
      <c r="AA27" s="357"/>
      <c r="AB27" s="357"/>
      <c r="AC27" s="357"/>
      <c r="AD27" s="357"/>
      <c r="AE27" s="357"/>
      <c r="AF27" s="357"/>
      <c r="AG27" s="358"/>
      <c r="AH27" s="359">
        <v>8</v>
      </c>
      <c r="AI27" s="360"/>
      <c r="AJ27" s="360"/>
      <c r="AK27" s="360"/>
      <c r="AL27" s="361"/>
      <c r="AM27" s="359">
        <v>27014</v>
      </c>
      <c r="AN27" s="360"/>
      <c r="AO27" s="360"/>
      <c r="AP27" s="360"/>
      <c r="AQ27" s="360"/>
      <c r="AR27" s="361"/>
      <c r="AS27" s="359">
        <v>3377</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2079022</v>
      </c>
      <c r="BO27" s="387"/>
      <c r="BP27" s="387"/>
      <c r="BQ27" s="387"/>
      <c r="BR27" s="387"/>
      <c r="BS27" s="387"/>
      <c r="BT27" s="387"/>
      <c r="BU27" s="388"/>
      <c r="BV27" s="386">
        <v>2078862</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4560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3909686</v>
      </c>
      <c r="BO28" s="379"/>
      <c r="BP28" s="379"/>
      <c r="BQ28" s="379"/>
      <c r="BR28" s="379"/>
      <c r="BS28" s="379"/>
      <c r="BT28" s="379"/>
      <c r="BU28" s="380"/>
      <c r="BV28" s="378">
        <v>3909686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28</v>
      </c>
      <c r="M29" s="360"/>
      <c r="N29" s="360"/>
      <c r="O29" s="360"/>
      <c r="P29" s="361"/>
      <c r="Q29" s="359">
        <v>4250</v>
      </c>
      <c r="R29" s="360"/>
      <c r="S29" s="360"/>
      <c r="T29" s="360"/>
      <c r="U29" s="360"/>
      <c r="V29" s="361"/>
      <c r="W29" s="426"/>
      <c r="X29" s="427"/>
      <c r="Y29" s="428"/>
      <c r="Z29" s="356" t="s">
        <v>168</v>
      </c>
      <c r="AA29" s="357"/>
      <c r="AB29" s="357"/>
      <c r="AC29" s="357"/>
      <c r="AD29" s="357"/>
      <c r="AE29" s="357"/>
      <c r="AF29" s="357"/>
      <c r="AG29" s="358"/>
      <c r="AH29" s="359">
        <v>1039</v>
      </c>
      <c r="AI29" s="360"/>
      <c r="AJ29" s="360"/>
      <c r="AK29" s="360"/>
      <c r="AL29" s="361"/>
      <c r="AM29" s="359">
        <v>3530352</v>
      </c>
      <c r="AN29" s="360"/>
      <c r="AO29" s="360"/>
      <c r="AP29" s="360"/>
      <c r="AQ29" s="360"/>
      <c r="AR29" s="361"/>
      <c r="AS29" s="359">
        <v>3398</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4839314</v>
      </c>
      <c r="BO29" s="384"/>
      <c r="BP29" s="384"/>
      <c r="BQ29" s="384"/>
      <c r="BR29" s="384"/>
      <c r="BS29" s="384"/>
      <c r="BT29" s="384"/>
      <c r="BU29" s="385"/>
      <c r="BV29" s="383">
        <v>4179314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100.1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11144799</v>
      </c>
      <c r="BO30" s="387"/>
      <c r="BP30" s="387"/>
      <c r="BQ30" s="387"/>
      <c r="BR30" s="387"/>
      <c r="BS30" s="387"/>
      <c r="BT30" s="387"/>
      <c r="BU30" s="388"/>
      <c r="BV30" s="386">
        <v>12342508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上田市国民健康保険事業特別会計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IF('各会計、関係団体の財政状況及び健全化判断比率'!B32="","",'各会計、関係団体の財政状況及び健全化判断比率'!B32)</f>
        <v>上田市立産婦人科病院事業会計</v>
      </c>
      <c r="AP34" s="342"/>
      <c r="AQ34" s="342"/>
      <c r="AR34" s="342"/>
      <c r="AS34" s="342"/>
      <c r="AT34" s="342"/>
      <c r="AU34" s="342"/>
      <c r="AV34" s="342"/>
      <c r="AW34" s="342"/>
      <c r="AX34" s="342"/>
      <c r="AY34" s="342"/>
      <c r="AZ34" s="342"/>
      <c r="BA34" s="342"/>
      <c r="BB34" s="342"/>
      <c r="BC34" s="342"/>
      <c r="BD34" s="165"/>
      <c r="BE34" s="343">
        <f>IF(BG34="","",MAX(C34:D43,U34:V43,AM34:AN43)+1)</f>
        <v>15</v>
      </c>
      <c r="BF34" s="343"/>
      <c r="BG34" s="342" t="str">
        <f>IF('各会計、関係団体の財政状況及び健全化判断比率'!B37="","",'各会計、関係団体の財政状況及び健全化判断比率'!B37)</f>
        <v>上田市農業集落排水事業会計（農業集落排水事業）</v>
      </c>
      <c r="BH34" s="342"/>
      <c r="BI34" s="342"/>
      <c r="BJ34" s="342"/>
      <c r="BK34" s="342"/>
      <c r="BL34" s="342"/>
      <c r="BM34" s="342"/>
      <c r="BN34" s="342"/>
      <c r="BO34" s="342"/>
      <c r="BP34" s="342"/>
      <c r="BQ34" s="342"/>
      <c r="BR34" s="342"/>
      <c r="BS34" s="342"/>
      <c r="BT34" s="342"/>
      <c r="BU34" s="342"/>
      <c r="BV34" s="165"/>
      <c r="BW34" s="343">
        <f>IF(BY34="","",MAX(C34:D43,U34:V43,AM34:AN43,BE34:BF43)+1)</f>
        <v>16</v>
      </c>
      <c r="BX34" s="343"/>
      <c r="BY34" s="342" t="str">
        <f>IF('各会計、関係団体の財政状況及び健全化判断比率'!B68="","",'各会計、関係団体の財政状況及び健全化判断比率'!B68)</f>
        <v>上田地域広域連合
（一般会計）</v>
      </c>
      <c r="BZ34" s="342"/>
      <c r="CA34" s="342"/>
      <c r="CB34" s="342"/>
      <c r="CC34" s="342"/>
      <c r="CD34" s="342"/>
      <c r="CE34" s="342"/>
      <c r="CF34" s="342"/>
      <c r="CG34" s="342"/>
      <c r="CH34" s="342"/>
      <c r="CI34" s="342"/>
      <c r="CJ34" s="342"/>
      <c r="CK34" s="342"/>
      <c r="CL34" s="342"/>
      <c r="CM34" s="342"/>
      <c r="CN34" s="165"/>
      <c r="CO34" s="343">
        <f>IF(CQ34="","",MAX(C34:D43,U34:V43,AM34:AN43,BE34:BF43,BW34:BX43)+1)</f>
        <v>26</v>
      </c>
      <c r="CP34" s="343"/>
      <c r="CQ34" s="342" t="str">
        <f>IF('各会計、関係団体の財政状況及び健全化判断比率'!BS7="","",'各会計、関係団体の財政状況及び健全化判断比率'!BS7)</f>
        <v>上田市土地開発公社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上田市土地取得事業特別会計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上田市介護保険事業特別会計</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IF('各会計、関係団体の財政状況及び健全化判断比率'!B33="","",'各会計、関係団体の財政状況及び健全化判断比率'!B33)</f>
        <v>上田市真田有線放送電話事業会計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17</v>
      </c>
      <c r="BX35" s="343"/>
      <c r="BY35" s="342" t="str">
        <f>IF('各会計、関係団体の財政状況及び健全化判断比率'!B69="","",'各会計、関係団体の財政状況及び健全化判断比率'!B69)</f>
        <v>上田地域広域連合
（ふるさと市町村圏基金特別会計）</v>
      </c>
      <c r="BZ35" s="342"/>
      <c r="CA35" s="342"/>
      <c r="CB35" s="342"/>
      <c r="CC35" s="342"/>
      <c r="CD35" s="342"/>
      <c r="CE35" s="342"/>
      <c r="CF35" s="342"/>
      <c r="CG35" s="342"/>
      <c r="CH35" s="342"/>
      <c r="CI35" s="342"/>
      <c r="CJ35" s="342"/>
      <c r="CK35" s="342"/>
      <c r="CL35" s="342"/>
      <c r="CM35" s="342"/>
      <c r="CN35" s="165"/>
      <c r="CO35" s="343">
        <f t="shared" ref="CO35:CO43" si="3">IF(CQ35="","",CO34+1)</f>
        <v>27</v>
      </c>
      <c r="CP35" s="343"/>
      <c r="CQ35" s="342" t="str">
        <f>IF('各会計、関係団体の財政状況及び健全化判断比率'!BS8="","",'各会計、関係団体の財政状況及び健全化判断比率'!BS8)</f>
        <v>上田市体育協会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上田市同和地区住宅新築資金等貸付事業特別会計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上田市駐車場事業特別会計</v>
      </c>
      <c r="X36" s="342"/>
      <c r="Y36" s="342"/>
      <c r="Z36" s="342"/>
      <c r="AA36" s="342"/>
      <c r="AB36" s="342"/>
      <c r="AC36" s="342"/>
      <c r="AD36" s="342"/>
      <c r="AE36" s="342"/>
      <c r="AF36" s="342"/>
      <c r="AG36" s="342"/>
      <c r="AH36" s="342"/>
      <c r="AI36" s="342"/>
      <c r="AJ36" s="342"/>
      <c r="AK36" s="342"/>
      <c r="AL36" s="165"/>
      <c r="AM36" s="343">
        <f t="shared" si="0"/>
        <v>12</v>
      </c>
      <c r="AN36" s="343"/>
      <c r="AO36" s="342" t="str">
        <f>IF('各会計、関係団体の財政状況及び健全化判断比率'!B34="","",'各会計、関係団体の財政状況及び健全化判断比率'!B34)</f>
        <v>上田市水道事業会計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18</v>
      </c>
      <c r="BX36" s="343"/>
      <c r="BY36" s="342" t="str">
        <f>IF('各会計、関係団体の財政状況及び健全化判断比率'!B70="","",'各会計、関係団体の財政状況及び健全化判断比率'!B70)</f>
        <v>上田地域広域連合
（介護保険特別会計）</v>
      </c>
      <c r="BZ36" s="342"/>
      <c r="CA36" s="342"/>
      <c r="CB36" s="342"/>
      <c r="CC36" s="342"/>
      <c r="CD36" s="342"/>
      <c r="CE36" s="342"/>
      <c r="CF36" s="342"/>
      <c r="CG36" s="342"/>
      <c r="CH36" s="342"/>
      <c r="CI36" s="342"/>
      <c r="CJ36" s="342"/>
      <c r="CK36" s="342"/>
      <c r="CL36" s="342"/>
      <c r="CM36" s="342"/>
      <c r="CN36" s="165"/>
      <c r="CO36" s="343">
        <f t="shared" si="3"/>
        <v>28</v>
      </c>
      <c r="CP36" s="343"/>
      <c r="CQ36" s="342" t="str">
        <f>IF('各会計、関係団体の財政状況及び健全化判断比率'!BS9="","",'各会計、関係団体の財政状況及び健全化判断比率'!BS9)</f>
        <v>上田市地域振興事業団</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上田市社会福祉授産事業特別会計</v>
      </c>
      <c r="F37" s="342"/>
      <c r="G37" s="342"/>
      <c r="H37" s="342"/>
      <c r="I37" s="342"/>
      <c r="J37" s="342"/>
      <c r="K37" s="342"/>
      <c r="L37" s="342"/>
      <c r="M37" s="342"/>
      <c r="N37" s="342"/>
      <c r="O37" s="342"/>
      <c r="P37" s="342"/>
      <c r="Q37" s="342"/>
      <c r="R37" s="342"/>
      <c r="S37" s="342"/>
      <c r="T37" s="165"/>
      <c r="U37" s="343">
        <f t="shared" si="4"/>
        <v>9</v>
      </c>
      <c r="V37" s="343"/>
      <c r="W37" s="342" t="str">
        <f>IF('各会計、関係団体の財政状況及び健全化判断比率'!B31="","",'各会計、関係団体の財政状況及び健全化判断比率'!B31)</f>
        <v>上田市後期高齢者医療事業特別会計</v>
      </c>
      <c r="X37" s="342"/>
      <c r="Y37" s="342"/>
      <c r="Z37" s="342"/>
      <c r="AA37" s="342"/>
      <c r="AB37" s="342"/>
      <c r="AC37" s="342"/>
      <c r="AD37" s="342"/>
      <c r="AE37" s="342"/>
      <c r="AF37" s="342"/>
      <c r="AG37" s="342"/>
      <c r="AH37" s="342"/>
      <c r="AI37" s="342"/>
      <c r="AJ37" s="342"/>
      <c r="AK37" s="342"/>
      <c r="AL37" s="165"/>
      <c r="AM37" s="343">
        <f t="shared" si="0"/>
        <v>13</v>
      </c>
      <c r="AN37" s="343"/>
      <c r="AO37" s="342" t="str">
        <f>IF('各会計、関係団体の財政状況及び健全化判断比率'!B35="","",'各会計、関係団体の財政状況及び健全化判断比率'!B35)</f>
        <v>上田市公共下水道事業会計（公共下水道事業）</v>
      </c>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19</v>
      </c>
      <c r="BX37" s="343"/>
      <c r="BY37" s="342" t="str">
        <f>IF('各会計、関係団体の財政状況及び健全化判断比率'!B71="","",'各会計、関係団体の財政状況及び健全化判断比率'!B71)</f>
        <v>上田地域広域連合
（消防特別会計）</v>
      </c>
      <c r="BZ37" s="342"/>
      <c r="CA37" s="342"/>
      <c r="CB37" s="342"/>
      <c r="CC37" s="342"/>
      <c r="CD37" s="342"/>
      <c r="CE37" s="342"/>
      <c r="CF37" s="342"/>
      <c r="CG37" s="342"/>
      <c r="CH37" s="342"/>
      <c r="CI37" s="342"/>
      <c r="CJ37" s="342"/>
      <c r="CK37" s="342"/>
      <c r="CL37" s="342"/>
      <c r="CM37" s="342"/>
      <c r="CN37" s="165"/>
      <c r="CO37" s="343">
        <f t="shared" si="3"/>
        <v>29</v>
      </c>
      <c r="CP37" s="343"/>
      <c r="CQ37" s="342" t="str">
        <f>IF('各会計、関係団体の財政状況及び健全化判断比率'!BS10="","",'各会計、関係団体の財政状況及び健全化判断比率'!BS10)</f>
        <v>丸子温泉開発(株)</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上田市武石診療所事業特別会計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f t="shared" si="0"/>
        <v>14</v>
      </c>
      <c r="AN38" s="343"/>
      <c r="AO38" s="342" t="str">
        <f>IF('各会計、関係団体の財政状況及び健全化判断比率'!B36="","",'各会計、関係団体の財政状況及び健全化判断比率'!B36)</f>
        <v>上田市公共下水道事業会計（特定環境保全公共下水道事業）</v>
      </c>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20</v>
      </c>
      <c r="BX38" s="343"/>
      <c r="BY38" s="342" t="str">
        <f>IF('各会計、関係団体の財政状況及び健全化判断比率'!B72="","",'各会計、関係団体の財政状況及び健全化判断比率'!B72)</f>
        <v>上田市東御市真田共有財産組合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21</v>
      </c>
      <c r="BX39" s="343"/>
      <c r="BY39" s="342" t="str">
        <f>IF('各会計、関係団体の財政状況及び健全化判断比率'!B73="","",'各会計、関係団体の財政状況及び健全化判断比率'!B73)</f>
        <v>青木村及び上田市共有財産組合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22</v>
      </c>
      <c r="BX40" s="343"/>
      <c r="BY40" s="342" t="str">
        <f>IF('各会計、関係団体の財政状況及び健全化判断比率'!B74="","",'各会計、関係団体の財政状況及び健全化判断比率'!B74)</f>
        <v>上田市長和町中学校組合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23</v>
      </c>
      <c r="BX41" s="343"/>
      <c r="BY41" s="342" t="str">
        <f>IF('各会計、関係団体の財政状況及び健全化判断比率'!B75="","",'各会計、関係団体の財政状況及び健全化判断比率'!B75)</f>
        <v>長野県後期高齢者医療広域連合
（一般会計）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24</v>
      </c>
      <c r="BX42" s="343"/>
      <c r="BY42" s="342" t="str">
        <f>IF('各会計、関係団体の財政状況及び健全化判断比率'!B76="","",'各会計、関係団体の財政状況及び健全化判断比率'!B76)</f>
        <v>長野県後期高齢者医療広域連合
（後期高齢者医療特別会計）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25</v>
      </c>
      <c r="BX43" s="343"/>
      <c r="BY43" s="342" t="str">
        <f>IF('各会計、関係団体の財政状況及び健全化判断比率'!B77="","",'各会計、関係団体の財政状況及び健全化判断比率'!B77)</f>
        <v>長野県市町村自治振興組合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517</v>
      </c>
      <c r="J40" s="79" t="s">
        <v>518</v>
      </c>
      <c r="K40" s="79" t="s">
        <v>519</v>
      </c>
      <c r="L40" s="79" t="s">
        <v>520</v>
      </c>
      <c r="M40" s="80" t="s">
        <v>521</v>
      </c>
    </row>
    <row r="41" spans="2:13" ht="27.75" customHeight="1">
      <c r="B41" s="1181" t="s">
        <v>23</v>
      </c>
      <c r="C41" s="1182"/>
      <c r="D41" s="81"/>
      <c r="E41" s="1183" t="s">
        <v>24</v>
      </c>
      <c r="F41" s="1183"/>
      <c r="G41" s="1183"/>
      <c r="H41" s="1184"/>
      <c r="I41" s="82">
        <v>68429</v>
      </c>
      <c r="J41" s="83">
        <v>68110</v>
      </c>
      <c r="K41" s="83">
        <v>66095</v>
      </c>
      <c r="L41" s="83">
        <v>67695</v>
      </c>
      <c r="M41" s="84">
        <v>69549</v>
      </c>
    </row>
    <row r="42" spans="2:13" ht="27.75" customHeight="1">
      <c r="B42" s="1171"/>
      <c r="C42" s="1172"/>
      <c r="D42" s="85"/>
      <c r="E42" s="1175" t="s">
        <v>25</v>
      </c>
      <c r="F42" s="1175"/>
      <c r="G42" s="1175"/>
      <c r="H42" s="1176"/>
      <c r="I42" s="86">
        <v>731</v>
      </c>
      <c r="J42" s="87">
        <v>978</v>
      </c>
      <c r="K42" s="87">
        <v>863</v>
      </c>
      <c r="L42" s="87">
        <v>382</v>
      </c>
      <c r="M42" s="88">
        <v>675</v>
      </c>
    </row>
    <row r="43" spans="2:13" ht="27.75" customHeight="1">
      <c r="B43" s="1171"/>
      <c r="C43" s="1172"/>
      <c r="D43" s="85"/>
      <c r="E43" s="1175" t="s">
        <v>26</v>
      </c>
      <c r="F43" s="1175"/>
      <c r="G43" s="1175"/>
      <c r="H43" s="1176"/>
      <c r="I43" s="86">
        <v>58106</v>
      </c>
      <c r="J43" s="87">
        <v>54905</v>
      </c>
      <c r="K43" s="87">
        <v>49289</v>
      </c>
      <c r="L43" s="87">
        <v>46157</v>
      </c>
      <c r="M43" s="88">
        <v>42739</v>
      </c>
    </row>
    <row r="44" spans="2:13" ht="27.75" customHeight="1">
      <c r="B44" s="1171"/>
      <c r="C44" s="1172"/>
      <c r="D44" s="85"/>
      <c r="E44" s="1175" t="s">
        <v>27</v>
      </c>
      <c r="F44" s="1175"/>
      <c r="G44" s="1175"/>
      <c r="H44" s="1176"/>
      <c r="I44" s="86">
        <v>1181</v>
      </c>
      <c r="J44" s="87">
        <v>922</v>
      </c>
      <c r="K44" s="87">
        <v>920</v>
      </c>
      <c r="L44" s="87">
        <v>958</v>
      </c>
      <c r="M44" s="88">
        <v>1947</v>
      </c>
    </row>
    <row r="45" spans="2:13" ht="27.75" customHeight="1">
      <c r="B45" s="1171"/>
      <c r="C45" s="1172"/>
      <c r="D45" s="85"/>
      <c r="E45" s="1175" t="s">
        <v>28</v>
      </c>
      <c r="F45" s="1175"/>
      <c r="G45" s="1175"/>
      <c r="H45" s="1176"/>
      <c r="I45" s="86">
        <v>12777</v>
      </c>
      <c r="J45" s="87">
        <v>12705</v>
      </c>
      <c r="K45" s="87">
        <v>12614</v>
      </c>
      <c r="L45" s="87">
        <v>12554</v>
      </c>
      <c r="M45" s="88">
        <v>11749</v>
      </c>
    </row>
    <row r="46" spans="2:13" ht="27.75" customHeight="1">
      <c r="B46" s="1171"/>
      <c r="C46" s="1172"/>
      <c r="D46" s="85"/>
      <c r="E46" s="1175" t="s">
        <v>29</v>
      </c>
      <c r="F46" s="1175"/>
      <c r="G46" s="1175"/>
      <c r="H46" s="1176"/>
      <c r="I46" s="86">
        <v>5448</v>
      </c>
      <c r="J46" s="87">
        <v>4315</v>
      </c>
      <c r="K46" s="87">
        <v>2912</v>
      </c>
      <c r="L46" s="87">
        <v>3145</v>
      </c>
      <c r="M46" s="88">
        <v>2578</v>
      </c>
    </row>
    <row r="47" spans="2:13" ht="27.75" customHeight="1">
      <c r="B47" s="1171"/>
      <c r="C47" s="1172"/>
      <c r="D47" s="85"/>
      <c r="E47" s="1175" t="s">
        <v>30</v>
      </c>
      <c r="F47" s="1175"/>
      <c r="G47" s="1175"/>
      <c r="H47" s="1176"/>
      <c r="I47" s="86" t="s">
        <v>479</v>
      </c>
      <c r="J47" s="87" t="s">
        <v>479</v>
      </c>
      <c r="K47" s="87" t="s">
        <v>479</v>
      </c>
      <c r="L47" s="87" t="s">
        <v>479</v>
      </c>
      <c r="M47" s="88" t="s">
        <v>479</v>
      </c>
    </row>
    <row r="48" spans="2:13" ht="27.75" customHeight="1">
      <c r="B48" s="1173"/>
      <c r="C48" s="1174"/>
      <c r="D48" s="85"/>
      <c r="E48" s="1175" t="s">
        <v>31</v>
      </c>
      <c r="F48" s="1175"/>
      <c r="G48" s="1175"/>
      <c r="H48" s="1176"/>
      <c r="I48" s="86" t="s">
        <v>479</v>
      </c>
      <c r="J48" s="87" t="s">
        <v>479</v>
      </c>
      <c r="K48" s="87" t="s">
        <v>479</v>
      </c>
      <c r="L48" s="87" t="s">
        <v>479</v>
      </c>
      <c r="M48" s="88" t="s">
        <v>479</v>
      </c>
    </row>
    <row r="49" spans="2:13" ht="27.75" customHeight="1">
      <c r="B49" s="1169" t="s">
        <v>32</v>
      </c>
      <c r="C49" s="1170"/>
      <c r="D49" s="89"/>
      <c r="E49" s="1175" t="s">
        <v>33</v>
      </c>
      <c r="F49" s="1175"/>
      <c r="G49" s="1175"/>
      <c r="H49" s="1176"/>
      <c r="I49" s="86">
        <v>15927</v>
      </c>
      <c r="J49" s="87">
        <v>17790</v>
      </c>
      <c r="K49" s="87">
        <v>18454</v>
      </c>
      <c r="L49" s="87">
        <v>18502</v>
      </c>
      <c r="M49" s="88">
        <v>18099</v>
      </c>
    </row>
    <row r="50" spans="2:13" ht="27.75" customHeight="1">
      <c r="B50" s="1171"/>
      <c r="C50" s="1172"/>
      <c r="D50" s="85"/>
      <c r="E50" s="1175" t="s">
        <v>34</v>
      </c>
      <c r="F50" s="1175"/>
      <c r="G50" s="1175"/>
      <c r="H50" s="1176"/>
      <c r="I50" s="86">
        <v>6094</v>
      </c>
      <c r="J50" s="87">
        <v>4956</v>
      </c>
      <c r="K50" s="87">
        <v>4191</v>
      </c>
      <c r="L50" s="87">
        <v>3698</v>
      </c>
      <c r="M50" s="88">
        <v>5645</v>
      </c>
    </row>
    <row r="51" spans="2:13" ht="27.75" customHeight="1">
      <c r="B51" s="1173"/>
      <c r="C51" s="1174"/>
      <c r="D51" s="85"/>
      <c r="E51" s="1175" t="s">
        <v>35</v>
      </c>
      <c r="F51" s="1175"/>
      <c r="G51" s="1175"/>
      <c r="H51" s="1176"/>
      <c r="I51" s="86">
        <v>91786</v>
      </c>
      <c r="J51" s="87">
        <v>91347</v>
      </c>
      <c r="K51" s="87">
        <v>89886</v>
      </c>
      <c r="L51" s="87">
        <v>90277</v>
      </c>
      <c r="M51" s="88">
        <v>90917</v>
      </c>
    </row>
    <row r="52" spans="2:13" ht="27.75" customHeight="1" thickBot="1">
      <c r="B52" s="1177" t="s">
        <v>20</v>
      </c>
      <c r="C52" s="1178"/>
      <c r="D52" s="90"/>
      <c r="E52" s="1179" t="s">
        <v>36</v>
      </c>
      <c r="F52" s="1179"/>
      <c r="G52" s="1179"/>
      <c r="H52" s="1180"/>
      <c r="I52" s="91">
        <v>32866</v>
      </c>
      <c r="J52" s="92">
        <v>27842</v>
      </c>
      <c r="K52" s="92">
        <v>20161</v>
      </c>
      <c r="L52" s="92">
        <v>18413</v>
      </c>
      <c r="M52" s="93">
        <v>14575</v>
      </c>
    </row>
    <row r="53" spans="2:13" ht="27.75" customHeight="1">
      <c r="B53" s="94" t="s">
        <v>37</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38</v>
      </c>
      <c r="E2" s="109"/>
      <c r="F2" s="110" t="s">
        <v>516</v>
      </c>
      <c r="G2" s="111"/>
      <c r="H2" s="112"/>
    </row>
    <row r="3" spans="1:8">
      <c r="A3" s="108" t="s">
        <v>509</v>
      </c>
      <c r="B3" s="113"/>
      <c r="C3" s="114"/>
      <c r="D3" s="115">
        <v>64682</v>
      </c>
      <c r="E3" s="116"/>
      <c r="F3" s="117">
        <v>50804</v>
      </c>
      <c r="G3" s="118"/>
      <c r="H3" s="119"/>
    </row>
    <row r="4" spans="1:8">
      <c r="A4" s="120"/>
      <c r="B4" s="121"/>
      <c r="C4" s="122"/>
      <c r="D4" s="123">
        <v>37957</v>
      </c>
      <c r="E4" s="124"/>
      <c r="F4" s="125">
        <v>30480</v>
      </c>
      <c r="G4" s="126"/>
      <c r="H4" s="127"/>
    </row>
    <row r="5" spans="1:8">
      <c r="A5" s="108" t="s">
        <v>511</v>
      </c>
      <c r="B5" s="113"/>
      <c r="C5" s="114"/>
      <c r="D5" s="115">
        <v>55373</v>
      </c>
      <c r="E5" s="116"/>
      <c r="F5" s="117">
        <v>38606</v>
      </c>
      <c r="G5" s="118"/>
      <c r="H5" s="119"/>
    </row>
    <row r="6" spans="1:8">
      <c r="A6" s="120"/>
      <c r="B6" s="121"/>
      <c r="C6" s="122"/>
      <c r="D6" s="123">
        <v>32111</v>
      </c>
      <c r="E6" s="124"/>
      <c r="F6" s="125">
        <v>22435</v>
      </c>
      <c r="G6" s="126"/>
      <c r="H6" s="127"/>
    </row>
    <row r="7" spans="1:8">
      <c r="A7" s="108" t="s">
        <v>512</v>
      </c>
      <c r="B7" s="113"/>
      <c r="C7" s="114"/>
      <c r="D7" s="115">
        <v>44622</v>
      </c>
      <c r="E7" s="116"/>
      <c r="F7" s="117">
        <v>39425</v>
      </c>
      <c r="G7" s="118"/>
      <c r="H7" s="119"/>
    </row>
    <row r="8" spans="1:8">
      <c r="A8" s="120"/>
      <c r="B8" s="121"/>
      <c r="C8" s="122"/>
      <c r="D8" s="123">
        <v>28779</v>
      </c>
      <c r="E8" s="124"/>
      <c r="F8" s="125">
        <v>22414</v>
      </c>
      <c r="G8" s="126"/>
      <c r="H8" s="127"/>
    </row>
    <row r="9" spans="1:8">
      <c r="A9" s="108" t="s">
        <v>513</v>
      </c>
      <c r="B9" s="113"/>
      <c r="C9" s="114"/>
      <c r="D9" s="115">
        <v>79736</v>
      </c>
      <c r="E9" s="116"/>
      <c r="F9" s="117">
        <v>43141</v>
      </c>
      <c r="G9" s="118"/>
      <c r="H9" s="119"/>
    </row>
    <row r="10" spans="1:8">
      <c r="A10" s="120"/>
      <c r="B10" s="121"/>
      <c r="C10" s="122"/>
      <c r="D10" s="123">
        <v>40272</v>
      </c>
      <c r="E10" s="124"/>
      <c r="F10" s="125">
        <v>21887</v>
      </c>
      <c r="G10" s="126"/>
      <c r="H10" s="127"/>
    </row>
    <row r="11" spans="1:8">
      <c r="A11" s="108" t="s">
        <v>514</v>
      </c>
      <c r="B11" s="113"/>
      <c r="C11" s="114"/>
      <c r="D11" s="115">
        <v>77443</v>
      </c>
      <c r="E11" s="116"/>
      <c r="F11" s="117">
        <v>45117</v>
      </c>
      <c r="G11" s="118"/>
      <c r="H11" s="119"/>
    </row>
    <row r="12" spans="1:8">
      <c r="A12" s="120"/>
      <c r="B12" s="121"/>
      <c r="C12" s="128"/>
      <c r="D12" s="123">
        <v>45693</v>
      </c>
      <c r="E12" s="124"/>
      <c r="F12" s="125">
        <v>25589</v>
      </c>
      <c r="G12" s="126"/>
      <c r="H12" s="127"/>
    </row>
    <row r="13" spans="1:8">
      <c r="A13" s="108"/>
      <c r="B13" s="113"/>
      <c r="C13" s="129"/>
      <c r="D13" s="130">
        <v>64371</v>
      </c>
      <c r="E13" s="131"/>
      <c r="F13" s="132">
        <v>43419</v>
      </c>
      <c r="G13" s="133"/>
      <c r="H13" s="119"/>
    </row>
    <row r="14" spans="1:8">
      <c r="A14" s="120"/>
      <c r="B14" s="121"/>
      <c r="C14" s="122"/>
      <c r="D14" s="123">
        <v>36962</v>
      </c>
      <c r="E14" s="124"/>
      <c r="F14" s="125">
        <v>24561</v>
      </c>
      <c r="G14" s="126"/>
      <c r="H14" s="127"/>
    </row>
    <row r="17" spans="1:11">
      <c r="A17" s="104" t="s">
        <v>39</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40</v>
      </c>
      <c r="B19" s="134">
        <f>ROUND(VALUE(SUBSTITUTE(実質収支比率等に係る経年分析!F$48,"▲","-")),2)</f>
        <v>7.4</v>
      </c>
      <c r="C19" s="134">
        <f>ROUND(VALUE(SUBSTITUTE(実質収支比率等に係る経年分析!G$48,"▲","-")),2)</f>
        <v>6.72</v>
      </c>
      <c r="D19" s="134">
        <f>ROUND(VALUE(SUBSTITUTE(実質収支比率等に係る経年分析!H$48,"▲","-")),2)</f>
        <v>7.8</v>
      </c>
      <c r="E19" s="134">
        <f>ROUND(VALUE(SUBSTITUTE(実質収支比率等に係る経年分析!I$48,"▲","-")),2)</f>
        <v>6.37</v>
      </c>
      <c r="F19" s="134">
        <f>ROUND(VALUE(SUBSTITUTE(実質収支比率等に係る経年分析!J$48,"▲","-")),2)</f>
        <v>5.0599999999999996</v>
      </c>
    </row>
    <row r="20" spans="1:11">
      <c r="A20" s="134" t="s">
        <v>41</v>
      </c>
      <c r="B20" s="134">
        <f>ROUND(VALUE(SUBSTITUTE(実質収支比率等に係る経年分析!F$47,"▲","-")),2)</f>
        <v>8.48</v>
      </c>
      <c r="C20" s="134">
        <f>ROUND(VALUE(SUBSTITUTE(実質収支比率等に係る経年分析!G$47,"▲","-")),2)</f>
        <v>8.7899999999999991</v>
      </c>
      <c r="D20" s="134">
        <f>ROUND(VALUE(SUBSTITUTE(実質収支比率等に係る経年分析!H$47,"▲","-")),2)</f>
        <v>9.93</v>
      </c>
      <c r="E20" s="134">
        <f>ROUND(VALUE(SUBSTITUTE(実質収支比率等に係る経年分析!I$47,"▲","-")),2)</f>
        <v>9.75</v>
      </c>
      <c r="F20" s="134">
        <f>ROUND(VALUE(SUBSTITUTE(実質収支比率等に係る経年分析!J$47,"▲","-")),2)</f>
        <v>9.9</v>
      </c>
    </row>
    <row r="21" spans="1:11">
      <c r="A21" s="134" t="s">
        <v>42</v>
      </c>
      <c r="B21" s="134">
        <f>IF(ISNUMBER(VALUE(SUBSTITUTE(実質収支比率等に係る経年分析!F$49,"▲","-"))),ROUND(VALUE(SUBSTITUTE(実質収支比率等に係る経年分析!F$49,"▲","-")),2),NA())</f>
        <v>0.9</v>
      </c>
      <c r="C21" s="134">
        <f>IF(ISNUMBER(VALUE(SUBSTITUTE(実質収支比率等に係る経年分析!G$49,"▲","-"))),ROUND(VALUE(SUBSTITUTE(実質収支比率等に係る経年分析!G$49,"▲","-")),2),NA())</f>
        <v>-0.63</v>
      </c>
      <c r="D21" s="134">
        <f>IF(ISNUMBER(VALUE(SUBSTITUTE(実質収支比率等に係る経年分析!H$49,"▲","-"))),ROUND(VALUE(SUBSTITUTE(実質収支比率等に係る経年分析!H$49,"▲","-")),2),NA())</f>
        <v>3.14</v>
      </c>
      <c r="E21" s="134">
        <f>IF(ISNUMBER(VALUE(SUBSTITUTE(実質収支比率等に係る経年分析!I$49,"▲","-"))),ROUND(VALUE(SUBSTITUTE(実質収支比率等に係る経年分析!I$49,"▲","-")),2),NA())</f>
        <v>0.46</v>
      </c>
      <c r="F21" s="134">
        <f>IF(ISNUMBER(VALUE(SUBSTITUTE(実質収支比率等に係る経年分析!J$49,"▲","-"))),ROUND(VALUE(SUBSTITUTE(実質収支比率等に係る経年分析!J$49,"▲","-")),2),NA())</f>
        <v>0.39</v>
      </c>
    </row>
    <row r="24" spans="1:11">
      <c r="A24" s="104" t="s">
        <v>43</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44</v>
      </c>
      <c r="C26" s="135" t="s">
        <v>45</v>
      </c>
      <c r="D26" s="135" t="s">
        <v>44</v>
      </c>
      <c r="E26" s="135" t="s">
        <v>45</v>
      </c>
      <c r="F26" s="135" t="s">
        <v>44</v>
      </c>
      <c r="G26" s="135" t="s">
        <v>45</v>
      </c>
      <c r="H26" s="135" t="s">
        <v>44</v>
      </c>
      <c r="I26" s="135" t="s">
        <v>45</v>
      </c>
      <c r="J26" s="135" t="s">
        <v>44</v>
      </c>
      <c r="K26" s="135" t="s">
        <v>45</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1.57</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0.93</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0.47</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0.49</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0.45</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上田市国民健康保険事業特別会計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0.54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0.9</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0.81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1.33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0.81</v>
      </c>
    </row>
    <row r="30" spans="1:11">
      <c r="A30" s="135" t="str">
        <f>IF(連結実質赤字比率に係る赤字・黒字の構成分析!C$40="",NA(),連結実質赤字比率に係る赤字・黒字の構成分析!C$40)</f>
        <v>上田市立産婦人科病院事業会計</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0.78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0.83</v>
      </c>
    </row>
    <row r="31" spans="1:11">
      <c r="A31" s="135" t="str">
        <f>IF(連結実質赤字比率に係る赤字・黒字の構成分析!C$39="",NA(),連結実質赤字比率に係る赤字・黒字の構成分析!C$39)</f>
        <v>上田市真田有線放送電話事業会計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0.82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0.9</v>
      </c>
    </row>
    <row r="32" spans="1:11">
      <c r="A32" s="135" t="str">
        <f>IF(連結実質赤字比率に係る赤字・黒字の構成分析!C$38="",NA(),連結実質赤字比率に係る赤字・黒字の構成分析!C$38)</f>
        <v>上田市市街地再開発事業特別会計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1.54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1.51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1.44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1.42</v>
      </c>
    </row>
    <row r="33" spans="1:16">
      <c r="A33" s="135" t="str">
        <f>IF(連結実質赤字比率に係る赤字・黒字の構成分析!C$37="",NA(),連結実質赤字比率に係る赤字・黒字の構成分析!C$37)</f>
        <v>上田市農業集落排水事業会計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2.65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2.79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3.04</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6.66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7.74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5.01</v>
      </c>
    </row>
    <row r="35" spans="1:16">
      <c r="A35" s="135" t="str">
        <f>IF(連結実質赤字比率に係る赤字・黒字の構成分析!C$35="",NA(),連結実質赤字比率に係る赤字・黒字の構成分析!C$35)</f>
        <v>上田市水道事業会計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7.54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8.84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9.07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8.49</v>
      </c>
    </row>
    <row r="36" spans="1:16">
      <c r="A36" s="135" t="str">
        <f>IF(連結実質赤字比率に係る赤字・黒字の構成分析!C$34="",NA(),連結実質赤字比率に係る赤字・黒字の構成分析!C$34)</f>
        <v>上田市公共下水道事業会計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12.35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12.85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12.81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12.48</v>
      </c>
    </row>
    <row r="39" spans="1:16">
      <c r="A39" s="104" t="s">
        <v>46</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47</v>
      </c>
      <c r="C41" s="136"/>
      <c r="D41" s="136" t="s">
        <v>48</v>
      </c>
      <c r="E41" s="136" t="s">
        <v>47</v>
      </c>
      <c r="F41" s="136"/>
      <c r="G41" s="136" t="s">
        <v>48</v>
      </c>
      <c r="H41" s="136" t="s">
        <v>47</v>
      </c>
      <c r="I41" s="136"/>
      <c r="J41" s="136" t="s">
        <v>48</v>
      </c>
      <c r="K41" s="136" t="s">
        <v>47</v>
      </c>
      <c r="L41" s="136"/>
      <c r="M41" s="136" t="s">
        <v>48</v>
      </c>
      <c r="N41" s="136" t="s">
        <v>47</v>
      </c>
      <c r="O41" s="136"/>
      <c r="P41" s="136" t="s">
        <v>48</v>
      </c>
    </row>
    <row r="42" spans="1:16">
      <c r="A42" s="136" t="s">
        <v>49</v>
      </c>
      <c r="B42" s="136"/>
      <c r="C42" s="136"/>
      <c r="D42" s="136">
        <f>'実質公債費比率（分子）の構造'!K$52</f>
        <v>9469</v>
      </c>
      <c r="E42" s="136"/>
      <c r="F42" s="136"/>
      <c r="G42" s="136">
        <f>'実質公債費比率（分子）の構造'!L$52</f>
        <v>9603</v>
      </c>
      <c r="H42" s="136"/>
      <c r="I42" s="136"/>
      <c r="J42" s="136">
        <f>'実質公債費比率（分子）の構造'!M$52</f>
        <v>9739</v>
      </c>
      <c r="K42" s="136"/>
      <c r="L42" s="136"/>
      <c r="M42" s="136">
        <f>'実質公債費比率（分子）の構造'!N$52</f>
        <v>10166</v>
      </c>
      <c r="N42" s="136"/>
      <c r="O42" s="136"/>
      <c r="P42" s="136">
        <f>'実質公債費比率（分子）の構造'!O$52</f>
        <v>9967</v>
      </c>
    </row>
    <row r="43" spans="1:16">
      <c r="A43" s="136" t="s">
        <v>17</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50</v>
      </c>
      <c r="B44" s="136">
        <f>'実質公債費比率（分子）の構造'!K$50</f>
        <v>158</v>
      </c>
      <c r="C44" s="136"/>
      <c r="D44" s="136"/>
      <c r="E44" s="136">
        <f>'実質公債費比率（分子）の構造'!L$50</f>
        <v>135</v>
      </c>
      <c r="F44" s="136"/>
      <c r="G44" s="136"/>
      <c r="H44" s="136">
        <f>'実質公債費比率（分子）の構造'!M$50</f>
        <v>116</v>
      </c>
      <c r="I44" s="136"/>
      <c r="J44" s="136"/>
      <c r="K44" s="136">
        <f>'実質公債費比率（分子）の構造'!N$50</f>
        <v>101</v>
      </c>
      <c r="L44" s="136"/>
      <c r="M44" s="136"/>
      <c r="N44" s="136">
        <f>'実質公債費比率（分子）の構造'!O$50</f>
        <v>78</v>
      </c>
      <c r="O44" s="136"/>
      <c r="P44" s="136"/>
    </row>
    <row r="45" spans="1:16">
      <c r="A45" s="136" t="s">
        <v>51</v>
      </c>
      <c r="B45" s="136">
        <f>'実質公債費比率（分子）の構造'!K$49</f>
        <v>601</v>
      </c>
      <c r="C45" s="136"/>
      <c r="D45" s="136"/>
      <c r="E45" s="136">
        <f>'実質公債費比率（分子）の構造'!L$49</f>
        <v>411</v>
      </c>
      <c r="F45" s="136"/>
      <c r="G45" s="136"/>
      <c r="H45" s="136">
        <f>'実質公債費比率（分子）の構造'!M$49</f>
        <v>204</v>
      </c>
      <c r="I45" s="136"/>
      <c r="J45" s="136"/>
      <c r="K45" s="136">
        <f>'実質公債費比率（分子）の構造'!N$49</f>
        <v>111</v>
      </c>
      <c r="L45" s="136"/>
      <c r="M45" s="136"/>
      <c r="N45" s="136">
        <f>'実質公債費比率（分子）の構造'!O$49</f>
        <v>141</v>
      </c>
      <c r="O45" s="136"/>
      <c r="P45" s="136"/>
    </row>
    <row r="46" spans="1:16">
      <c r="A46" s="136" t="s">
        <v>52</v>
      </c>
      <c r="B46" s="136">
        <f>'実質公債費比率（分子）の構造'!K$48</f>
        <v>3774</v>
      </c>
      <c r="C46" s="136"/>
      <c r="D46" s="136"/>
      <c r="E46" s="136">
        <f>'実質公債費比率（分子）の構造'!L$48</f>
        <v>3669</v>
      </c>
      <c r="F46" s="136"/>
      <c r="G46" s="136"/>
      <c r="H46" s="136">
        <f>'実質公債費比率（分子）の構造'!M$48</f>
        <v>3294</v>
      </c>
      <c r="I46" s="136"/>
      <c r="J46" s="136"/>
      <c r="K46" s="136">
        <f>'実質公債費比率（分子）の構造'!N$48</f>
        <v>3558</v>
      </c>
      <c r="L46" s="136"/>
      <c r="M46" s="136"/>
      <c r="N46" s="136">
        <f>'実質公債費比率（分子）の構造'!O$48</f>
        <v>3514</v>
      </c>
      <c r="O46" s="136"/>
      <c r="P46" s="136"/>
    </row>
    <row r="47" spans="1:16">
      <c r="A47" s="136" t="s">
        <v>53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f>'実質公債費比率（分子）の構造'!O$47</f>
        <v>17</v>
      </c>
      <c r="O47" s="136"/>
      <c r="P47" s="136"/>
    </row>
    <row r="48" spans="1:16">
      <c r="A48" s="136" t="s">
        <v>54</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55</v>
      </c>
      <c r="B49" s="136">
        <f>'実質公債費比率（分子）の構造'!K$45</f>
        <v>8424</v>
      </c>
      <c r="C49" s="136"/>
      <c r="D49" s="136"/>
      <c r="E49" s="136">
        <f>'実質公債費比率（分子）の構造'!L$45</f>
        <v>8542</v>
      </c>
      <c r="F49" s="136"/>
      <c r="G49" s="136"/>
      <c r="H49" s="136">
        <f>'実質公債費比率（分子）の構造'!M$45</f>
        <v>8223</v>
      </c>
      <c r="I49" s="136"/>
      <c r="J49" s="136"/>
      <c r="K49" s="136">
        <f>'実質公債費比率（分子）の構造'!N$45</f>
        <v>7702</v>
      </c>
      <c r="L49" s="136"/>
      <c r="M49" s="136"/>
      <c r="N49" s="136">
        <f>'実質公債費比率（分子）の構造'!O$45</f>
        <v>7424</v>
      </c>
      <c r="O49" s="136"/>
      <c r="P49" s="136"/>
    </row>
    <row r="50" spans="1:16">
      <c r="A50" s="136" t="s">
        <v>56</v>
      </c>
      <c r="B50" s="136" t="e">
        <f>NA()</f>
        <v>#N/A</v>
      </c>
      <c r="C50" s="136">
        <f>IF(ISNUMBER('実質公債費比率（分子）の構造'!K$53),'実質公債費比率（分子）の構造'!K$53,NA())</f>
        <v>3488</v>
      </c>
      <c r="D50" s="136" t="e">
        <f>NA()</f>
        <v>#N/A</v>
      </c>
      <c r="E50" s="136" t="e">
        <f>NA()</f>
        <v>#N/A</v>
      </c>
      <c r="F50" s="136">
        <f>IF(ISNUMBER('実質公債費比率（分子）の構造'!L$53),'実質公債費比率（分子）の構造'!L$53,NA())</f>
        <v>3154</v>
      </c>
      <c r="G50" s="136" t="e">
        <f>NA()</f>
        <v>#N/A</v>
      </c>
      <c r="H50" s="136" t="e">
        <f>NA()</f>
        <v>#N/A</v>
      </c>
      <c r="I50" s="136">
        <f>IF(ISNUMBER('実質公債費比率（分子）の構造'!M$53),'実質公債費比率（分子）の構造'!M$53,NA())</f>
        <v>2098</v>
      </c>
      <c r="J50" s="136" t="e">
        <f>NA()</f>
        <v>#N/A</v>
      </c>
      <c r="K50" s="136" t="e">
        <f>NA()</f>
        <v>#N/A</v>
      </c>
      <c r="L50" s="136">
        <f>IF(ISNUMBER('実質公債費比率（分子）の構造'!N$53),'実質公債費比率（分子）の構造'!N$53,NA())</f>
        <v>1306</v>
      </c>
      <c r="M50" s="136" t="e">
        <f>NA()</f>
        <v>#N/A</v>
      </c>
      <c r="N50" s="136" t="e">
        <f>NA()</f>
        <v>#N/A</v>
      </c>
      <c r="O50" s="136">
        <f>IF(ISNUMBER('実質公債費比率（分子）の構造'!O$53),'実質公債費比率（分子）の構造'!O$53,NA())</f>
        <v>1207</v>
      </c>
      <c r="P50" s="136" t="e">
        <f>NA()</f>
        <v>#N/A</v>
      </c>
    </row>
    <row r="53" spans="1:16">
      <c r="A53" s="104" t="s">
        <v>57</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58</v>
      </c>
      <c r="C55" s="135"/>
      <c r="D55" s="135" t="s">
        <v>59</v>
      </c>
      <c r="E55" s="135" t="s">
        <v>58</v>
      </c>
      <c r="F55" s="135"/>
      <c r="G55" s="135" t="s">
        <v>59</v>
      </c>
      <c r="H55" s="135" t="s">
        <v>58</v>
      </c>
      <c r="I55" s="135"/>
      <c r="J55" s="135" t="s">
        <v>59</v>
      </c>
      <c r="K55" s="135" t="s">
        <v>58</v>
      </c>
      <c r="L55" s="135"/>
      <c r="M55" s="135" t="s">
        <v>59</v>
      </c>
      <c r="N55" s="135" t="s">
        <v>58</v>
      </c>
      <c r="O55" s="135"/>
      <c r="P55" s="135" t="s">
        <v>59</v>
      </c>
    </row>
    <row r="56" spans="1:16">
      <c r="A56" s="135" t="s">
        <v>35</v>
      </c>
      <c r="B56" s="135"/>
      <c r="C56" s="135"/>
      <c r="D56" s="135">
        <f>'将来負担比率（分子）の構造'!I$51</f>
        <v>91786</v>
      </c>
      <c r="E56" s="135"/>
      <c r="F56" s="135"/>
      <c r="G56" s="135">
        <f>'将来負担比率（分子）の構造'!J$51</f>
        <v>91347</v>
      </c>
      <c r="H56" s="135"/>
      <c r="I56" s="135"/>
      <c r="J56" s="135">
        <f>'将来負担比率（分子）の構造'!K$51</f>
        <v>89886</v>
      </c>
      <c r="K56" s="135"/>
      <c r="L56" s="135"/>
      <c r="M56" s="135">
        <f>'将来負担比率（分子）の構造'!L$51</f>
        <v>90277</v>
      </c>
      <c r="N56" s="135"/>
      <c r="O56" s="135"/>
      <c r="P56" s="135">
        <f>'将来負担比率（分子）の構造'!M$51</f>
        <v>90917</v>
      </c>
    </row>
    <row r="57" spans="1:16">
      <c r="A57" s="135" t="s">
        <v>34</v>
      </c>
      <c r="B57" s="135"/>
      <c r="C57" s="135"/>
      <c r="D57" s="135">
        <f>'将来負担比率（分子）の構造'!I$50</f>
        <v>6094</v>
      </c>
      <c r="E57" s="135"/>
      <c r="F57" s="135"/>
      <c r="G57" s="135">
        <f>'将来負担比率（分子）の構造'!J$50</f>
        <v>4956</v>
      </c>
      <c r="H57" s="135"/>
      <c r="I57" s="135"/>
      <c r="J57" s="135">
        <f>'将来負担比率（分子）の構造'!K$50</f>
        <v>4191</v>
      </c>
      <c r="K57" s="135"/>
      <c r="L57" s="135"/>
      <c r="M57" s="135">
        <f>'将来負担比率（分子）の構造'!L$50</f>
        <v>3698</v>
      </c>
      <c r="N57" s="135"/>
      <c r="O57" s="135"/>
      <c r="P57" s="135">
        <f>'将来負担比率（分子）の構造'!M$50</f>
        <v>5645</v>
      </c>
    </row>
    <row r="58" spans="1:16">
      <c r="A58" s="135" t="s">
        <v>33</v>
      </c>
      <c r="B58" s="135"/>
      <c r="C58" s="135"/>
      <c r="D58" s="135">
        <f>'将来負担比率（分子）の構造'!I$49</f>
        <v>15927</v>
      </c>
      <c r="E58" s="135"/>
      <c r="F58" s="135"/>
      <c r="G58" s="135">
        <f>'将来負担比率（分子）の構造'!J$49</f>
        <v>17790</v>
      </c>
      <c r="H58" s="135"/>
      <c r="I58" s="135"/>
      <c r="J58" s="135">
        <f>'将来負担比率（分子）の構造'!K$49</f>
        <v>18454</v>
      </c>
      <c r="K58" s="135"/>
      <c r="L58" s="135"/>
      <c r="M58" s="135">
        <f>'将来負担比率（分子）の構造'!L$49</f>
        <v>18502</v>
      </c>
      <c r="N58" s="135"/>
      <c r="O58" s="135"/>
      <c r="P58" s="135">
        <f>'将来負担比率（分子）の構造'!M$49</f>
        <v>18099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5448</v>
      </c>
      <c r="C61" s="135"/>
      <c r="D61" s="135"/>
      <c r="E61" s="135">
        <f>'将来負担比率（分子）の構造'!J$46</f>
        <v>4315</v>
      </c>
      <c r="F61" s="135"/>
      <c r="G61" s="135"/>
      <c r="H61" s="135">
        <f>'将来負担比率（分子）の構造'!K$46</f>
        <v>2912</v>
      </c>
      <c r="I61" s="135"/>
      <c r="J61" s="135"/>
      <c r="K61" s="135">
        <f>'将来負担比率（分子）の構造'!L$46</f>
        <v>3145</v>
      </c>
      <c r="L61" s="135"/>
      <c r="M61" s="135"/>
      <c r="N61" s="135">
        <f>'将来負担比率（分子）の構造'!M$46</f>
        <v>2578</v>
      </c>
      <c r="O61" s="135"/>
      <c r="P61" s="135"/>
    </row>
    <row r="62" spans="1:16">
      <c r="A62" s="135" t="s">
        <v>28</v>
      </c>
      <c r="B62" s="135">
        <f>'将来負担比率（分子）の構造'!I$45</f>
        <v>12777</v>
      </c>
      <c r="C62" s="135"/>
      <c r="D62" s="135"/>
      <c r="E62" s="135">
        <f>'将来負担比率（分子）の構造'!J$45</f>
        <v>12705</v>
      </c>
      <c r="F62" s="135"/>
      <c r="G62" s="135"/>
      <c r="H62" s="135">
        <f>'将来負担比率（分子）の構造'!K$45</f>
        <v>12614</v>
      </c>
      <c r="I62" s="135"/>
      <c r="J62" s="135"/>
      <c r="K62" s="135">
        <f>'将来負担比率（分子）の構造'!L$45</f>
        <v>12554</v>
      </c>
      <c r="L62" s="135"/>
      <c r="M62" s="135"/>
      <c r="N62" s="135">
        <f>'将来負担比率（分子）の構造'!M$45</f>
        <v>11749</v>
      </c>
      <c r="O62" s="135"/>
      <c r="P62" s="135"/>
    </row>
    <row r="63" spans="1:16">
      <c r="A63" s="135" t="s">
        <v>27</v>
      </c>
      <c r="B63" s="135">
        <f>'将来負担比率（分子）の構造'!I$44</f>
        <v>1181</v>
      </c>
      <c r="C63" s="135"/>
      <c r="D63" s="135"/>
      <c r="E63" s="135">
        <f>'将来負担比率（分子）の構造'!J$44</f>
        <v>922</v>
      </c>
      <c r="F63" s="135"/>
      <c r="G63" s="135"/>
      <c r="H63" s="135">
        <f>'将来負担比率（分子）の構造'!K$44</f>
        <v>920</v>
      </c>
      <c r="I63" s="135"/>
      <c r="J63" s="135"/>
      <c r="K63" s="135">
        <f>'将来負担比率（分子）の構造'!L$44</f>
        <v>958</v>
      </c>
      <c r="L63" s="135"/>
      <c r="M63" s="135"/>
      <c r="N63" s="135">
        <f>'将来負担比率（分子）の構造'!M$44</f>
        <v>1947</v>
      </c>
      <c r="O63" s="135"/>
      <c r="P63" s="135"/>
    </row>
    <row r="64" spans="1:16">
      <c r="A64" s="135" t="s">
        <v>26</v>
      </c>
      <c r="B64" s="135">
        <f>'将来負担比率（分子）の構造'!I$43</f>
        <v>58106</v>
      </c>
      <c r="C64" s="135"/>
      <c r="D64" s="135"/>
      <c r="E64" s="135">
        <f>'将来負担比率（分子）の構造'!J$43</f>
        <v>54905</v>
      </c>
      <c r="F64" s="135"/>
      <c r="G64" s="135"/>
      <c r="H64" s="135">
        <f>'将来負担比率（分子）の構造'!K$43</f>
        <v>49289</v>
      </c>
      <c r="I64" s="135"/>
      <c r="J64" s="135"/>
      <c r="K64" s="135">
        <f>'将来負担比率（分子）の構造'!L$43</f>
        <v>46157</v>
      </c>
      <c r="L64" s="135"/>
      <c r="M64" s="135"/>
      <c r="N64" s="135">
        <f>'将来負担比率（分子）の構造'!M$43</f>
        <v>42739</v>
      </c>
      <c r="O64" s="135"/>
      <c r="P64" s="135"/>
    </row>
    <row r="65" spans="1:16">
      <c r="A65" s="135" t="s">
        <v>25</v>
      </c>
      <c r="B65" s="135">
        <f>'将来負担比率（分子）の構造'!I$42</f>
        <v>731</v>
      </c>
      <c r="C65" s="135"/>
      <c r="D65" s="135"/>
      <c r="E65" s="135">
        <f>'将来負担比率（分子）の構造'!J$42</f>
        <v>978</v>
      </c>
      <c r="F65" s="135"/>
      <c r="G65" s="135"/>
      <c r="H65" s="135">
        <f>'将来負担比率（分子）の構造'!K$42</f>
        <v>863</v>
      </c>
      <c r="I65" s="135"/>
      <c r="J65" s="135"/>
      <c r="K65" s="135">
        <f>'将来負担比率（分子）の構造'!L$42</f>
        <v>382</v>
      </c>
      <c r="L65" s="135"/>
      <c r="M65" s="135"/>
      <c r="N65" s="135">
        <f>'将来負担比率（分子）の構造'!M$42</f>
        <v>675</v>
      </c>
      <c r="O65" s="135"/>
      <c r="P65" s="135"/>
    </row>
    <row r="66" spans="1:16">
      <c r="A66" s="135" t="s">
        <v>24</v>
      </c>
      <c r="B66" s="135">
        <f>'将来負担比率（分子）の構造'!I$41</f>
        <v>68429</v>
      </c>
      <c r="C66" s="135"/>
      <c r="D66" s="135"/>
      <c r="E66" s="135">
        <f>'将来負担比率（分子）の構造'!J$41</f>
        <v>68110</v>
      </c>
      <c r="F66" s="135"/>
      <c r="G66" s="135"/>
      <c r="H66" s="135">
        <f>'将来負担比率（分子）の構造'!K$41</f>
        <v>66095</v>
      </c>
      <c r="I66" s="135"/>
      <c r="J66" s="135"/>
      <c r="K66" s="135">
        <f>'将来負担比率（分子）の構造'!L$41</f>
        <v>67695</v>
      </c>
      <c r="L66" s="135"/>
      <c r="M66" s="135"/>
      <c r="N66" s="135">
        <f>'将来負担比率（分子）の構造'!M$41</f>
        <v>69549</v>
      </c>
      <c r="O66" s="135"/>
      <c r="P66" s="135"/>
    </row>
    <row r="67" spans="1:16">
      <c r="A67" s="135" t="s">
        <v>60</v>
      </c>
      <c r="B67" s="135" t="e">
        <f>NA()</f>
        <v>#N/A</v>
      </c>
      <c r="C67" s="135">
        <f>IF(ISNUMBER('将来負担比率（分子）の構造'!I$52), IF('将来負担比率（分子）の構造'!I$52 &lt; 0, 0, '将来負担比率（分子）の構造'!I$52), NA())</f>
        <v>32866</v>
      </c>
      <c r="D67" s="135" t="e">
        <f>NA()</f>
        <v>#N/A</v>
      </c>
      <c r="E67" s="135" t="e">
        <f>NA()</f>
        <v>#N/A</v>
      </c>
      <c r="F67" s="135">
        <f>IF(ISNUMBER('将来負担比率（分子）の構造'!J$52), IF('将来負担比率（分子）の構造'!J$52 &lt; 0, 0, '将来負担比率（分子）の構造'!J$52), NA())</f>
        <v>27842</v>
      </c>
      <c r="G67" s="135" t="e">
        <f>NA()</f>
        <v>#N/A</v>
      </c>
      <c r="H67" s="135" t="e">
        <f>NA()</f>
        <v>#N/A</v>
      </c>
      <c r="I67" s="135">
        <f>IF(ISNUMBER('将来負担比率（分子）の構造'!K$52), IF('将来負担比率（分子）の構造'!K$52 &lt; 0, 0, '将来負担比率（分子）の構造'!K$52), NA())</f>
        <v>20161</v>
      </c>
      <c r="J67" s="135" t="e">
        <f>NA()</f>
        <v>#N/A</v>
      </c>
      <c r="K67" s="135" t="e">
        <f>NA()</f>
        <v>#N/A</v>
      </c>
      <c r="L67" s="135">
        <f>IF(ISNUMBER('将来負担比率（分子）の構造'!L$52), IF('将来負担比率（分子）の構造'!L$52 &lt; 0, 0, '将来負担比率（分子）の構造'!L$52), NA())</f>
        <v>18413</v>
      </c>
      <c r="M67" s="135" t="e">
        <f>NA()</f>
        <v>#N/A</v>
      </c>
      <c r="N67" s="135" t="e">
        <f>NA()</f>
        <v>#N/A</v>
      </c>
      <c r="O67" s="135">
        <f>IF(ISNUMBER('将来負担比率（分子）の構造'!M$52), IF('将来負担比率（分子）の構造'!M$52 &lt; 0, 0, '将来負担比率（分子）の構造'!M$52), NA())</f>
        <v>14575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21393658</v>
      </c>
      <c r="S5" s="639"/>
      <c r="T5" s="639"/>
      <c r="U5" s="639"/>
      <c r="V5" s="639"/>
      <c r="W5" s="639"/>
      <c r="X5" s="639"/>
      <c r="Y5" s="686"/>
      <c r="Z5" s="699">
        <v>28.4</v>
      </c>
      <c r="AA5" s="699"/>
      <c r="AB5" s="699"/>
      <c r="AC5" s="699"/>
      <c r="AD5" s="700">
        <v>20237528</v>
      </c>
      <c r="AE5" s="700"/>
      <c r="AF5" s="700"/>
      <c r="AG5" s="700"/>
      <c r="AH5" s="700"/>
      <c r="AI5" s="700"/>
      <c r="AJ5" s="700"/>
      <c r="AK5" s="700"/>
      <c r="AL5" s="687">
        <v>54.3</v>
      </c>
      <c r="AM5" s="656"/>
      <c r="AN5" s="656"/>
      <c r="AO5" s="688"/>
      <c r="AP5" s="675" t="s">
        <v>206</v>
      </c>
      <c r="AQ5" s="676"/>
      <c r="AR5" s="676"/>
      <c r="AS5" s="676"/>
      <c r="AT5" s="676"/>
      <c r="AU5" s="676"/>
      <c r="AV5" s="676"/>
      <c r="AW5" s="676"/>
      <c r="AX5" s="676"/>
      <c r="AY5" s="676"/>
      <c r="AZ5" s="676"/>
      <c r="BA5" s="676"/>
      <c r="BB5" s="676"/>
      <c r="BC5" s="676"/>
      <c r="BD5" s="676"/>
      <c r="BE5" s="676"/>
      <c r="BF5" s="677"/>
      <c r="BG5" s="588">
        <v>20191726</v>
      </c>
      <c r="BH5" s="589"/>
      <c r="BI5" s="589"/>
      <c r="BJ5" s="589"/>
      <c r="BK5" s="589"/>
      <c r="BL5" s="589"/>
      <c r="BM5" s="589"/>
      <c r="BN5" s="590"/>
      <c r="BO5" s="641">
        <v>94.4</v>
      </c>
      <c r="BP5" s="641"/>
      <c r="BQ5" s="641"/>
      <c r="BR5" s="641"/>
      <c r="BS5" s="642">
        <v>193288</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517701</v>
      </c>
      <c r="S6" s="589"/>
      <c r="T6" s="589"/>
      <c r="U6" s="589"/>
      <c r="V6" s="589"/>
      <c r="W6" s="589"/>
      <c r="X6" s="589"/>
      <c r="Y6" s="590"/>
      <c r="Z6" s="641">
        <v>0.7</v>
      </c>
      <c r="AA6" s="641"/>
      <c r="AB6" s="641"/>
      <c r="AC6" s="641"/>
      <c r="AD6" s="642">
        <v>517701</v>
      </c>
      <c r="AE6" s="642"/>
      <c r="AF6" s="642"/>
      <c r="AG6" s="642"/>
      <c r="AH6" s="642"/>
      <c r="AI6" s="642"/>
      <c r="AJ6" s="642"/>
      <c r="AK6" s="642"/>
      <c r="AL6" s="611">
        <v>1.4</v>
      </c>
      <c r="AM6" s="643"/>
      <c r="AN6" s="643"/>
      <c r="AO6" s="644"/>
      <c r="AP6" s="585" t="s">
        <v>211</v>
      </c>
      <c r="AQ6" s="586"/>
      <c r="AR6" s="586"/>
      <c r="AS6" s="586"/>
      <c r="AT6" s="586"/>
      <c r="AU6" s="586"/>
      <c r="AV6" s="586"/>
      <c r="AW6" s="586"/>
      <c r="AX6" s="586"/>
      <c r="AY6" s="586"/>
      <c r="AZ6" s="586"/>
      <c r="BA6" s="586"/>
      <c r="BB6" s="586"/>
      <c r="BC6" s="586"/>
      <c r="BD6" s="586"/>
      <c r="BE6" s="586"/>
      <c r="BF6" s="587"/>
      <c r="BG6" s="588">
        <v>20191726</v>
      </c>
      <c r="BH6" s="589"/>
      <c r="BI6" s="589"/>
      <c r="BJ6" s="589"/>
      <c r="BK6" s="589"/>
      <c r="BL6" s="589"/>
      <c r="BM6" s="589"/>
      <c r="BN6" s="590"/>
      <c r="BO6" s="641">
        <v>94.4</v>
      </c>
      <c r="BP6" s="641"/>
      <c r="BQ6" s="641"/>
      <c r="BR6" s="641"/>
      <c r="BS6" s="642">
        <v>193288</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381775</v>
      </c>
      <c r="CS6" s="589"/>
      <c r="CT6" s="589"/>
      <c r="CU6" s="589"/>
      <c r="CV6" s="589"/>
      <c r="CW6" s="589"/>
      <c r="CX6" s="589"/>
      <c r="CY6" s="590"/>
      <c r="CZ6" s="641">
        <v>0.5</v>
      </c>
      <c r="DA6" s="641"/>
      <c r="DB6" s="641"/>
      <c r="DC6" s="641"/>
      <c r="DD6" s="594" t="s">
        <v>213</v>
      </c>
      <c r="DE6" s="589"/>
      <c r="DF6" s="589"/>
      <c r="DG6" s="589"/>
      <c r="DH6" s="589"/>
      <c r="DI6" s="589"/>
      <c r="DJ6" s="589"/>
      <c r="DK6" s="589"/>
      <c r="DL6" s="589"/>
      <c r="DM6" s="589"/>
      <c r="DN6" s="589"/>
      <c r="DO6" s="589"/>
      <c r="DP6" s="590"/>
      <c r="DQ6" s="594">
        <v>381748</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35770</v>
      </c>
      <c r="S7" s="589"/>
      <c r="T7" s="589"/>
      <c r="U7" s="589"/>
      <c r="V7" s="589"/>
      <c r="W7" s="589"/>
      <c r="X7" s="589"/>
      <c r="Y7" s="590"/>
      <c r="Z7" s="641">
        <v>0</v>
      </c>
      <c r="AA7" s="641"/>
      <c r="AB7" s="641"/>
      <c r="AC7" s="641"/>
      <c r="AD7" s="642">
        <v>35770</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8989370</v>
      </c>
      <c r="BH7" s="589"/>
      <c r="BI7" s="589"/>
      <c r="BJ7" s="589"/>
      <c r="BK7" s="589"/>
      <c r="BL7" s="589"/>
      <c r="BM7" s="589"/>
      <c r="BN7" s="590"/>
      <c r="BO7" s="641">
        <v>42</v>
      </c>
      <c r="BP7" s="641"/>
      <c r="BQ7" s="641"/>
      <c r="BR7" s="641"/>
      <c r="BS7" s="642">
        <v>193288</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10604807</v>
      </c>
      <c r="CS7" s="589"/>
      <c r="CT7" s="589"/>
      <c r="CU7" s="589"/>
      <c r="CV7" s="589"/>
      <c r="CW7" s="589"/>
      <c r="CX7" s="589"/>
      <c r="CY7" s="590"/>
      <c r="CZ7" s="641">
        <v>14.5</v>
      </c>
      <c r="DA7" s="641"/>
      <c r="DB7" s="641"/>
      <c r="DC7" s="641"/>
      <c r="DD7" s="594">
        <v>3632654</v>
      </c>
      <c r="DE7" s="589"/>
      <c r="DF7" s="589"/>
      <c r="DG7" s="589"/>
      <c r="DH7" s="589"/>
      <c r="DI7" s="589"/>
      <c r="DJ7" s="589"/>
      <c r="DK7" s="589"/>
      <c r="DL7" s="589"/>
      <c r="DM7" s="589"/>
      <c r="DN7" s="589"/>
      <c r="DO7" s="589"/>
      <c r="DP7" s="590"/>
      <c r="DQ7" s="594">
        <v>6070887</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101886</v>
      </c>
      <c r="S8" s="589"/>
      <c r="T8" s="589"/>
      <c r="U8" s="589"/>
      <c r="V8" s="589"/>
      <c r="W8" s="589"/>
      <c r="X8" s="589"/>
      <c r="Y8" s="590"/>
      <c r="Z8" s="641">
        <v>0.1</v>
      </c>
      <c r="AA8" s="641"/>
      <c r="AB8" s="641"/>
      <c r="AC8" s="641"/>
      <c r="AD8" s="642">
        <v>101886</v>
      </c>
      <c r="AE8" s="642"/>
      <c r="AF8" s="642"/>
      <c r="AG8" s="642"/>
      <c r="AH8" s="642"/>
      <c r="AI8" s="642"/>
      <c r="AJ8" s="642"/>
      <c r="AK8" s="642"/>
      <c r="AL8" s="611">
        <v>0.3</v>
      </c>
      <c r="AM8" s="643"/>
      <c r="AN8" s="643"/>
      <c r="AO8" s="644"/>
      <c r="AP8" s="585" t="s">
        <v>218</v>
      </c>
      <c r="AQ8" s="586"/>
      <c r="AR8" s="586"/>
      <c r="AS8" s="586"/>
      <c r="AT8" s="586"/>
      <c r="AU8" s="586"/>
      <c r="AV8" s="586"/>
      <c r="AW8" s="586"/>
      <c r="AX8" s="586"/>
      <c r="AY8" s="586"/>
      <c r="AZ8" s="586"/>
      <c r="BA8" s="586"/>
      <c r="BB8" s="586"/>
      <c r="BC8" s="586"/>
      <c r="BD8" s="586"/>
      <c r="BE8" s="586"/>
      <c r="BF8" s="587"/>
      <c r="BG8" s="588">
        <v>268048</v>
      </c>
      <c r="BH8" s="589"/>
      <c r="BI8" s="589"/>
      <c r="BJ8" s="589"/>
      <c r="BK8" s="589"/>
      <c r="BL8" s="589"/>
      <c r="BM8" s="589"/>
      <c r="BN8" s="590"/>
      <c r="BO8" s="641">
        <v>1.3</v>
      </c>
      <c r="BP8" s="641"/>
      <c r="BQ8" s="641"/>
      <c r="BR8" s="641"/>
      <c r="BS8" s="594" t="s">
        <v>111</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21135692</v>
      </c>
      <c r="CS8" s="589"/>
      <c r="CT8" s="589"/>
      <c r="CU8" s="589"/>
      <c r="CV8" s="589"/>
      <c r="CW8" s="589"/>
      <c r="CX8" s="589"/>
      <c r="CY8" s="590"/>
      <c r="CZ8" s="641">
        <v>29</v>
      </c>
      <c r="DA8" s="641"/>
      <c r="DB8" s="641"/>
      <c r="DC8" s="641"/>
      <c r="DD8" s="594">
        <v>595634</v>
      </c>
      <c r="DE8" s="589"/>
      <c r="DF8" s="589"/>
      <c r="DG8" s="589"/>
      <c r="DH8" s="589"/>
      <c r="DI8" s="589"/>
      <c r="DJ8" s="589"/>
      <c r="DK8" s="589"/>
      <c r="DL8" s="589"/>
      <c r="DM8" s="589"/>
      <c r="DN8" s="589"/>
      <c r="DO8" s="589"/>
      <c r="DP8" s="590"/>
      <c r="DQ8" s="594">
        <v>11067743</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77610</v>
      </c>
      <c r="S9" s="589"/>
      <c r="T9" s="589"/>
      <c r="U9" s="589"/>
      <c r="V9" s="589"/>
      <c r="W9" s="589"/>
      <c r="X9" s="589"/>
      <c r="Y9" s="590"/>
      <c r="Z9" s="641">
        <v>0.1</v>
      </c>
      <c r="AA9" s="641"/>
      <c r="AB9" s="641"/>
      <c r="AC9" s="641"/>
      <c r="AD9" s="642">
        <v>77610</v>
      </c>
      <c r="AE9" s="642"/>
      <c r="AF9" s="642"/>
      <c r="AG9" s="642"/>
      <c r="AH9" s="642"/>
      <c r="AI9" s="642"/>
      <c r="AJ9" s="642"/>
      <c r="AK9" s="642"/>
      <c r="AL9" s="611">
        <v>0.2</v>
      </c>
      <c r="AM9" s="643"/>
      <c r="AN9" s="643"/>
      <c r="AO9" s="644"/>
      <c r="AP9" s="585" t="s">
        <v>221</v>
      </c>
      <c r="AQ9" s="586"/>
      <c r="AR9" s="586"/>
      <c r="AS9" s="586"/>
      <c r="AT9" s="586"/>
      <c r="AU9" s="586"/>
      <c r="AV9" s="586"/>
      <c r="AW9" s="586"/>
      <c r="AX9" s="586"/>
      <c r="AY9" s="586"/>
      <c r="AZ9" s="586"/>
      <c r="BA9" s="586"/>
      <c r="BB9" s="586"/>
      <c r="BC9" s="586"/>
      <c r="BD9" s="586"/>
      <c r="BE9" s="586"/>
      <c r="BF9" s="587"/>
      <c r="BG9" s="588">
        <v>6764565</v>
      </c>
      <c r="BH9" s="589"/>
      <c r="BI9" s="589"/>
      <c r="BJ9" s="589"/>
      <c r="BK9" s="589"/>
      <c r="BL9" s="589"/>
      <c r="BM9" s="589"/>
      <c r="BN9" s="590"/>
      <c r="BO9" s="641">
        <v>31.6</v>
      </c>
      <c r="BP9" s="641"/>
      <c r="BQ9" s="641"/>
      <c r="BR9" s="641"/>
      <c r="BS9" s="594" t="s">
        <v>111</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3760950</v>
      </c>
      <c r="CS9" s="589"/>
      <c r="CT9" s="589"/>
      <c r="CU9" s="589"/>
      <c r="CV9" s="589"/>
      <c r="CW9" s="589"/>
      <c r="CX9" s="589"/>
      <c r="CY9" s="590"/>
      <c r="CZ9" s="641">
        <v>5.2</v>
      </c>
      <c r="DA9" s="641"/>
      <c r="DB9" s="641"/>
      <c r="DC9" s="641"/>
      <c r="DD9" s="594">
        <v>68284</v>
      </c>
      <c r="DE9" s="589"/>
      <c r="DF9" s="589"/>
      <c r="DG9" s="589"/>
      <c r="DH9" s="589"/>
      <c r="DI9" s="589"/>
      <c r="DJ9" s="589"/>
      <c r="DK9" s="589"/>
      <c r="DL9" s="589"/>
      <c r="DM9" s="589"/>
      <c r="DN9" s="589"/>
      <c r="DO9" s="589"/>
      <c r="DP9" s="590"/>
      <c r="DQ9" s="594">
        <v>3168643</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1960765</v>
      </c>
      <c r="S10" s="589"/>
      <c r="T10" s="589"/>
      <c r="U10" s="589"/>
      <c r="V10" s="589"/>
      <c r="W10" s="589"/>
      <c r="X10" s="589"/>
      <c r="Y10" s="590"/>
      <c r="Z10" s="641">
        <v>2.6</v>
      </c>
      <c r="AA10" s="641"/>
      <c r="AB10" s="641"/>
      <c r="AC10" s="641"/>
      <c r="AD10" s="642">
        <v>1960765</v>
      </c>
      <c r="AE10" s="642"/>
      <c r="AF10" s="642"/>
      <c r="AG10" s="642"/>
      <c r="AH10" s="642"/>
      <c r="AI10" s="642"/>
      <c r="AJ10" s="642"/>
      <c r="AK10" s="642"/>
      <c r="AL10" s="611">
        <v>5.3</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525605</v>
      </c>
      <c r="BH10" s="589"/>
      <c r="BI10" s="589"/>
      <c r="BJ10" s="589"/>
      <c r="BK10" s="589"/>
      <c r="BL10" s="589"/>
      <c r="BM10" s="589"/>
      <c r="BN10" s="590"/>
      <c r="BO10" s="641">
        <v>2.5</v>
      </c>
      <c r="BP10" s="641"/>
      <c r="BQ10" s="641"/>
      <c r="BR10" s="641"/>
      <c r="BS10" s="594">
        <v>45768</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364017</v>
      </c>
      <c r="CS10" s="589"/>
      <c r="CT10" s="589"/>
      <c r="CU10" s="589"/>
      <c r="CV10" s="589"/>
      <c r="CW10" s="589"/>
      <c r="CX10" s="589"/>
      <c r="CY10" s="590"/>
      <c r="CZ10" s="641">
        <v>0.5</v>
      </c>
      <c r="DA10" s="641"/>
      <c r="DB10" s="641"/>
      <c r="DC10" s="641"/>
      <c r="DD10" s="594">
        <v>2330</v>
      </c>
      <c r="DE10" s="589"/>
      <c r="DF10" s="589"/>
      <c r="DG10" s="589"/>
      <c r="DH10" s="589"/>
      <c r="DI10" s="589"/>
      <c r="DJ10" s="589"/>
      <c r="DK10" s="589"/>
      <c r="DL10" s="589"/>
      <c r="DM10" s="589"/>
      <c r="DN10" s="589"/>
      <c r="DO10" s="589"/>
      <c r="DP10" s="590"/>
      <c r="DQ10" s="594">
        <v>98389</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19158</v>
      </c>
      <c r="S11" s="589"/>
      <c r="T11" s="589"/>
      <c r="U11" s="589"/>
      <c r="V11" s="589"/>
      <c r="W11" s="589"/>
      <c r="X11" s="589"/>
      <c r="Y11" s="590"/>
      <c r="Z11" s="641">
        <v>0</v>
      </c>
      <c r="AA11" s="641"/>
      <c r="AB11" s="641"/>
      <c r="AC11" s="641"/>
      <c r="AD11" s="642">
        <v>19158</v>
      </c>
      <c r="AE11" s="642"/>
      <c r="AF11" s="642"/>
      <c r="AG11" s="642"/>
      <c r="AH11" s="642"/>
      <c r="AI11" s="642"/>
      <c r="AJ11" s="642"/>
      <c r="AK11" s="642"/>
      <c r="AL11" s="611">
        <v>0.1</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1431152</v>
      </c>
      <c r="BH11" s="589"/>
      <c r="BI11" s="589"/>
      <c r="BJ11" s="589"/>
      <c r="BK11" s="589"/>
      <c r="BL11" s="589"/>
      <c r="BM11" s="589"/>
      <c r="BN11" s="590"/>
      <c r="BO11" s="641">
        <v>6.7</v>
      </c>
      <c r="BP11" s="641"/>
      <c r="BQ11" s="641"/>
      <c r="BR11" s="641"/>
      <c r="BS11" s="594">
        <v>147520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2703134</v>
      </c>
      <c r="CS11" s="589"/>
      <c r="CT11" s="589"/>
      <c r="CU11" s="589"/>
      <c r="CV11" s="589"/>
      <c r="CW11" s="589"/>
      <c r="CX11" s="589"/>
      <c r="CY11" s="590"/>
      <c r="CZ11" s="641">
        <v>3.7</v>
      </c>
      <c r="DA11" s="641"/>
      <c r="DB11" s="641"/>
      <c r="DC11" s="641"/>
      <c r="DD11" s="594">
        <v>598230</v>
      </c>
      <c r="DE11" s="589"/>
      <c r="DF11" s="589"/>
      <c r="DG11" s="589"/>
      <c r="DH11" s="589"/>
      <c r="DI11" s="589"/>
      <c r="DJ11" s="589"/>
      <c r="DK11" s="589"/>
      <c r="DL11" s="589"/>
      <c r="DM11" s="589"/>
      <c r="DN11" s="589"/>
      <c r="DO11" s="589"/>
      <c r="DP11" s="590"/>
      <c r="DQ11" s="594">
        <v>1977717</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9723099</v>
      </c>
      <c r="BH12" s="589"/>
      <c r="BI12" s="589"/>
      <c r="BJ12" s="589"/>
      <c r="BK12" s="589"/>
      <c r="BL12" s="589"/>
      <c r="BM12" s="589"/>
      <c r="BN12" s="590"/>
      <c r="BO12" s="641">
        <v>45.4</v>
      </c>
      <c r="BP12" s="641"/>
      <c r="BQ12" s="641"/>
      <c r="BR12" s="641"/>
      <c r="BS12" s="594" t="s">
        <v>111</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5280677</v>
      </c>
      <c r="CS12" s="589"/>
      <c r="CT12" s="589"/>
      <c r="CU12" s="589"/>
      <c r="CV12" s="589"/>
      <c r="CW12" s="589"/>
      <c r="CX12" s="589"/>
      <c r="CY12" s="590"/>
      <c r="CZ12" s="641">
        <v>7.2</v>
      </c>
      <c r="DA12" s="641"/>
      <c r="DB12" s="641"/>
      <c r="DC12" s="641"/>
      <c r="DD12" s="594">
        <v>151506</v>
      </c>
      <c r="DE12" s="589"/>
      <c r="DF12" s="589"/>
      <c r="DG12" s="589"/>
      <c r="DH12" s="589"/>
      <c r="DI12" s="589"/>
      <c r="DJ12" s="589"/>
      <c r="DK12" s="589"/>
      <c r="DL12" s="589"/>
      <c r="DM12" s="589"/>
      <c r="DN12" s="589"/>
      <c r="DO12" s="589"/>
      <c r="DP12" s="590"/>
      <c r="DQ12" s="594">
        <v>1074439</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55204</v>
      </c>
      <c r="S13" s="589"/>
      <c r="T13" s="589"/>
      <c r="U13" s="589"/>
      <c r="V13" s="589"/>
      <c r="W13" s="589"/>
      <c r="X13" s="589"/>
      <c r="Y13" s="590"/>
      <c r="Z13" s="641">
        <v>0.1</v>
      </c>
      <c r="AA13" s="641"/>
      <c r="AB13" s="641"/>
      <c r="AC13" s="641"/>
      <c r="AD13" s="642">
        <v>55204</v>
      </c>
      <c r="AE13" s="642"/>
      <c r="AF13" s="642"/>
      <c r="AG13" s="642"/>
      <c r="AH13" s="642"/>
      <c r="AI13" s="642"/>
      <c r="AJ13" s="642"/>
      <c r="AK13" s="642"/>
      <c r="AL13" s="611">
        <v>0.1</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9655949</v>
      </c>
      <c r="BH13" s="589"/>
      <c r="BI13" s="589"/>
      <c r="BJ13" s="589"/>
      <c r="BK13" s="589"/>
      <c r="BL13" s="589"/>
      <c r="BM13" s="589"/>
      <c r="BN13" s="590"/>
      <c r="BO13" s="641">
        <v>45.1</v>
      </c>
      <c r="BP13" s="641"/>
      <c r="BQ13" s="641"/>
      <c r="BR13" s="641"/>
      <c r="BS13" s="594" t="s">
        <v>111</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10128404</v>
      </c>
      <c r="CS13" s="589"/>
      <c r="CT13" s="589"/>
      <c r="CU13" s="589"/>
      <c r="CV13" s="589"/>
      <c r="CW13" s="589"/>
      <c r="CX13" s="589"/>
      <c r="CY13" s="590"/>
      <c r="CZ13" s="641">
        <v>13.9</v>
      </c>
      <c r="DA13" s="641"/>
      <c r="DB13" s="641"/>
      <c r="DC13" s="641"/>
      <c r="DD13" s="594">
        <v>3081959</v>
      </c>
      <c r="DE13" s="589"/>
      <c r="DF13" s="589"/>
      <c r="DG13" s="589"/>
      <c r="DH13" s="589"/>
      <c r="DI13" s="589"/>
      <c r="DJ13" s="589"/>
      <c r="DK13" s="589"/>
      <c r="DL13" s="589"/>
      <c r="DM13" s="589"/>
      <c r="DN13" s="589"/>
      <c r="DO13" s="589"/>
      <c r="DP13" s="590"/>
      <c r="DQ13" s="594">
        <v>5038757</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380544</v>
      </c>
      <c r="BH14" s="589"/>
      <c r="BI14" s="589"/>
      <c r="BJ14" s="589"/>
      <c r="BK14" s="589"/>
      <c r="BL14" s="589"/>
      <c r="BM14" s="589"/>
      <c r="BN14" s="590"/>
      <c r="BO14" s="641">
        <v>1.8</v>
      </c>
      <c r="BP14" s="641"/>
      <c r="BQ14" s="641"/>
      <c r="BR14" s="641"/>
      <c r="BS14" s="594" t="s">
        <v>111</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1859800</v>
      </c>
      <c r="CS14" s="589"/>
      <c r="CT14" s="589"/>
      <c r="CU14" s="589"/>
      <c r="CV14" s="589"/>
      <c r="CW14" s="589"/>
      <c r="CX14" s="589"/>
      <c r="CY14" s="590"/>
      <c r="CZ14" s="641">
        <v>2.5</v>
      </c>
      <c r="DA14" s="641"/>
      <c r="DB14" s="641"/>
      <c r="DC14" s="641"/>
      <c r="DD14" s="594">
        <v>158438</v>
      </c>
      <c r="DE14" s="589"/>
      <c r="DF14" s="589"/>
      <c r="DG14" s="589"/>
      <c r="DH14" s="589"/>
      <c r="DI14" s="589"/>
      <c r="DJ14" s="589"/>
      <c r="DK14" s="589"/>
      <c r="DL14" s="589"/>
      <c r="DM14" s="589"/>
      <c r="DN14" s="589"/>
      <c r="DO14" s="589"/>
      <c r="DP14" s="590"/>
      <c r="DQ14" s="594">
        <v>1562817</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72683</v>
      </c>
      <c r="S15" s="589"/>
      <c r="T15" s="589"/>
      <c r="U15" s="589"/>
      <c r="V15" s="589"/>
      <c r="W15" s="589"/>
      <c r="X15" s="589"/>
      <c r="Y15" s="590"/>
      <c r="Z15" s="641">
        <v>0.1</v>
      </c>
      <c r="AA15" s="641"/>
      <c r="AB15" s="641"/>
      <c r="AC15" s="641"/>
      <c r="AD15" s="642">
        <v>72683</v>
      </c>
      <c r="AE15" s="642"/>
      <c r="AF15" s="642"/>
      <c r="AG15" s="642"/>
      <c r="AH15" s="642"/>
      <c r="AI15" s="642"/>
      <c r="AJ15" s="642"/>
      <c r="AK15" s="642"/>
      <c r="AL15" s="611">
        <v>0.2</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1098713</v>
      </c>
      <c r="BH15" s="589"/>
      <c r="BI15" s="589"/>
      <c r="BJ15" s="589"/>
      <c r="BK15" s="589"/>
      <c r="BL15" s="589"/>
      <c r="BM15" s="589"/>
      <c r="BN15" s="590"/>
      <c r="BO15" s="641">
        <v>5.0999999999999996</v>
      </c>
      <c r="BP15" s="641"/>
      <c r="BQ15" s="641"/>
      <c r="BR15" s="641"/>
      <c r="BS15" s="594" t="s">
        <v>111</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8582460</v>
      </c>
      <c r="CS15" s="589"/>
      <c r="CT15" s="589"/>
      <c r="CU15" s="589"/>
      <c r="CV15" s="589"/>
      <c r="CW15" s="589"/>
      <c r="CX15" s="589"/>
      <c r="CY15" s="590"/>
      <c r="CZ15" s="641">
        <v>11.8</v>
      </c>
      <c r="DA15" s="641"/>
      <c r="DB15" s="641"/>
      <c r="DC15" s="641"/>
      <c r="DD15" s="594">
        <v>4122553</v>
      </c>
      <c r="DE15" s="589"/>
      <c r="DF15" s="589"/>
      <c r="DG15" s="589"/>
      <c r="DH15" s="589"/>
      <c r="DI15" s="589"/>
      <c r="DJ15" s="589"/>
      <c r="DK15" s="589"/>
      <c r="DL15" s="589"/>
      <c r="DM15" s="589"/>
      <c r="DN15" s="589"/>
      <c r="DO15" s="589"/>
      <c r="DP15" s="590"/>
      <c r="DQ15" s="594">
        <v>4913635</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15233644</v>
      </c>
      <c r="S16" s="589"/>
      <c r="T16" s="589"/>
      <c r="U16" s="589"/>
      <c r="V16" s="589"/>
      <c r="W16" s="589"/>
      <c r="X16" s="589"/>
      <c r="Y16" s="590"/>
      <c r="Z16" s="641">
        <v>20.2</v>
      </c>
      <c r="AA16" s="641"/>
      <c r="AB16" s="641"/>
      <c r="AC16" s="641"/>
      <c r="AD16" s="642">
        <v>13956344</v>
      </c>
      <c r="AE16" s="642"/>
      <c r="AF16" s="642"/>
      <c r="AG16" s="642"/>
      <c r="AH16" s="642"/>
      <c r="AI16" s="642"/>
      <c r="AJ16" s="642"/>
      <c r="AK16" s="642"/>
      <c r="AL16" s="611">
        <v>37.4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60290</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9437</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13956344</v>
      </c>
      <c r="S17" s="589"/>
      <c r="T17" s="589"/>
      <c r="U17" s="589"/>
      <c r="V17" s="589"/>
      <c r="W17" s="589"/>
      <c r="X17" s="589"/>
      <c r="Y17" s="590"/>
      <c r="Z17" s="641">
        <v>18.5</v>
      </c>
      <c r="AA17" s="641"/>
      <c r="AB17" s="641"/>
      <c r="AC17" s="641"/>
      <c r="AD17" s="642">
        <v>13956344</v>
      </c>
      <c r="AE17" s="642"/>
      <c r="AF17" s="642"/>
      <c r="AG17" s="642"/>
      <c r="AH17" s="642"/>
      <c r="AI17" s="642"/>
      <c r="AJ17" s="642"/>
      <c r="AK17" s="642"/>
      <c r="AL17" s="611">
        <v>37.4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111</v>
      </c>
      <c r="BH17" s="589"/>
      <c r="BI17" s="589"/>
      <c r="BJ17" s="589"/>
      <c r="BK17" s="589"/>
      <c r="BL17" s="589"/>
      <c r="BM17" s="589"/>
      <c r="BN17" s="590"/>
      <c r="BO17" s="641" t="s">
        <v>111</v>
      </c>
      <c r="BP17" s="641"/>
      <c r="BQ17" s="641"/>
      <c r="BR17" s="641"/>
      <c r="BS17" s="594" t="s">
        <v>111</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8135467</v>
      </c>
      <c r="CS17" s="589"/>
      <c r="CT17" s="589"/>
      <c r="CU17" s="589"/>
      <c r="CV17" s="589"/>
      <c r="CW17" s="589"/>
      <c r="CX17" s="589"/>
      <c r="CY17" s="590"/>
      <c r="CZ17" s="641">
        <v>11.1</v>
      </c>
      <c r="DA17" s="641"/>
      <c r="DB17" s="641"/>
      <c r="DC17" s="641"/>
      <c r="DD17" s="594" t="s">
        <v>111</v>
      </c>
      <c r="DE17" s="589"/>
      <c r="DF17" s="589"/>
      <c r="DG17" s="589"/>
      <c r="DH17" s="589"/>
      <c r="DI17" s="589"/>
      <c r="DJ17" s="589"/>
      <c r="DK17" s="589"/>
      <c r="DL17" s="589"/>
      <c r="DM17" s="589"/>
      <c r="DN17" s="589"/>
      <c r="DO17" s="589"/>
      <c r="DP17" s="590"/>
      <c r="DQ17" s="594">
        <v>7969577</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1277209</v>
      </c>
      <c r="S18" s="589"/>
      <c r="T18" s="589"/>
      <c r="U18" s="589"/>
      <c r="V18" s="589"/>
      <c r="W18" s="589"/>
      <c r="X18" s="589"/>
      <c r="Y18" s="590"/>
      <c r="Z18" s="641">
        <v>1.7</v>
      </c>
      <c r="AA18" s="641"/>
      <c r="AB18" s="641"/>
      <c r="AC18" s="641"/>
      <c r="AD18" s="642" t="s">
        <v>111</v>
      </c>
      <c r="AE18" s="642"/>
      <c r="AF18" s="642"/>
      <c r="AG18" s="642"/>
      <c r="AH18" s="642"/>
      <c r="AI18" s="642"/>
      <c r="AJ18" s="642"/>
      <c r="AK18" s="642"/>
      <c r="AL18" s="611" t="s">
        <v>111</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91</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v>1201932</v>
      </c>
      <c r="BH19" s="589"/>
      <c r="BI19" s="589"/>
      <c r="BJ19" s="589"/>
      <c r="BK19" s="589"/>
      <c r="BL19" s="589"/>
      <c r="BM19" s="589"/>
      <c r="BN19" s="590"/>
      <c r="BO19" s="641">
        <v>5.6</v>
      </c>
      <c r="BP19" s="641"/>
      <c r="BQ19" s="641"/>
      <c r="BR19" s="641"/>
      <c r="BS19" s="594" t="s">
        <v>111</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39468079</v>
      </c>
      <c r="S20" s="589"/>
      <c r="T20" s="589"/>
      <c r="U20" s="589"/>
      <c r="V20" s="589"/>
      <c r="W20" s="589"/>
      <c r="X20" s="589"/>
      <c r="Y20" s="590"/>
      <c r="Z20" s="641">
        <v>52.3</v>
      </c>
      <c r="AA20" s="641"/>
      <c r="AB20" s="641"/>
      <c r="AC20" s="641"/>
      <c r="AD20" s="642">
        <v>37034649</v>
      </c>
      <c r="AE20" s="642"/>
      <c r="AF20" s="642"/>
      <c r="AG20" s="642"/>
      <c r="AH20" s="642"/>
      <c r="AI20" s="642"/>
      <c r="AJ20" s="642"/>
      <c r="AK20" s="642"/>
      <c r="AL20" s="611">
        <v>99.3</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v>1201932</v>
      </c>
      <c r="BH20" s="589"/>
      <c r="BI20" s="589"/>
      <c r="BJ20" s="589"/>
      <c r="BK20" s="589"/>
      <c r="BL20" s="589"/>
      <c r="BM20" s="589"/>
      <c r="BN20" s="590"/>
      <c r="BO20" s="641">
        <v>5.6</v>
      </c>
      <c r="BP20" s="641"/>
      <c r="BQ20" s="641"/>
      <c r="BR20" s="641"/>
      <c r="BS20" s="594" t="s">
        <v>111</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72997473</v>
      </c>
      <c r="CS20" s="589"/>
      <c r="CT20" s="589"/>
      <c r="CU20" s="589"/>
      <c r="CV20" s="589"/>
      <c r="CW20" s="589"/>
      <c r="CX20" s="589"/>
      <c r="CY20" s="590"/>
      <c r="CZ20" s="641">
        <v>100</v>
      </c>
      <c r="DA20" s="641"/>
      <c r="DB20" s="641"/>
      <c r="DC20" s="641"/>
      <c r="DD20" s="594">
        <v>12411588</v>
      </c>
      <c r="DE20" s="589"/>
      <c r="DF20" s="589"/>
      <c r="DG20" s="589"/>
      <c r="DH20" s="589"/>
      <c r="DI20" s="589"/>
      <c r="DJ20" s="589"/>
      <c r="DK20" s="589"/>
      <c r="DL20" s="589"/>
      <c r="DM20" s="589"/>
      <c r="DN20" s="589"/>
      <c r="DO20" s="589"/>
      <c r="DP20" s="590"/>
      <c r="DQ20" s="594">
        <v>43333789</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25140</v>
      </c>
      <c r="S21" s="589"/>
      <c r="T21" s="589"/>
      <c r="U21" s="589"/>
      <c r="V21" s="589"/>
      <c r="W21" s="589"/>
      <c r="X21" s="589"/>
      <c r="Y21" s="590"/>
      <c r="Z21" s="641">
        <v>0</v>
      </c>
      <c r="AA21" s="641"/>
      <c r="AB21" s="641"/>
      <c r="AC21" s="641"/>
      <c r="AD21" s="642">
        <v>25140</v>
      </c>
      <c r="AE21" s="642"/>
      <c r="AF21" s="642"/>
      <c r="AG21" s="642"/>
      <c r="AH21" s="642"/>
      <c r="AI21" s="642"/>
      <c r="AJ21" s="642"/>
      <c r="AK21" s="642"/>
      <c r="AL21" s="611">
        <v>0.1</v>
      </c>
      <c r="AM21" s="643"/>
      <c r="AN21" s="643"/>
      <c r="AO21" s="644"/>
      <c r="AP21" s="679" t="s">
        <v>257</v>
      </c>
      <c r="AQ21" s="689"/>
      <c r="AR21" s="689"/>
      <c r="AS21" s="689"/>
      <c r="AT21" s="689"/>
      <c r="AU21" s="689"/>
      <c r="AV21" s="689"/>
      <c r="AW21" s="689"/>
      <c r="AX21" s="689"/>
      <c r="AY21" s="689"/>
      <c r="AZ21" s="689"/>
      <c r="BA21" s="689"/>
      <c r="BB21" s="689"/>
      <c r="BC21" s="689"/>
      <c r="BD21" s="689"/>
      <c r="BE21" s="689"/>
      <c r="BF21" s="681"/>
      <c r="BG21" s="588">
        <v>45802</v>
      </c>
      <c r="BH21" s="589"/>
      <c r="BI21" s="589"/>
      <c r="BJ21" s="589"/>
      <c r="BK21" s="589"/>
      <c r="BL21" s="589"/>
      <c r="BM21" s="589"/>
      <c r="BN21" s="590"/>
      <c r="BO21" s="641">
        <v>0.2</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557008</v>
      </c>
      <c r="S22" s="589"/>
      <c r="T22" s="589"/>
      <c r="U22" s="589"/>
      <c r="V22" s="589"/>
      <c r="W22" s="589"/>
      <c r="X22" s="589"/>
      <c r="Y22" s="590"/>
      <c r="Z22" s="641">
        <v>0.7</v>
      </c>
      <c r="AA22" s="641"/>
      <c r="AB22" s="641"/>
      <c r="AC22" s="641"/>
      <c r="AD22" s="642" t="s">
        <v>111</v>
      </c>
      <c r="AE22" s="642"/>
      <c r="AF22" s="642"/>
      <c r="AG22" s="642"/>
      <c r="AH22" s="642"/>
      <c r="AI22" s="642"/>
      <c r="AJ22" s="642"/>
      <c r="AK22" s="642"/>
      <c r="AL22" s="611" t="s">
        <v>111</v>
      </c>
      <c r="AM22" s="643"/>
      <c r="AN22" s="643"/>
      <c r="AO22" s="644"/>
      <c r="AP22" s="679" t="s">
        <v>259</v>
      </c>
      <c r="AQ22" s="689"/>
      <c r="AR22" s="689"/>
      <c r="AS22" s="689"/>
      <c r="AT22" s="689"/>
      <c r="AU22" s="689"/>
      <c r="AV22" s="689"/>
      <c r="AW22" s="689"/>
      <c r="AX22" s="689"/>
      <c r="AY22" s="689"/>
      <c r="AZ22" s="689"/>
      <c r="BA22" s="689"/>
      <c r="BB22" s="689"/>
      <c r="BC22" s="689"/>
      <c r="BD22" s="689"/>
      <c r="BE22" s="689"/>
      <c r="BF22" s="681"/>
      <c r="BG22" s="588" t="s">
        <v>111</v>
      </c>
      <c r="BH22" s="589"/>
      <c r="BI22" s="589"/>
      <c r="BJ22" s="589"/>
      <c r="BK22" s="589"/>
      <c r="BL22" s="589"/>
      <c r="BM22" s="589"/>
      <c r="BN22" s="590"/>
      <c r="BO22" s="641" t="s">
        <v>111</v>
      </c>
      <c r="BP22" s="641"/>
      <c r="BQ22" s="641"/>
      <c r="BR22" s="641"/>
      <c r="BS22" s="594" t="s">
        <v>111</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1197059</v>
      </c>
      <c r="S23" s="589"/>
      <c r="T23" s="589"/>
      <c r="U23" s="589"/>
      <c r="V23" s="589"/>
      <c r="W23" s="589"/>
      <c r="X23" s="589"/>
      <c r="Y23" s="590"/>
      <c r="Z23" s="641">
        <v>1.6</v>
      </c>
      <c r="AA23" s="641"/>
      <c r="AB23" s="641"/>
      <c r="AC23" s="641"/>
      <c r="AD23" s="642">
        <v>117287</v>
      </c>
      <c r="AE23" s="642"/>
      <c r="AF23" s="642"/>
      <c r="AG23" s="642"/>
      <c r="AH23" s="642"/>
      <c r="AI23" s="642"/>
      <c r="AJ23" s="642"/>
      <c r="AK23" s="642"/>
      <c r="AL23" s="611">
        <v>0.3</v>
      </c>
      <c r="AM23" s="643"/>
      <c r="AN23" s="643"/>
      <c r="AO23" s="644"/>
      <c r="AP23" s="679" t="s">
        <v>262</v>
      </c>
      <c r="AQ23" s="689"/>
      <c r="AR23" s="689"/>
      <c r="AS23" s="689"/>
      <c r="AT23" s="689"/>
      <c r="AU23" s="689"/>
      <c r="AV23" s="689"/>
      <c r="AW23" s="689"/>
      <c r="AX23" s="689"/>
      <c r="AY23" s="689"/>
      <c r="AZ23" s="689"/>
      <c r="BA23" s="689"/>
      <c r="BB23" s="689"/>
      <c r="BC23" s="689"/>
      <c r="BD23" s="689"/>
      <c r="BE23" s="689"/>
      <c r="BF23" s="681"/>
      <c r="BG23" s="588">
        <v>1156130</v>
      </c>
      <c r="BH23" s="589"/>
      <c r="BI23" s="589"/>
      <c r="BJ23" s="589"/>
      <c r="BK23" s="589"/>
      <c r="BL23" s="589"/>
      <c r="BM23" s="589"/>
      <c r="BN23" s="590"/>
      <c r="BO23" s="641">
        <v>5.4</v>
      </c>
      <c r="BP23" s="641"/>
      <c r="BQ23" s="641"/>
      <c r="BR23" s="641"/>
      <c r="BS23" s="594" t="s">
        <v>111</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329339</v>
      </c>
      <c r="S24" s="589"/>
      <c r="T24" s="589"/>
      <c r="U24" s="589"/>
      <c r="V24" s="589"/>
      <c r="W24" s="589"/>
      <c r="X24" s="589"/>
      <c r="Y24" s="590"/>
      <c r="Z24" s="641">
        <v>0.4</v>
      </c>
      <c r="AA24" s="641"/>
      <c r="AB24" s="641"/>
      <c r="AC24" s="641"/>
      <c r="AD24" s="642">
        <v>4</v>
      </c>
      <c r="AE24" s="642"/>
      <c r="AF24" s="642"/>
      <c r="AG24" s="642"/>
      <c r="AH24" s="642"/>
      <c r="AI24" s="642"/>
      <c r="AJ24" s="642"/>
      <c r="AK24" s="642"/>
      <c r="AL24" s="611">
        <v>0</v>
      </c>
      <c r="AM24" s="643"/>
      <c r="AN24" s="643"/>
      <c r="AO24" s="644"/>
      <c r="AP24" s="679" t="s">
        <v>269</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29341715</v>
      </c>
      <c r="CS24" s="639"/>
      <c r="CT24" s="639"/>
      <c r="CU24" s="639"/>
      <c r="CV24" s="639"/>
      <c r="CW24" s="639"/>
      <c r="CX24" s="639"/>
      <c r="CY24" s="686"/>
      <c r="CZ24" s="690">
        <v>40.200000000000003</v>
      </c>
      <c r="DA24" s="691"/>
      <c r="DB24" s="691"/>
      <c r="DC24" s="692"/>
      <c r="DD24" s="685">
        <v>20473881</v>
      </c>
      <c r="DE24" s="639"/>
      <c r="DF24" s="639"/>
      <c r="DG24" s="639"/>
      <c r="DH24" s="639"/>
      <c r="DI24" s="639"/>
      <c r="DJ24" s="639"/>
      <c r="DK24" s="686"/>
      <c r="DL24" s="685">
        <v>19608616</v>
      </c>
      <c r="DM24" s="639"/>
      <c r="DN24" s="639"/>
      <c r="DO24" s="639"/>
      <c r="DP24" s="639"/>
      <c r="DQ24" s="639"/>
      <c r="DR24" s="639"/>
      <c r="DS24" s="639"/>
      <c r="DT24" s="639"/>
      <c r="DU24" s="639"/>
      <c r="DV24" s="686"/>
      <c r="DW24" s="687">
        <v>48.5</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7726848</v>
      </c>
      <c r="S25" s="589"/>
      <c r="T25" s="589"/>
      <c r="U25" s="589"/>
      <c r="V25" s="589"/>
      <c r="W25" s="589"/>
      <c r="X25" s="589"/>
      <c r="Y25" s="590"/>
      <c r="Z25" s="641">
        <v>10.199999999999999</v>
      </c>
      <c r="AA25" s="641"/>
      <c r="AB25" s="641"/>
      <c r="AC25" s="641"/>
      <c r="AD25" s="642" t="s">
        <v>111</v>
      </c>
      <c r="AE25" s="642"/>
      <c r="AF25" s="642"/>
      <c r="AG25" s="642"/>
      <c r="AH25" s="642"/>
      <c r="AI25" s="642"/>
      <c r="AJ25" s="642"/>
      <c r="AK25" s="642"/>
      <c r="AL25" s="611" t="s">
        <v>111</v>
      </c>
      <c r="AM25" s="643"/>
      <c r="AN25" s="643"/>
      <c r="AO25" s="644"/>
      <c r="AP25" s="679" t="s">
        <v>272</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9461867</v>
      </c>
      <c r="CS25" s="607"/>
      <c r="CT25" s="607"/>
      <c r="CU25" s="607"/>
      <c r="CV25" s="607"/>
      <c r="CW25" s="607"/>
      <c r="CX25" s="607"/>
      <c r="CY25" s="608"/>
      <c r="CZ25" s="591">
        <v>13</v>
      </c>
      <c r="DA25" s="609"/>
      <c r="DB25" s="609"/>
      <c r="DC25" s="610"/>
      <c r="DD25" s="594">
        <v>8318313</v>
      </c>
      <c r="DE25" s="607"/>
      <c r="DF25" s="607"/>
      <c r="DG25" s="607"/>
      <c r="DH25" s="607"/>
      <c r="DI25" s="607"/>
      <c r="DJ25" s="607"/>
      <c r="DK25" s="608"/>
      <c r="DL25" s="594">
        <v>8265971</v>
      </c>
      <c r="DM25" s="607"/>
      <c r="DN25" s="607"/>
      <c r="DO25" s="607"/>
      <c r="DP25" s="607"/>
      <c r="DQ25" s="607"/>
      <c r="DR25" s="607"/>
      <c r="DS25" s="607"/>
      <c r="DT25" s="607"/>
      <c r="DU25" s="607"/>
      <c r="DV25" s="608"/>
      <c r="DW25" s="611">
        <v>20.5</v>
      </c>
      <c r="DX25" s="612"/>
      <c r="DY25" s="612"/>
      <c r="DZ25" s="612"/>
      <c r="EA25" s="612"/>
      <c r="EB25" s="612"/>
      <c r="EC25" s="613"/>
    </row>
    <row r="26" spans="2:133" ht="11.25" customHeight="1">
      <c r="B26" s="682" t="s">
        <v>274</v>
      </c>
      <c r="C26" s="683"/>
      <c r="D26" s="683"/>
      <c r="E26" s="683"/>
      <c r="F26" s="683"/>
      <c r="G26" s="683"/>
      <c r="H26" s="683"/>
      <c r="I26" s="683"/>
      <c r="J26" s="683"/>
      <c r="K26" s="683"/>
      <c r="L26" s="683"/>
      <c r="M26" s="683"/>
      <c r="N26" s="683"/>
      <c r="O26" s="683"/>
      <c r="P26" s="683"/>
      <c r="Q26" s="684"/>
      <c r="R26" s="588" t="s">
        <v>111</v>
      </c>
      <c r="S26" s="589"/>
      <c r="T26" s="589"/>
      <c r="U26" s="589"/>
      <c r="V26" s="589"/>
      <c r="W26" s="589"/>
      <c r="X26" s="589"/>
      <c r="Y26" s="590"/>
      <c r="Z26" s="641" t="s">
        <v>111</v>
      </c>
      <c r="AA26" s="641"/>
      <c r="AB26" s="641"/>
      <c r="AC26" s="641"/>
      <c r="AD26" s="642" t="s">
        <v>111</v>
      </c>
      <c r="AE26" s="642"/>
      <c r="AF26" s="642"/>
      <c r="AG26" s="642"/>
      <c r="AH26" s="642"/>
      <c r="AI26" s="642"/>
      <c r="AJ26" s="642"/>
      <c r="AK26" s="642"/>
      <c r="AL26" s="611" t="s">
        <v>111</v>
      </c>
      <c r="AM26" s="643"/>
      <c r="AN26" s="643"/>
      <c r="AO26" s="644"/>
      <c r="AP26" s="679" t="s">
        <v>275</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6264608</v>
      </c>
      <c r="CS26" s="589"/>
      <c r="CT26" s="589"/>
      <c r="CU26" s="589"/>
      <c r="CV26" s="589"/>
      <c r="CW26" s="589"/>
      <c r="CX26" s="589"/>
      <c r="CY26" s="590"/>
      <c r="CZ26" s="591">
        <v>8.6</v>
      </c>
      <c r="DA26" s="609"/>
      <c r="DB26" s="609"/>
      <c r="DC26" s="610"/>
      <c r="DD26" s="594">
        <v>5249850</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3673955</v>
      </c>
      <c r="S27" s="589"/>
      <c r="T27" s="589"/>
      <c r="U27" s="589"/>
      <c r="V27" s="589"/>
      <c r="W27" s="589"/>
      <c r="X27" s="589"/>
      <c r="Y27" s="590"/>
      <c r="Z27" s="641">
        <v>4.9000000000000004</v>
      </c>
      <c r="AA27" s="641"/>
      <c r="AB27" s="641"/>
      <c r="AC27" s="641"/>
      <c r="AD27" s="642" t="s">
        <v>111</v>
      </c>
      <c r="AE27" s="642"/>
      <c r="AF27" s="642"/>
      <c r="AG27" s="642"/>
      <c r="AH27" s="642"/>
      <c r="AI27" s="642"/>
      <c r="AJ27" s="642"/>
      <c r="AK27" s="642"/>
      <c r="AL27" s="611" t="s">
        <v>111</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21393658</v>
      </c>
      <c r="BH27" s="589"/>
      <c r="BI27" s="589"/>
      <c r="BJ27" s="589"/>
      <c r="BK27" s="589"/>
      <c r="BL27" s="589"/>
      <c r="BM27" s="589"/>
      <c r="BN27" s="590"/>
      <c r="BO27" s="641">
        <v>100</v>
      </c>
      <c r="BP27" s="641"/>
      <c r="BQ27" s="641"/>
      <c r="BR27" s="641"/>
      <c r="BS27" s="594">
        <v>193288</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11744386</v>
      </c>
      <c r="CS27" s="607"/>
      <c r="CT27" s="607"/>
      <c r="CU27" s="607"/>
      <c r="CV27" s="607"/>
      <c r="CW27" s="607"/>
      <c r="CX27" s="607"/>
      <c r="CY27" s="608"/>
      <c r="CZ27" s="591">
        <v>16.100000000000001</v>
      </c>
      <c r="DA27" s="609"/>
      <c r="DB27" s="609"/>
      <c r="DC27" s="610"/>
      <c r="DD27" s="594">
        <v>4185996</v>
      </c>
      <c r="DE27" s="607"/>
      <c r="DF27" s="607"/>
      <c r="DG27" s="607"/>
      <c r="DH27" s="607"/>
      <c r="DI27" s="607"/>
      <c r="DJ27" s="607"/>
      <c r="DK27" s="608"/>
      <c r="DL27" s="594">
        <v>4084153</v>
      </c>
      <c r="DM27" s="607"/>
      <c r="DN27" s="607"/>
      <c r="DO27" s="607"/>
      <c r="DP27" s="607"/>
      <c r="DQ27" s="607"/>
      <c r="DR27" s="607"/>
      <c r="DS27" s="607"/>
      <c r="DT27" s="607"/>
      <c r="DU27" s="607"/>
      <c r="DV27" s="608"/>
      <c r="DW27" s="611">
        <v>10.1</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215127</v>
      </c>
      <c r="S28" s="589"/>
      <c r="T28" s="589"/>
      <c r="U28" s="589"/>
      <c r="V28" s="589"/>
      <c r="W28" s="589"/>
      <c r="X28" s="589"/>
      <c r="Y28" s="590"/>
      <c r="Z28" s="641">
        <v>0.3</v>
      </c>
      <c r="AA28" s="641"/>
      <c r="AB28" s="641"/>
      <c r="AC28" s="641"/>
      <c r="AD28" s="642">
        <v>95957</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8135462</v>
      </c>
      <c r="CS28" s="589"/>
      <c r="CT28" s="589"/>
      <c r="CU28" s="589"/>
      <c r="CV28" s="589"/>
      <c r="CW28" s="589"/>
      <c r="CX28" s="589"/>
      <c r="CY28" s="590"/>
      <c r="CZ28" s="591">
        <v>11.1</v>
      </c>
      <c r="DA28" s="609"/>
      <c r="DB28" s="609"/>
      <c r="DC28" s="610"/>
      <c r="DD28" s="594">
        <v>7969572</v>
      </c>
      <c r="DE28" s="589"/>
      <c r="DF28" s="589"/>
      <c r="DG28" s="589"/>
      <c r="DH28" s="589"/>
      <c r="DI28" s="589"/>
      <c r="DJ28" s="589"/>
      <c r="DK28" s="590"/>
      <c r="DL28" s="594">
        <v>7258492</v>
      </c>
      <c r="DM28" s="589"/>
      <c r="DN28" s="589"/>
      <c r="DO28" s="589"/>
      <c r="DP28" s="589"/>
      <c r="DQ28" s="589"/>
      <c r="DR28" s="589"/>
      <c r="DS28" s="589"/>
      <c r="DT28" s="589"/>
      <c r="DU28" s="589"/>
      <c r="DV28" s="590"/>
      <c r="DW28" s="611">
        <v>18</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119054</v>
      </c>
      <c r="S29" s="589"/>
      <c r="T29" s="589"/>
      <c r="U29" s="589"/>
      <c r="V29" s="589"/>
      <c r="W29" s="589"/>
      <c r="X29" s="589"/>
      <c r="Y29" s="590"/>
      <c r="Z29" s="641">
        <v>0.2</v>
      </c>
      <c r="AA29" s="641"/>
      <c r="AB29" s="641"/>
      <c r="AC29" s="641"/>
      <c r="AD29" s="642" t="s">
        <v>111</v>
      </c>
      <c r="AE29" s="642"/>
      <c r="AF29" s="642"/>
      <c r="AG29" s="642"/>
      <c r="AH29" s="642"/>
      <c r="AI29" s="642"/>
      <c r="AJ29" s="642"/>
      <c r="AK29" s="642"/>
      <c r="AL29" s="611" t="s">
        <v>111</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286</v>
      </c>
      <c r="CG29" s="622"/>
      <c r="CH29" s="622"/>
      <c r="CI29" s="622"/>
      <c r="CJ29" s="622"/>
      <c r="CK29" s="622"/>
      <c r="CL29" s="622"/>
      <c r="CM29" s="622"/>
      <c r="CN29" s="622"/>
      <c r="CO29" s="622"/>
      <c r="CP29" s="622"/>
      <c r="CQ29" s="623"/>
      <c r="CR29" s="588">
        <v>8135462</v>
      </c>
      <c r="CS29" s="607"/>
      <c r="CT29" s="607"/>
      <c r="CU29" s="607"/>
      <c r="CV29" s="607"/>
      <c r="CW29" s="607"/>
      <c r="CX29" s="607"/>
      <c r="CY29" s="608"/>
      <c r="CZ29" s="591">
        <v>11.1</v>
      </c>
      <c r="DA29" s="609"/>
      <c r="DB29" s="609"/>
      <c r="DC29" s="610"/>
      <c r="DD29" s="594">
        <v>7969572</v>
      </c>
      <c r="DE29" s="607"/>
      <c r="DF29" s="607"/>
      <c r="DG29" s="607"/>
      <c r="DH29" s="607"/>
      <c r="DI29" s="607"/>
      <c r="DJ29" s="607"/>
      <c r="DK29" s="608"/>
      <c r="DL29" s="594">
        <v>7258492</v>
      </c>
      <c r="DM29" s="607"/>
      <c r="DN29" s="607"/>
      <c r="DO29" s="607"/>
      <c r="DP29" s="607"/>
      <c r="DQ29" s="607"/>
      <c r="DR29" s="607"/>
      <c r="DS29" s="607"/>
      <c r="DT29" s="607"/>
      <c r="DU29" s="607"/>
      <c r="DV29" s="608"/>
      <c r="DW29" s="611">
        <v>18</v>
      </c>
      <c r="DX29" s="612"/>
      <c r="DY29" s="612"/>
      <c r="DZ29" s="612"/>
      <c r="EA29" s="612"/>
      <c r="EB29" s="612"/>
      <c r="EC29" s="613"/>
    </row>
    <row r="30" spans="2:133" ht="11.25" customHeight="1">
      <c r="B30" s="585" t="s">
        <v>287</v>
      </c>
      <c r="C30" s="586"/>
      <c r="D30" s="586"/>
      <c r="E30" s="586"/>
      <c r="F30" s="586"/>
      <c r="G30" s="586"/>
      <c r="H30" s="586"/>
      <c r="I30" s="586"/>
      <c r="J30" s="586"/>
      <c r="K30" s="586"/>
      <c r="L30" s="586"/>
      <c r="M30" s="586"/>
      <c r="N30" s="586"/>
      <c r="O30" s="586"/>
      <c r="P30" s="586"/>
      <c r="Q30" s="587"/>
      <c r="R30" s="588">
        <v>1946327</v>
      </c>
      <c r="S30" s="589"/>
      <c r="T30" s="589"/>
      <c r="U30" s="589"/>
      <c r="V30" s="589"/>
      <c r="W30" s="589"/>
      <c r="X30" s="589"/>
      <c r="Y30" s="590"/>
      <c r="Z30" s="641">
        <v>2.6</v>
      </c>
      <c r="AA30" s="641"/>
      <c r="AB30" s="641"/>
      <c r="AC30" s="641"/>
      <c r="AD30" s="642" t="s">
        <v>111</v>
      </c>
      <c r="AE30" s="642"/>
      <c r="AF30" s="642"/>
      <c r="AG30" s="642"/>
      <c r="AH30" s="642"/>
      <c r="AI30" s="642"/>
      <c r="AJ30" s="642"/>
      <c r="AK30" s="642"/>
      <c r="AL30" s="611" t="s">
        <v>111</v>
      </c>
      <c r="AM30" s="643"/>
      <c r="AN30" s="643"/>
      <c r="AO30" s="644"/>
      <c r="AP30" s="666" t="s">
        <v>288</v>
      </c>
      <c r="AQ30" s="667"/>
      <c r="AR30" s="667"/>
      <c r="AS30" s="667"/>
      <c r="AT30" s="672" t="s">
        <v>289</v>
      </c>
      <c r="AU30" s="182"/>
      <c r="AV30" s="182"/>
      <c r="AW30" s="182"/>
      <c r="AX30" s="675" t="s">
        <v>168</v>
      </c>
      <c r="AY30" s="676"/>
      <c r="AZ30" s="676"/>
      <c r="BA30" s="676"/>
      <c r="BB30" s="676"/>
      <c r="BC30" s="676"/>
      <c r="BD30" s="676"/>
      <c r="BE30" s="676"/>
      <c r="BF30" s="677"/>
      <c r="BG30" s="654">
        <v>98.3</v>
      </c>
      <c r="BH30" s="655"/>
      <c r="BI30" s="655"/>
      <c r="BJ30" s="655"/>
      <c r="BK30" s="655"/>
      <c r="BL30" s="655"/>
      <c r="BM30" s="656">
        <v>93</v>
      </c>
      <c r="BN30" s="655"/>
      <c r="BO30" s="655"/>
      <c r="BP30" s="655"/>
      <c r="BQ30" s="657"/>
      <c r="BR30" s="654">
        <v>98.1</v>
      </c>
      <c r="BS30" s="655"/>
      <c r="BT30" s="655"/>
      <c r="BU30" s="655"/>
      <c r="BV30" s="655"/>
      <c r="BW30" s="655"/>
      <c r="BX30" s="656">
        <v>91.8</v>
      </c>
      <c r="BY30" s="655"/>
      <c r="BZ30" s="655"/>
      <c r="CA30" s="655"/>
      <c r="CB30" s="657"/>
      <c r="CD30" s="660"/>
      <c r="CE30" s="661"/>
      <c r="CF30" s="625" t="s">
        <v>290</v>
      </c>
      <c r="CG30" s="622"/>
      <c r="CH30" s="622"/>
      <c r="CI30" s="622"/>
      <c r="CJ30" s="622"/>
      <c r="CK30" s="622"/>
      <c r="CL30" s="622"/>
      <c r="CM30" s="622"/>
      <c r="CN30" s="622"/>
      <c r="CO30" s="622"/>
      <c r="CP30" s="622"/>
      <c r="CQ30" s="623"/>
      <c r="CR30" s="588">
        <v>7383799</v>
      </c>
      <c r="CS30" s="589"/>
      <c r="CT30" s="589"/>
      <c r="CU30" s="589"/>
      <c r="CV30" s="589"/>
      <c r="CW30" s="589"/>
      <c r="CX30" s="589"/>
      <c r="CY30" s="590"/>
      <c r="CZ30" s="591">
        <v>10.1</v>
      </c>
      <c r="DA30" s="609"/>
      <c r="DB30" s="609"/>
      <c r="DC30" s="610"/>
      <c r="DD30" s="594">
        <v>7246992</v>
      </c>
      <c r="DE30" s="589"/>
      <c r="DF30" s="589"/>
      <c r="DG30" s="589"/>
      <c r="DH30" s="589"/>
      <c r="DI30" s="589"/>
      <c r="DJ30" s="589"/>
      <c r="DK30" s="590"/>
      <c r="DL30" s="594">
        <v>6535912</v>
      </c>
      <c r="DM30" s="589"/>
      <c r="DN30" s="589"/>
      <c r="DO30" s="589"/>
      <c r="DP30" s="589"/>
      <c r="DQ30" s="589"/>
      <c r="DR30" s="589"/>
      <c r="DS30" s="589"/>
      <c r="DT30" s="589"/>
      <c r="DU30" s="589"/>
      <c r="DV30" s="590"/>
      <c r="DW30" s="611">
        <v>16.2</v>
      </c>
      <c r="DX30" s="612"/>
      <c r="DY30" s="612"/>
      <c r="DZ30" s="612"/>
      <c r="EA30" s="612"/>
      <c r="EB30" s="612"/>
      <c r="EC30" s="613"/>
    </row>
    <row r="31" spans="2:133" ht="11.25" customHeight="1">
      <c r="B31" s="585" t="s">
        <v>291</v>
      </c>
      <c r="C31" s="586"/>
      <c r="D31" s="586"/>
      <c r="E31" s="586"/>
      <c r="F31" s="586"/>
      <c r="G31" s="586"/>
      <c r="H31" s="586"/>
      <c r="I31" s="586"/>
      <c r="J31" s="586"/>
      <c r="K31" s="586"/>
      <c r="L31" s="586"/>
      <c r="M31" s="586"/>
      <c r="N31" s="586"/>
      <c r="O31" s="586"/>
      <c r="P31" s="586"/>
      <c r="Q31" s="587"/>
      <c r="R31" s="588">
        <v>3238634</v>
      </c>
      <c r="S31" s="589"/>
      <c r="T31" s="589"/>
      <c r="U31" s="589"/>
      <c r="V31" s="589"/>
      <c r="W31" s="589"/>
      <c r="X31" s="589"/>
      <c r="Y31" s="590"/>
      <c r="Z31" s="641">
        <v>4.3</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292</v>
      </c>
      <c r="AV31" s="181"/>
      <c r="AW31" s="181"/>
      <c r="AX31" s="585" t="s">
        <v>293</v>
      </c>
      <c r="AY31" s="586"/>
      <c r="AZ31" s="586"/>
      <c r="BA31" s="586"/>
      <c r="BB31" s="586"/>
      <c r="BC31" s="586"/>
      <c r="BD31" s="586"/>
      <c r="BE31" s="586"/>
      <c r="BF31" s="587"/>
      <c r="BG31" s="652">
        <v>98.7</v>
      </c>
      <c r="BH31" s="607"/>
      <c r="BI31" s="607"/>
      <c r="BJ31" s="607"/>
      <c r="BK31" s="607"/>
      <c r="BL31" s="607"/>
      <c r="BM31" s="643">
        <v>94.3</v>
      </c>
      <c r="BN31" s="653"/>
      <c r="BO31" s="653"/>
      <c r="BP31" s="653"/>
      <c r="BQ31" s="617"/>
      <c r="BR31" s="652">
        <v>98.4</v>
      </c>
      <c r="BS31" s="607"/>
      <c r="BT31" s="607"/>
      <c r="BU31" s="607"/>
      <c r="BV31" s="607"/>
      <c r="BW31" s="607"/>
      <c r="BX31" s="643">
        <v>93.2</v>
      </c>
      <c r="BY31" s="653"/>
      <c r="BZ31" s="653"/>
      <c r="CA31" s="653"/>
      <c r="CB31" s="617"/>
      <c r="CD31" s="660"/>
      <c r="CE31" s="661"/>
      <c r="CF31" s="625" t="s">
        <v>294</v>
      </c>
      <c r="CG31" s="622"/>
      <c r="CH31" s="622"/>
      <c r="CI31" s="622"/>
      <c r="CJ31" s="622"/>
      <c r="CK31" s="622"/>
      <c r="CL31" s="622"/>
      <c r="CM31" s="622"/>
      <c r="CN31" s="622"/>
      <c r="CO31" s="622"/>
      <c r="CP31" s="622"/>
      <c r="CQ31" s="623"/>
      <c r="CR31" s="588">
        <v>751663</v>
      </c>
      <c r="CS31" s="607"/>
      <c r="CT31" s="607"/>
      <c r="CU31" s="607"/>
      <c r="CV31" s="607"/>
      <c r="CW31" s="607"/>
      <c r="CX31" s="607"/>
      <c r="CY31" s="608"/>
      <c r="CZ31" s="591">
        <v>1</v>
      </c>
      <c r="DA31" s="609"/>
      <c r="DB31" s="609"/>
      <c r="DC31" s="610"/>
      <c r="DD31" s="594">
        <v>722580</v>
      </c>
      <c r="DE31" s="607"/>
      <c r="DF31" s="607"/>
      <c r="DG31" s="607"/>
      <c r="DH31" s="607"/>
      <c r="DI31" s="607"/>
      <c r="DJ31" s="607"/>
      <c r="DK31" s="608"/>
      <c r="DL31" s="594">
        <v>722580</v>
      </c>
      <c r="DM31" s="607"/>
      <c r="DN31" s="607"/>
      <c r="DO31" s="607"/>
      <c r="DP31" s="607"/>
      <c r="DQ31" s="607"/>
      <c r="DR31" s="607"/>
      <c r="DS31" s="607"/>
      <c r="DT31" s="607"/>
      <c r="DU31" s="607"/>
      <c r="DV31" s="608"/>
      <c r="DW31" s="611">
        <v>1.8</v>
      </c>
      <c r="DX31" s="612"/>
      <c r="DY31" s="612"/>
      <c r="DZ31" s="612"/>
      <c r="EA31" s="612"/>
      <c r="EB31" s="612"/>
      <c r="EC31" s="613"/>
    </row>
    <row r="32" spans="2:133" ht="11.25" customHeight="1">
      <c r="B32" s="585" t="s">
        <v>295</v>
      </c>
      <c r="C32" s="586"/>
      <c r="D32" s="586"/>
      <c r="E32" s="586"/>
      <c r="F32" s="586"/>
      <c r="G32" s="586"/>
      <c r="H32" s="586"/>
      <c r="I32" s="586"/>
      <c r="J32" s="586"/>
      <c r="K32" s="586"/>
      <c r="L32" s="586"/>
      <c r="M32" s="586"/>
      <c r="N32" s="586"/>
      <c r="O32" s="586"/>
      <c r="P32" s="586"/>
      <c r="Q32" s="587"/>
      <c r="R32" s="588">
        <v>7660164</v>
      </c>
      <c r="S32" s="589"/>
      <c r="T32" s="589"/>
      <c r="U32" s="589"/>
      <c r="V32" s="589"/>
      <c r="W32" s="589"/>
      <c r="X32" s="589"/>
      <c r="Y32" s="590"/>
      <c r="Z32" s="641">
        <v>10.199999999999999</v>
      </c>
      <c r="AA32" s="641"/>
      <c r="AB32" s="641"/>
      <c r="AC32" s="641"/>
      <c r="AD32" s="642">
        <v>24108</v>
      </c>
      <c r="AE32" s="642"/>
      <c r="AF32" s="642"/>
      <c r="AG32" s="642"/>
      <c r="AH32" s="642"/>
      <c r="AI32" s="642"/>
      <c r="AJ32" s="642"/>
      <c r="AK32" s="642"/>
      <c r="AL32" s="611">
        <v>0.1</v>
      </c>
      <c r="AM32" s="643"/>
      <c r="AN32" s="643"/>
      <c r="AO32" s="644"/>
      <c r="AP32" s="670"/>
      <c r="AQ32" s="671"/>
      <c r="AR32" s="671"/>
      <c r="AS32" s="671"/>
      <c r="AT32" s="674"/>
      <c r="AU32" s="183"/>
      <c r="AV32" s="183"/>
      <c r="AW32" s="183"/>
      <c r="AX32" s="569" t="s">
        <v>296</v>
      </c>
      <c r="AY32" s="570"/>
      <c r="AZ32" s="570"/>
      <c r="BA32" s="570"/>
      <c r="BB32" s="570"/>
      <c r="BC32" s="570"/>
      <c r="BD32" s="570"/>
      <c r="BE32" s="570"/>
      <c r="BF32" s="571"/>
      <c r="BG32" s="651">
        <v>97.9</v>
      </c>
      <c r="BH32" s="573"/>
      <c r="BI32" s="573"/>
      <c r="BJ32" s="573"/>
      <c r="BK32" s="573"/>
      <c r="BL32" s="573"/>
      <c r="BM32" s="636">
        <v>91.2</v>
      </c>
      <c r="BN32" s="573"/>
      <c r="BO32" s="573"/>
      <c r="BP32" s="573"/>
      <c r="BQ32" s="630"/>
      <c r="BR32" s="651">
        <v>97.7</v>
      </c>
      <c r="BS32" s="573"/>
      <c r="BT32" s="573"/>
      <c r="BU32" s="573"/>
      <c r="BV32" s="573"/>
      <c r="BW32" s="573"/>
      <c r="BX32" s="636">
        <v>89.8</v>
      </c>
      <c r="BY32" s="573"/>
      <c r="BZ32" s="573"/>
      <c r="CA32" s="573"/>
      <c r="CB32" s="630"/>
      <c r="CD32" s="662"/>
      <c r="CE32" s="663"/>
      <c r="CF32" s="625" t="s">
        <v>297</v>
      </c>
      <c r="CG32" s="622"/>
      <c r="CH32" s="622"/>
      <c r="CI32" s="622"/>
      <c r="CJ32" s="622"/>
      <c r="CK32" s="622"/>
      <c r="CL32" s="622"/>
      <c r="CM32" s="622"/>
      <c r="CN32" s="622"/>
      <c r="CO32" s="622"/>
      <c r="CP32" s="622"/>
      <c r="CQ32" s="623"/>
      <c r="CR32" s="588" t="s">
        <v>111</v>
      </c>
      <c r="CS32" s="589"/>
      <c r="CT32" s="589"/>
      <c r="CU32" s="589"/>
      <c r="CV32" s="589"/>
      <c r="CW32" s="589"/>
      <c r="CX32" s="589"/>
      <c r="CY32" s="590"/>
      <c r="CZ32" s="591" t="s">
        <v>111</v>
      </c>
      <c r="DA32" s="609"/>
      <c r="DB32" s="609"/>
      <c r="DC32" s="610"/>
      <c r="DD32" s="594" t="s">
        <v>111</v>
      </c>
      <c r="DE32" s="589"/>
      <c r="DF32" s="589"/>
      <c r="DG32" s="589"/>
      <c r="DH32" s="589"/>
      <c r="DI32" s="589"/>
      <c r="DJ32" s="589"/>
      <c r="DK32" s="590"/>
      <c r="DL32" s="594" t="s">
        <v>111</v>
      </c>
      <c r="DM32" s="589"/>
      <c r="DN32" s="589"/>
      <c r="DO32" s="589"/>
      <c r="DP32" s="589"/>
      <c r="DQ32" s="589"/>
      <c r="DR32" s="589"/>
      <c r="DS32" s="589"/>
      <c r="DT32" s="589"/>
      <c r="DU32" s="589"/>
      <c r="DV32" s="590"/>
      <c r="DW32" s="611" t="s">
        <v>111</v>
      </c>
      <c r="DX32" s="612"/>
      <c r="DY32" s="612"/>
      <c r="DZ32" s="612"/>
      <c r="EA32" s="612"/>
      <c r="EB32" s="612"/>
      <c r="EC32" s="613"/>
    </row>
    <row r="33" spans="2:133" ht="11.25" customHeight="1">
      <c r="B33" s="585" t="s">
        <v>298</v>
      </c>
      <c r="C33" s="586"/>
      <c r="D33" s="586"/>
      <c r="E33" s="586"/>
      <c r="F33" s="586"/>
      <c r="G33" s="586"/>
      <c r="H33" s="586"/>
      <c r="I33" s="586"/>
      <c r="J33" s="586"/>
      <c r="K33" s="586"/>
      <c r="L33" s="586"/>
      <c r="M33" s="586"/>
      <c r="N33" s="586"/>
      <c r="O33" s="586"/>
      <c r="P33" s="586"/>
      <c r="Q33" s="587"/>
      <c r="R33" s="588">
        <v>9238100</v>
      </c>
      <c r="S33" s="589"/>
      <c r="T33" s="589"/>
      <c r="U33" s="589"/>
      <c r="V33" s="589"/>
      <c r="W33" s="589"/>
      <c r="X33" s="589"/>
      <c r="Y33" s="590"/>
      <c r="Z33" s="641">
        <v>12.3</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299</v>
      </c>
      <c r="CE33" s="622"/>
      <c r="CF33" s="622"/>
      <c r="CG33" s="622"/>
      <c r="CH33" s="622"/>
      <c r="CI33" s="622"/>
      <c r="CJ33" s="622"/>
      <c r="CK33" s="622"/>
      <c r="CL33" s="622"/>
      <c r="CM33" s="622"/>
      <c r="CN33" s="622"/>
      <c r="CO33" s="622"/>
      <c r="CP33" s="622"/>
      <c r="CQ33" s="623"/>
      <c r="CR33" s="588">
        <v>31183880</v>
      </c>
      <c r="CS33" s="607"/>
      <c r="CT33" s="607"/>
      <c r="CU33" s="607"/>
      <c r="CV33" s="607"/>
      <c r="CW33" s="607"/>
      <c r="CX33" s="607"/>
      <c r="CY33" s="608"/>
      <c r="CZ33" s="591">
        <v>42.7</v>
      </c>
      <c r="DA33" s="609"/>
      <c r="DB33" s="609"/>
      <c r="DC33" s="610"/>
      <c r="DD33" s="594">
        <v>20422229</v>
      </c>
      <c r="DE33" s="607"/>
      <c r="DF33" s="607"/>
      <c r="DG33" s="607"/>
      <c r="DH33" s="607"/>
      <c r="DI33" s="607"/>
      <c r="DJ33" s="607"/>
      <c r="DK33" s="608"/>
      <c r="DL33" s="594">
        <v>15275785</v>
      </c>
      <c r="DM33" s="607"/>
      <c r="DN33" s="607"/>
      <c r="DO33" s="607"/>
      <c r="DP33" s="607"/>
      <c r="DQ33" s="607"/>
      <c r="DR33" s="607"/>
      <c r="DS33" s="607"/>
      <c r="DT33" s="607"/>
      <c r="DU33" s="607"/>
      <c r="DV33" s="608"/>
      <c r="DW33" s="611">
        <v>37.799999999999997</v>
      </c>
      <c r="DX33" s="612"/>
      <c r="DY33" s="612"/>
      <c r="DZ33" s="612"/>
      <c r="EA33" s="612"/>
      <c r="EB33" s="612"/>
      <c r="EC33" s="613"/>
    </row>
    <row r="34" spans="2:133" ht="11.25" customHeight="1">
      <c r="B34" s="585" t="s">
        <v>300</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303</v>
      </c>
      <c r="CE34" s="622"/>
      <c r="CF34" s="622"/>
      <c r="CG34" s="622"/>
      <c r="CH34" s="622"/>
      <c r="CI34" s="622"/>
      <c r="CJ34" s="622"/>
      <c r="CK34" s="622"/>
      <c r="CL34" s="622"/>
      <c r="CM34" s="622"/>
      <c r="CN34" s="622"/>
      <c r="CO34" s="622"/>
      <c r="CP34" s="622"/>
      <c r="CQ34" s="623"/>
      <c r="CR34" s="588">
        <v>8163297</v>
      </c>
      <c r="CS34" s="589"/>
      <c r="CT34" s="589"/>
      <c r="CU34" s="589"/>
      <c r="CV34" s="589"/>
      <c r="CW34" s="589"/>
      <c r="CX34" s="589"/>
      <c r="CY34" s="590"/>
      <c r="CZ34" s="591">
        <v>11.2</v>
      </c>
      <c r="DA34" s="609"/>
      <c r="DB34" s="609"/>
      <c r="DC34" s="610"/>
      <c r="DD34" s="594">
        <v>6057278</v>
      </c>
      <c r="DE34" s="589"/>
      <c r="DF34" s="589"/>
      <c r="DG34" s="589"/>
      <c r="DH34" s="589"/>
      <c r="DI34" s="589"/>
      <c r="DJ34" s="589"/>
      <c r="DK34" s="590"/>
      <c r="DL34" s="594">
        <v>4415962</v>
      </c>
      <c r="DM34" s="589"/>
      <c r="DN34" s="589"/>
      <c r="DO34" s="589"/>
      <c r="DP34" s="589"/>
      <c r="DQ34" s="589"/>
      <c r="DR34" s="589"/>
      <c r="DS34" s="589"/>
      <c r="DT34" s="589"/>
      <c r="DU34" s="589"/>
      <c r="DV34" s="590"/>
      <c r="DW34" s="611">
        <v>10.9</v>
      </c>
      <c r="DX34" s="612"/>
      <c r="DY34" s="612"/>
      <c r="DZ34" s="612"/>
      <c r="EA34" s="612"/>
      <c r="EB34" s="612"/>
      <c r="EC34" s="613"/>
    </row>
    <row r="35" spans="2:133" ht="11.25" customHeight="1">
      <c r="B35" s="585" t="s">
        <v>304</v>
      </c>
      <c r="C35" s="586"/>
      <c r="D35" s="586"/>
      <c r="E35" s="586"/>
      <c r="F35" s="586"/>
      <c r="G35" s="586"/>
      <c r="H35" s="586"/>
      <c r="I35" s="586"/>
      <c r="J35" s="586"/>
      <c r="K35" s="586"/>
      <c r="L35" s="586"/>
      <c r="M35" s="586"/>
      <c r="N35" s="586"/>
      <c r="O35" s="586"/>
      <c r="P35" s="586"/>
      <c r="Q35" s="587"/>
      <c r="R35" s="588">
        <v>3100000</v>
      </c>
      <c r="S35" s="589"/>
      <c r="T35" s="589"/>
      <c r="U35" s="589"/>
      <c r="V35" s="589"/>
      <c r="W35" s="589"/>
      <c r="X35" s="589"/>
      <c r="Y35" s="590"/>
      <c r="Z35" s="641">
        <v>4.0999999999999996</v>
      </c>
      <c r="AA35" s="641"/>
      <c r="AB35" s="641"/>
      <c r="AC35" s="641"/>
      <c r="AD35" s="642" t="s">
        <v>111</v>
      </c>
      <c r="AE35" s="642"/>
      <c r="AF35" s="642"/>
      <c r="AG35" s="642"/>
      <c r="AH35" s="642"/>
      <c r="AI35" s="642"/>
      <c r="AJ35" s="642"/>
      <c r="AK35" s="642"/>
      <c r="AL35" s="611" t="s">
        <v>111</v>
      </c>
      <c r="AM35" s="643"/>
      <c r="AN35" s="643"/>
      <c r="AO35" s="644"/>
      <c r="AP35" s="186"/>
      <c r="AQ35" s="645" t="s">
        <v>305</v>
      </c>
      <c r="AR35" s="646"/>
      <c r="AS35" s="646"/>
      <c r="AT35" s="646"/>
      <c r="AU35" s="646"/>
      <c r="AV35" s="646"/>
      <c r="AW35" s="646"/>
      <c r="AX35" s="646"/>
      <c r="AY35" s="647"/>
      <c r="AZ35" s="638">
        <v>9164006</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323384</v>
      </c>
      <c r="BW35" s="639"/>
      <c r="BX35" s="639"/>
      <c r="BY35" s="639"/>
      <c r="BZ35" s="639"/>
      <c r="CA35" s="639"/>
      <c r="CB35" s="640"/>
      <c r="CD35" s="625" t="s">
        <v>307</v>
      </c>
      <c r="CE35" s="622"/>
      <c r="CF35" s="622"/>
      <c r="CG35" s="622"/>
      <c r="CH35" s="622"/>
      <c r="CI35" s="622"/>
      <c r="CJ35" s="622"/>
      <c r="CK35" s="622"/>
      <c r="CL35" s="622"/>
      <c r="CM35" s="622"/>
      <c r="CN35" s="622"/>
      <c r="CO35" s="622"/>
      <c r="CP35" s="622"/>
      <c r="CQ35" s="623"/>
      <c r="CR35" s="588">
        <v>397604</v>
      </c>
      <c r="CS35" s="607"/>
      <c r="CT35" s="607"/>
      <c r="CU35" s="607"/>
      <c r="CV35" s="607"/>
      <c r="CW35" s="607"/>
      <c r="CX35" s="607"/>
      <c r="CY35" s="608"/>
      <c r="CZ35" s="591">
        <v>0.5</v>
      </c>
      <c r="DA35" s="609"/>
      <c r="DB35" s="609"/>
      <c r="DC35" s="610"/>
      <c r="DD35" s="594">
        <v>360652</v>
      </c>
      <c r="DE35" s="607"/>
      <c r="DF35" s="607"/>
      <c r="DG35" s="607"/>
      <c r="DH35" s="607"/>
      <c r="DI35" s="607"/>
      <c r="DJ35" s="607"/>
      <c r="DK35" s="608"/>
      <c r="DL35" s="594">
        <v>360652</v>
      </c>
      <c r="DM35" s="607"/>
      <c r="DN35" s="607"/>
      <c r="DO35" s="607"/>
      <c r="DP35" s="607"/>
      <c r="DQ35" s="607"/>
      <c r="DR35" s="607"/>
      <c r="DS35" s="607"/>
      <c r="DT35" s="607"/>
      <c r="DU35" s="607"/>
      <c r="DV35" s="608"/>
      <c r="DW35" s="611">
        <v>0.9</v>
      </c>
      <c r="DX35" s="612"/>
      <c r="DY35" s="612"/>
      <c r="DZ35" s="612"/>
      <c r="EA35" s="612"/>
      <c r="EB35" s="612"/>
      <c r="EC35" s="613"/>
    </row>
    <row r="36" spans="2:133" ht="11.25" customHeight="1">
      <c r="B36" s="569" t="s">
        <v>308</v>
      </c>
      <c r="C36" s="570"/>
      <c r="D36" s="570"/>
      <c r="E36" s="570"/>
      <c r="F36" s="570"/>
      <c r="G36" s="570"/>
      <c r="H36" s="570"/>
      <c r="I36" s="570"/>
      <c r="J36" s="570"/>
      <c r="K36" s="570"/>
      <c r="L36" s="570"/>
      <c r="M36" s="570"/>
      <c r="N36" s="570"/>
      <c r="O36" s="570"/>
      <c r="P36" s="570"/>
      <c r="Q36" s="571"/>
      <c r="R36" s="572">
        <v>75394834</v>
      </c>
      <c r="S36" s="629"/>
      <c r="T36" s="629"/>
      <c r="U36" s="629"/>
      <c r="V36" s="629"/>
      <c r="W36" s="629"/>
      <c r="X36" s="629"/>
      <c r="Y36" s="632"/>
      <c r="Z36" s="633">
        <v>100</v>
      </c>
      <c r="AA36" s="633"/>
      <c r="AB36" s="633"/>
      <c r="AC36" s="633"/>
      <c r="AD36" s="634">
        <v>37297145</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3588387</v>
      </c>
      <c r="BA36" s="589"/>
      <c r="BB36" s="589"/>
      <c r="BC36" s="589"/>
      <c r="BD36" s="607"/>
      <c r="BE36" s="607"/>
      <c r="BF36" s="617"/>
      <c r="BG36" s="625" t="s">
        <v>310</v>
      </c>
      <c r="BH36" s="622"/>
      <c r="BI36" s="622"/>
      <c r="BJ36" s="622"/>
      <c r="BK36" s="622"/>
      <c r="BL36" s="622"/>
      <c r="BM36" s="622"/>
      <c r="BN36" s="622"/>
      <c r="BO36" s="622"/>
      <c r="BP36" s="622"/>
      <c r="BQ36" s="622"/>
      <c r="BR36" s="622"/>
      <c r="BS36" s="622"/>
      <c r="BT36" s="622"/>
      <c r="BU36" s="623"/>
      <c r="BV36" s="588">
        <v>-568292</v>
      </c>
      <c r="BW36" s="589"/>
      <c r="BX36" s="589"/>
      <c r="BY36" s="589"/>
      <c r="BZ36" s="589"/>
      <c r="CA36" s="589"/>
      <c r="CB36" s="624"/>
      <c r="CD36" s="625" t="s">
        <v>311</v>
      </c>
      <c r="CE36" s="622"/>
      <c r="CF36" s="622"/>
      <c r="CG36" s="622"/>
      <c r="CH36" s="622"/>
      <c r="CI36" s="622"/>
      <c r="CJ36" s="622"/>
      <c r="CK36" s="622"/>
      <c r="CL36" s="622"/>
      <c r="CM36" s="622"/>
      <c r="CN36" s="622"/>
      <c r="CO36" s="622"/>
      <c r="CP36" s="622"/>
      <c r="CQ36" s="623"/>
      <c r="CR36" s="588">
        <v>9481226</v>
      </c>
      <c r="CS36" s="589"/>
      <c r="CT36" s="589"/>
      <c r="CU36" s="589"/>
      <c r="CV36" s="589"/>
      <c r="CW36" s="589"/>
      <c r="CX36" s="589"/>
      <c r="CY36" s="590"/>
      <c r="CZ36" s="591">
        <v>13</v>
      </c>
      <c r="DA36" s="609"/>
      <c r="DB36" s="609"/>
      <c r="DC36" s="610"/>
      <c r="DD36" s="594">
        <v>8385457</v>
      </c>
      <c r="DE36" s="589"/>
      <c r="DF36" s="589"/>
      <c r="DG36" s="589"/>
      <c r="DH36" s="589"/>
      <c r="DI36" s="589"/>
      <c r="DJ36" s="589"/>
      <c r="DK36" s="590"/>
      <c r="DL36" s="594">
        <v>6392143</v>
      </c>
      <c r="DM36" s="589"/>
      <c r="DN36" s="589"/>
      <c r="DO36" s="589"/>
      <c r="DP36" s="589"/>
      <c r="DQ36" s="589"/>
      <c r="DR36" s="589"/>
      <c r="DS36" s="589"/>
      <c r="DT36" s="589"/>
      <c r="DU36" s="589"/>
      <c r="DV36" s="590"/>
      <c r="DW36" s="611">
        <v>15.8</v>
      </c>
      <c r="DX36" s="612"/>
      <c r="DY36" s="612"/>
      <c r="DZ36" s="612"/>
      <c r="EA36" s="612"/>
      <c r="EB36" s="612"/>
      <c r="EC36" s="613"/>
    </row>
    <row r="37" spans="2:133" ht="11.25" customHeight="1">
      <c r="AQ37" s="614" t="s">
        <v>312</v>
      </c>
      <c r="AR37" s="615"/>
      <c r="AS37" s="615"/>
      <c r="AT37" s="615"/>
      <c r="AU37" s="615"/>
      <c r="AV37" s="615"/>
      <c r="AW37" s="615"/>
      <c r="AX37" s="615"/>
      <c r="AY37" s="616"/>
      <c r="AZ37" s="588">
        <v>303786</v>
      </c>
      <c r="BA37" s="589"/>
      <c r="BB37" s="589"/>
      <c r="BC37" s="589"/>
      <c r="BD37" s="607"/>
      <c r="BE37" s="607"/>
      <c r="BF37" s="617"/>
      <c r="BG37" s="625" t="s">
        <v>313</v>
      </c>
      <c r="BH37" s="622"/>
      <c r="BI37" s="622"/>
      <c r="BJ37" s="622"/>
      <c r="BK37" s="622"/>
      <c r="BL37" s="622"/>
      <c r="BM37" s="622"/>
      <c r="BN37" s="622"/>
      <c r="BO37" s="622"/>
      <c r="BP37" s="622"/>
      <c r="BQ37" s="622"/>
      <c r="BR37" s="622"/>
      <c r="BS37" s="622"/>
      <c r="BT37" s="622"/>
      <c r="BU37" s="623"/>
      <c r="BV37" s="588">
        <v>23328</v>
      </c>
      <c r="BW37" s="589"/>
      <c r="BX37" s="589"/>
      <c r="BY37" s="589"/>
      <c r="BZ37" s="589"/>
      <c r="CA37" s="589"/>
      <c r="CB37" s="624"/>
      <c r="CD37" s="625" t="s">
        <v>314</v>
      </c>
      <c r="CE37" s="622"/>
      <c r="CF37" s="622"/>
      <c r="CG37" s="622"/>
      <c r="CH37" s="622"/>
      <c r="CI37" s="622"/>
      <c r="CJ37" s="622"/>
      <c r="CK37" s="622"/>
      <c r="CL37" s="622"/>
      <c r="CM37" s="622"/>
      <c r="CN37" s="622"/>
      <c r="CO37" s="622"/>
      <c r="CP37" s="622"/>
      <c r="CQ37" s="623"/>
      <c r="CR37" s="588">
        <v>2494532</v>
      </c>
      <c r="CS37" s="607"/>
      <c r="CT37" s="607"/>
      <c r="CU37" s="607"/>
      <c r="CV37" s="607"/>
      <c r="CW37" s="607"/>
      <c r="CX37" s="607"/>
      <c r="CY37" s="608"/>
      <c r="CZ37" s="591">
        <v>3.4</v>
      </c>
      <c r="DA37" s="609"/>
      <c r="DB37" s="609"/>
      <c r="DC37" s="610"/>
      <c r="DD37" s="594">
        <v>2301212</v>
      </c>
      <c r="DE37" s="607"/>
      <c r="DF37" s="607"/>
      <c r="DG37" s="607"/>
      <c r="DH37" s="607"/>
      <c r="DI37" s="607"/>
      <c r="DJ37" s="607"/>
      <c r="DK37" s="608"/>
      <c r="DL37" s="594">
        <v>2029244</v>
      </c>
      <c r="DM37" s="607"/>
      <c r="DN37" s="607"/>
      <c r="DO37" s="607"/>
      <c r="DP37" s="607"/>
      <c r="DQ37" s="607"/>
      <c r="DR37" s="607"/>
      <c r="DS37" s="607"/>
      <c r="DT37" s="607"/>
      <c r="DU37" s="607"/>
      <c r="DV37" s="608"/>
      <c r="DW37" s="611">
        <v>5</v>
      </c>
      <c r="DX37" s="612"/>
      <c r="DY37" s="612"/>
      <c r="DZ37" s="612"/>
      <c r="EA37" s="612"/>
      <c r="EB37" s="612"/>
      <c r="EC37" s="613"/>
    </row>
    <row r="38" spans="2:133" ht="11.25" customHeight="1">
      <c r="AQ38" s="614" t="s">
        <v>315</v>
      </c>
      <c r="AR38" s="615"/>
      <c r="AS38" s="615"/>
      <c r="AT38" s="615"/>
      <c r="AU38" s="615"/>
      <c r="AV38" s="615"/>
      <c r="AW38" s="615"/>
      <c r="AX38" s="615"/>
      <c r="AY38" s="616"/>
      <c r="AZ38" s="588">
        <v>130214</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38797</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5141619</v>
      </c>
      <c r="CS38" s="589"/>
      <c r="CT38" s="589"/>
      <c r="CU38" s="589"/>
      <c r="CV38" s="589"/>
      <c r="CW38" s="589"/>
      <c r="CX38" s="589"/>
      <c r="CY38" s="590"/>
      <c r="CZ38" s="591">
        <v>7</v>
      </c>
      <c r="DA38" s="609"/>
      <c r="DB38" s="609"/>
      <c r="DC38" s="610"/>
      <c r="DD38" s="594">
        <v>4416168</v>
      </c>
      <c r="DE38" s="589"/>
      <c r="DF38" s="589"/>
      <c r="DG38" s="589"/>
      <c r="DH38" s="589"/>
      <c r="DI38" s="589"/>
      <c r="DJ38" s="589"/>
      <c r="DK38" s="590"/>
      <c r="DL38" s="594">
        <v>4107028</v>
      </c>
      <c r="DM38" s="589"/>
      <c r="DN38" s="589"/>
      <c r="DO38" s="589"/>
      <c r="DP38" s="589"/>
      <c r="DQ38" s="589"/>
      <c r="DR38" s="589"/>
      <c r="DS38" s="589"/>
      <c r="DT38" s="589"/>
      <c r="DU38" s="589"/>
      <c r="DV38" s="590"/>
      <c r="DW38" s="611">
        <v>10.199999999999999</v>
      </c>
      <c r="DX38" s="612"/>
      <c r="DY38" s="612"/>
      <c r="DZ38" s="612"/>
      <c r="EA38" s="612"/>
      <c r="EB38" s="612"/>
      <c r="EC38" s="613"/>
    </row>
    <row r="39" spans="2:133" ht="11.25" customHeight="1">
      <c r="AQ39" s="614" t="s">
        <v>318</v>
      </c>
      <c r="AR39" s="615"/>
      <c r="AS39" s="615"/>
      <c r="AT39" s="615"/>
      <c r="AU39" s="615"/>
      <c r="AV39" s="615"/>
      <c r="AW39" s="615"/>
      <c r="AX39" s="615"/>
      <c r="AY39" s="616"/>
      <c r="AZ39" s="588">
        <v>49989</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89</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1327304</v>
      </c>
      <c r="CS39" s="607"/>
      <c r="CT39" s="607"/>
      <c r="CU39" s="607"/>
      <c r="CV39" s="607"/>
      <c r="CW39" s="607"/>
      <c r="CX39" s="607"/>
      <c r="CY39" s="608"/>
      <c r="CZ39" s="591">
        <v>1.8</v>
      </c>
      <c r="DA39" s="609"/>
      <c r="DB39" s="609"/>
      <c r="DC39" s="610"/>
      <c r="DD39" s="594">
        <v>1167874</v>
      </c>
      <c r="DE39" s="607"/>
      <c r="DF39" s="607"/>
      <c r="DG39" s="607"/>
      <c r="DH39" s="607"/>
      <c r="DI39" s="607"/>
      <c r="DJ39" s="607"/>
      <c r="DK39" s="608"/>
      <c r="DL39" s="594" t="s">
        <v>111</v>
      </c>
      <c r="DM39" s="607"/>
      <c r="DN39" s="607"/>
      <c r="DO39" s="607"/>
      <c r="DP39" s="607"/>
      <c r="DQ39" s="607"/>
      <c r="DR39" s="607"/>
      <c r="DS39" s="607"/>
      <c r="DT39" s="607"/>
      <c r="DU39" s="607"/>
      <c r="DV39" s="608"/>
      <c r="DW39" s="611" t="s">
        <v>111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1028634</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98</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6672830</v>
      </c>
      <c r="CS40" s="589"/>
      <c r="CT40" s="589"/>
      <c r="CU40" s="589"/>
      <c r="CV40" s="589"/>
      <c r="CW40" s="589"/>
      <c r="CX40" s="589"/>
      <c r="CY40" s="590"/>
      <c r="CZ40" s="591">
        <v>9.1</v>
      </c>
      <c r="DA40" s="609"/>
      <c r="DB40" s="609"/>
      <c r="DC40" s="610"/>
      <c r="DD40" s="594">
        <v>34800</v>
      </c>
      <c r="DE40" s="589"/>
      <c r="DF40" s="589"/>
      <c r="DG40" s="589"/>
      <c r="DH40" s="589"/>
      <c r="DI40" s="589"/>
      <c r="DJ40" s="589"/>
      <c r="DK40" s="590"/>
      <c r="DL40" s="594" t="s">
        <v>111</v>
      </c>
      <c r="DM40" s="589"/>
      <c r="DN40" s="589"/>
      <c r="DO40" s="589"/>
      <c r="DP40" s="589"/>
      <c r="DQ40" s="589"/>
      <c r="DR40" s="589"/>
      <c r="DS40" s="589"/>
      <c r="DT40" s="589"/>
      <c r="DU40" s="589"/>
      <c r="DV40" s="590"/>
      <c r="DW40" s="611" t="s">
        <v>111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4062996</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283</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12471878</v>
      </c>
      <c r="CS42" s="589"/>
      <c r="CT42" s="589"/>
      <c r="CU42" s="589"/>
      <c r="CV42" s="589"/>
      <c r="CW42" s="589"/>
      <c r="CX42" s="589"/>
      <c r="CY42" s="590"/>
      <c r="CZ42" s="591">
        <v>17.100000000000001</v>
      </c>
      <c r="DA42" s="592"/>
      <c r="DB42" s="592"/>
      <c r="DC42" s="593"/>
      <c r="DD42" s="594">
        <v>2437679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377302</v>
      </c>
      <c r="CS43" s="607"/>
      <c r="CT43" s="607"/>
      <c r="CU43" s="607"/>
      <c r="CV43" s="607"/>
      <c r="CW43" s="607"/>
      <c r="CX43" s="607"/>
      <c r="CY43" s="608"/>
      <c r="CZ43" s="591">
        <v>0.5</v>
      </c>
      <c r="DA43" s="609"/>
      <c r="DB43" s="609"/>
      <c r="DC43" s="610"/>
      <c r="DD43" s="594">
        <v>377168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285</v>
      </c>
      <c r="CE44" s="602"/>
      <c r="CF44" s="585" t="s">
        <v>333</v>
      </c>
      <c r="CG44" s="586"/>
      <c r="CH44" s="586"/>
      <c r="CI44" s="586"/>
      <c r="CJ44" s="586"/>
      <c r="CK44" s="586"/>
      <c r="CL44" s="586"/>
      <c r="CM44" s="586"/>
      <c r="CN44" s="586"/>
      <c r="CO44" s="586"/>
      <c r="CP44" s="586"/>
      <c r="CQ44" s="587"/>
      <c r="CR44" s="588">
        <v>12411588</v>
      </c>
      <c r="CS44" s="589"/>
      <c r="CT44" s="589"/>
      <c r="CU44" s="589"/>
      <c r="CV44" s="589"/>
      <c r="CW44" s="589"/>
      <c r="CX44" s="589"/>
      <c r="CY44" s="590"/>
      <c r="CZ44" s="591">
        <v>17</v>
      </c>
      <c r="DA44" s="592"/>
      <c r="DB44" s="592"/>
      <c r="DC44" s="593"/>
      <c r="DD44" s="594">
        <v>2428242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4955553</v>
      </c>
      <c r="CS45" s="607"/>
      <c r="CT45" s="607"/>
      <c r="CU45" s="607"/>
      <c r="CV45" s="607"/>
      <c r="CW45" s="607"/>
      <c r="CX45" s="607"/>
      <c r="CY45" s="608"/>
      <c r="CZ45" s="591">
        <v>6.8</v>
      </c>
      <c r="DA45" s="609"/>
      <c r="DB45" s="609"/>
      <c r="DC45" s="610"/>
      <c r="DD45" s="594">
        <v>387417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7323037</v>
      </c>
      <c r="CS46" s="589"/>
      <c r="CT46" s="589"/>
      <c r="CU46" s="589"/>
      <c r="CV46" s="589"/>
      <c r="CW46" s="589"/>
      <c r="CX46" s="589"/>
      <c r="CY46" s="590"/>
      <c r="CZ46" s="591">
        <v>10</v>
      </c>
      <c r="DA46" s="592"/>
      <c r="DB46" s="592"/>
      <c r="DC46" s="593"/>
      <c r="DD46" s="594">
        <v>1929887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60290</v>
      </c>
      <c r="CS47" s="607"/>
      <c r="CT47" s="607"/>
      <c r="CU47" s="607"/>
      <c r="CV47" s="607"/>
      <c r="CW47" s="607"/>
      <c r="CX47" s="607"/>
      <c r="CY47" s="608"/>
      <c r="CZ47" s="591">
        <v>0.1</v>
      </c>
      <c r="DA47" s="609"/>
      <c r="DB47" s="609"/>
      <c r="DC47" s="610"/>
      <c r="DD47" s="594">
        <v>9437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111</v>
      </c>
      <c r="CS48" s="589"/>
      <c r="CT48" s="589"/>
      <c r="CU48" s="589"/>
      <c r="CV48" s="589"/>
      <c r="CW48" s="589"/>
      <c r="CX48" s="589"/>
      <c r="CY48" s="590"/>
      <c r="CZ48" s="591" t="s">
        <v>111</v>
      </c>
      <c r="DA48" s="592"/>
      <c r="DB48" s="592"/>
      <c r="DC48" s="593"/>
      <c r="DD48" s="594" t="s">
        <v>111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338</v>
      </c>
      <c r="CE49" s="570"/>
      <c r="CF49" s="570"/>
      <c r="CG49" s="570"/>
      <c r="CH49" s="570"/>
      <c r="CI49" s="570"/>
      <c r="CJ49" s="570"/>
      <c r="CK49" s="570"/>
      <c r="CL49" s="570"/>
      <c r="CM49" s="570"/>
      <c r="CN49" s="570"/>
      <c r="CO49" s="570"/>
      <c r="CP49" s="570"/>
      <c r="CQ49" s="571"/>
      <c r="CR49" s="572">
        <v>72997473</v>
      </c>
      <c r="CS49" s="573"/>
      <c r="CT49" s="573"/>
      <c r="CU49" s="573"/>
      <c r="CV49" s="573"/>
      <c r="CW49" s="573"/>
      <c r="CX49" s="573"/>
      <c r="CY49" s="574"/>
      <c r="CZ49" s="575">
        <v>100</v>
      </c>
      <c r="DA49" s="576"/>
      <c r="DB49" s="576"/>
      <c r="DC49" s="577"/>
      <c r="DD49" s="578">
        <v>43333789</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361</v>
      </c>
      <c r="C7" s="1047"/>
      <c r="D7" s="1047"/>
      <c r="E7" s="1047"/>
      <c r="F7" s="1047"/>
      <c r="G7" s="1047"/>
      <c r="H7" s="1047"/>
      <c r="I7" s="1047"/>
      <c r="J7" s="1047"/>
      <c r="K7" s="1047"/>
      <c r="L7" s="1047"/>
      <c r="M7" s="1047"/>
      <c r="N7" s="1047"/>
      <c r="O7" s="1047"/>
      <c r="P7" s="1048"/>
      <c r="Q7" s="1100">
        <v>75141</v>
      </c>
      <c r="R7" s="1101"/>
      <c r="S7" s="1101"/>
      <c r="T7" s="1101"/>
      <c r="U7" s="1101"/>
      <c r="V7" s="1101">
        <v>72764</v>
      </c>
      <c r="W7" s="1101"/>
      <c r="X7" s="1101"/>
      <c r="Y7" s="1101"/>
      <c r="Z7" s="1101"/>
      <c r="AA7" s="1101">
        <v>2376</v>
      </c>
      <c r="AB7" s="1101"/>
      <c r="AC7" s="1101"/>
      <c r="AD7" s="1101"/>
      <c r="AE7" s="1102"/>
      <c r="AF7" s="1103">
        <v>1978</v>
      </c>
      <c r="AG7" s="1104"/>
      <c r="AH7" s="1104"/>
      <c r="AI7" s="1104"/>
      <c r="AJ7" s="1105"/>
      <c r="AK7" s="1087">
        <v>1837</v>
      </c>
      <c r="AL7" s="1088"/>
      <c r="AM7" s="1088"/>
      <c r="AN7" s="1088"/>
      <c r="AO7" s="1088"/>
      <c r="AP7" s="1088">
        <v>69491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560</v>
      </c>
      <c r="BT7" s="1092"/>
      <c r="BU7" s="1092"/>
      <c r="BV7" s="1092"/>
      <c r="BW7" s="1092"/>
      <c r="BX7" s="1092"/>
      <c r="BY7" s="1092"/>
      <c r="BZ7" s="1092"/>
      <c r="CA7" s="1092"/>
      <c r="CB7" s="1092"/>
      <c r="CC7" s="1092"/>
      <c r="CD7" s="1092"/>
      <c r="CE7" s="1092"/>
      <c r="CF7" s="1092"/>
      <c r="CG7" s="1093"/>
      <c r="CH7" s="1084">
        <v>9</v>
      </c>
      <c r="CI7" s="1085"/>
      <c r="CJ7" s="1085"/>
      <c r="CK7" s="1085"/>
      <c r="CL7" s="1086"/>
      <c r="CM7" s="1084">
        <v>1771</v>
      </c>
      <c r="CN7" s="1085"/>
      <c r="CO7" s="1085"/>
      <c r="CP7" s="1085"/>
      <c r="CQ7" s="1086"/>
      <c r="CR7" s="1084">
        <v>14</v>
      </c>
      <c r="CS7" s="1085"/>
      <c r="CT7" s="1085"/>
      <c r="CU7" s="1085"/>
      <c r="CV7" s="1086"/>
      <c r="CW7" s="1084" t="s">
        <v>564</v>
      </c>
      <c r="CX7" s="1085"/>
      <c r="CY7" s="1085"/>
      <c r="CZ7" s="1085"/>
      <c r="DA7" s="1086"/>
      <c r="DB7" s="1084" t="s">
        <v>564</v>
      </c>
      <c r="DC7" s="1085"/>
      <c r="DD7" s="1085"/>
      <c r="DE7" s="1085"/>
      <c r="DF7" s="1086"/>
      <c r="DG7" s="1084">
        <v>3366</v>
      </c>
      <c r="DH7" s="1085"/>
      <c r="DI7" s="1085"/>
      <c r="DJ7" s="1085"/>
      <c r="DK7" s="1086"/>
      <c r="DL7" s="1084" t="s">
        <v>564</v>
      </c>
      <c r="DM7" s="1085"/>
      <c r="DN7" s="1085"/>
      <c r="DO7" s="1085"/>
      <c r="DP7" s="1086"/>
      <c r="DQ7" s="1084">
        <v>2578</v>
      </c>
      <c r="DR7" s="1085"/>
      <c r="DS7" s="1085"/>
      <c r="DT7" s="1085"/>
      <c r="DU7" s="1086"/>
      <c r="DV7" s="1111"/>
      <c r="DW7" s="1112"/>
      <c r="DX7" s="1112"/>
      <c r="DY7" s="1112"/>
      <c r="DZ7" s="1113"/>
      <c r="EA7" s="205"/>
    </row>
    <row r="8" spans="1:131" s="206" customFormat="1" ht="26.25" customHeight="1">
      <c r="A8" s="212">
        <v>2</v>
      </c>
      <c r="B8" s="1033" t="s">
        <v>362</v>
      </c>
      <c r="C8" s="1034"/>
      <c r="D8" s="1034"/>
      <c r="E8" s="1034"/>
      <c r="F8" s="1034"/>
      <c r="G8" s="1034"/>
      <c r="H8" s="1034"/>
      <c r="I8" s="1034"/>
      <c r="J8" s="1034"/>
      <c r="K8" s="1034"/>
      <c r="L8" s="1034"/>
      <c r="M8" s="1034"/>
      <c r="N8" s="1034"/>
      <c r="O8" s="1034"/>
      <c r="P8" s="1035"/>
      <c r="Q8" s="1039">
        <v>108</v>
      </c>
      <c r="R8" s="1040"/>
      <c r="S8" s="1040"/>
      <c r="T8" s="1040"/>
      <c r="U8" s="1040"/>
      <c r="V8" s="1040">
        <v>108</v>
      </c>
      <c r="W8" s="1040"/>
      <c r="X8" s="1040"/>
      <c r="Y8" s="1040"/>
      <c r="Z8" s="1040"/>
      <c r="AA8" s="1040" t="s">
        <v>533</v>
      </c>
      <c r="AB8" s="1040"/>
      <c r="AC8" s="1040"/>
      <c r="AD8" s="1040"/>
      <c r="AE8" s="1041"/>
      <c r="AF8" s="1015" t="s">
        <v>111</v>
      </c>
      <c r="AG8" s="1016"/>
      <c r="AH8" s="1016"/>
      <c r="AI8" s="1016"/>
      <c r="AJ8" s="1017"/>
      <c r="AK8" s="1082">
        <v>81</v>
      </c>
      <c r="AL8" s="1083"/>
      <c r="AM8" s="1083"/>
      <c r="AN8" s="1083"/>
      <c r="AO8" s="1083"/>
      <c r="AP8" s="1083" t="s">
        <v>533</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561</v>
      </c>
      <c r="BT8" s="1011"/>
      <c r="BU8" s="1011"/>
      <c r="BV8" s="1011"/>
      <c r="BW8" s="1011"/>
      <c r="BX8" s="1011"/>
      <c r="BY8" s="1011"/>
      <c r="BZ8" s="1011"/>
      <c r="CA8" s="1011"/>
      <c r="CB8" s="1011"/>
      <c r="CC8" s="1011"/>
      <c r="CD8" s="1011"/>
      <c r="CE8" s="1011"/>
      <c r="CF8" s="1011"/>
      <c r="CG8" s="1012"/>
      <c r="CH8" s="985">
        <v>-2</v>
      </c>
      <c r="CI8" s="986"/>
      <c r="CJ8" s="986"/>
      <c r="CK8" s="986"/>
      <c r="CL8" s="987"/>
      <c r="CM8" s="985">
        <v>53</v>
      </c>
      <c r="CN8" s="986"/>
      <c r="CO8" s="986"/>
      <c r="CP8" s="986"/>
      <c r="CQ8" s="987"/>
      <c r="CR8" s="985">
        <v>5</v>
      </c>
      <c r="CS8" s="986"/>
      <c r="CT8" s="986"/>
      <c r="CU8" s="986"/>
      <c r="CV8" s="987"/>
      <c r="CW8" s="985">
        <v>26</v>
      </c>
      <c r="CX8" s="986"/>
      <c r="CY8" s="986"/>
      <c r="CZ8" s="986"/>
      <c r="DA8" s="987"/>
      <c r="DB8" s="985" t="s">
        <v>564</v>
      </c>
      <c r="DC8" s="986"/>
      <c r="DD8" s="986"/>
      <c r="DE8" s="986"/>
      <c r="DF8" s="987"/>
      <c r="DG8" s="985" t="s">
        <v>564</v>
      </c>
      <c r="DH8" s="986"/>
      <c r="DI8" s="986"/>
      <c r="DJ8" s="986"/>
      <c r="DK8" s="987"/>
      <c r="DL8" s="985" t="s">
        <v>564</v>
      </c>
      <c r="DM8" s="986"/>
      <c r="DN8" s="986"/>
      <c r="DO8" s="986"/>
      <c r="DP8" s="987"/>
      <c r="DQ8" s="985">
        <v>0</v>
      </c>
      <c r="DR8" s="986"/>
      <c r="DS8" s="986"/>
      <c r="DT8" s="986"/>
      <c r="DU8" s="987"/>
      <c r="DV8" s="988"/>
      <c r="DW8" s="989"/>
      <c r="DX8" s="989"/>
      <c r="DY8" s="989"/>
      <c r="DZ8" s="990"/>
      <c r="EA8" s="205"/>
    </row>
    <row r="9" spans="1:131" s="206" customFormat="1" ht="26.25" customHeight="1">
      <c r="A9" s="212">
        <v>3</v>
      </c>
      <c r="B9" s="1033" t="s">
        <v>363</v>
      </c>
      <c r="C9" s="1034"/>
      <c r="D9" s="1034"/>
      <c r="E9" s="1034"/>
      <c r="F9" s="1034"/>
      <c r="G9" s="1034"/>
      <c r="H9" s="1034"/>
      <c r="I9" s="1034"/>
      <c r="J9" s="1034"/>
      <c r="K9" s="1034"/>
      <c r="L9" s="1034"/>
      <c r="M9" s="1034"/>
      <c r="N9" s="1034"/>
      <c r="O9" s="1034"/>
      <c r="P9" s="1035"/>
      <c r="Q9" s="1039">
        <v>49</v>
      </c>
      <c r="R9" s="1040"/>
      <c r="S9" s="1040"/>
      <c r="T9" s="1040"/>
      <c r="U9" s="1040"/>
      <c r="V9" s="1040">
        <v>44</v>
      </c>
      <c r="W9" s="1040"/>
      <c r="X9" s="1040"/>
      <c r="Y9" s="1040"/>
      <c r="Z9" s="1040"/>
      <c r="AA9" s="1040">
        <v>5</v>
      </c>
      <c r="AB9" s="1040"/>
      <c r="AC9" s="1040"/>
      <c r="AD9" s="1040"/>
      <c r="AE9" s="1041"/>
      <c r="AF9" s="1015">
        <v>5</v>
      </c>
      <c r="AG9" s="1016"/>
      <c r="AH9" s="1016"/>
      <c r="AI9" s="1016"/>
      <c r="AJ9" s="1017"/>
      <c r="AK9" s="1082">
        <v>0</v>
      </c>
      <c r="AL9" s="1083"/>
      <c r="AM9" s="1083"/>
      <c r="AN9" s="1083"/>
      <c r="AO9" s="1083"/>
      <c r="AP9" s="1083">
        <v>58</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562</v>
      </c>
      <c r="BT9" s="1011"/>
      <c r="BU9" s="1011"/>
      <c r="BV9" s="1011"/>
      <c r="BW9" s="1011"/>
      <c r="BX9" s="1011"/>
      <c r="BY9" s="1011"/>
      <c r="BZ9" s="1011"/>
      <c r="CA9" s="1011"/>
      <c r="CB9" s="1011"/>
      <c r="CC9" s="1011"/>
      <c r="CD9" s="1011"/>
      <c r="CE9" s="1011"/>
      <c r="CF9" s="1011"/>
      <c r="CG9" s="1012"/>
      <c r="CH9" s="985">
        <v>20</v>
      </c>
      <c r="CI9" s="986"/>
      <c r="CJ9" s="986"/>
      <c r="CK9" s="986"/>
      <c r="CL9" s="987"/>
      <c r="CM9" s="985">
        <v>220</v>
      </c>
      <c r="CN9" s="986"/>
      <c r="CO9" s="986"/>
      <c r="CP9" s="986"/>
      <c r="CQ9" s="987"/>
      <c r="CR9" s="985">
        <v>30</v>
      </c>
      <c r="CS9" s="986"/>
      <c r="CT9" s="986"/>
      <c r="CU9" s="986"/>
      <c r="CV9" s="987"/>
      <c r="CW9" s="985" t="s">
        <v>564</v>
      </c>
      <c r="CX9" s="986"/>
      <c r="CY9" s="986"/>
      <c r="CZ9" s="986"/>
      <c r="DA9" s="987"/>
      <c r="DB9" s="985" t="s">
        <v>564</v>
      </c>
      <c r="DC9" s="986"/>
      <c r="DD9" s="986"/>
      <c r="DE9" s="986"/>
      <c r="DF9" s="987"/>
      <c r="DG9" s="985" t="s">
        <v>564</v>
      </c>
      <c r="DH9" s="986"/>
      <c r="DI9" s="986"/>
      <c r="DJ9" s="986"/>
      <c r="DK9" s="987"/>
      <c r="DL9" s="985" t="s">
        <v>564</v>
      </c>
      <c r="DM9" s="986"/>
      <c r="DN9" s="986"/>
      <c r="DO9" s="986"/>
      <c r="DP9" s="987"/>
      <c r="DQ9" s="985">
        <v>0</v>
      </c>
      <c r="DR9" s="986"/>
      <c r="DS9" s="986"/>
      <c r="DT9" s="986"/>
      <c r="DU9" s="987"/>
      <c r="DV9" s="988"/>
      <c r="DW9" s="989"/>
      <c r="DX9" s="989"/>
      <c r="DY9" s="989"/>
      <c r="DZ9" s="990"/>
      <c r="EA9" s="205"/>
    </row>
    <row r="10" spans="1:131" s="206" customFormat="1" ht="26.25" customHeight="1">
      <c r="A10" s="212">
        <v>4</v>
      </c>
      <c r="B10" s="1033" t="s">
        <v>364</v>
      </c>
      <c r="C10" s="1034"/>
      <c r="D10" s="1034"/>
      <c r="E10" s="1034"/>
      <c r="F10" s="1034"/>
      <c r="G10" s="1034"/>
      <c r="H10" s="1034"/>
      <c r="I10" s="1034"/>
      <c r="J10" s="1034"/>
      <c r="K10" s="1034"/>
      <c r="L10" s="1034"/>
      <c r="M10" s="1034"/>
      <c r="N10" s="1034"/>
      <c r="O10" s="1034"/>
      <c r="P10" s="1035"/>
      <c r="Q10" s="1039">
        <v>61</v>
      </c>
      <c r="R10" s="1040"/>
      <c r="S10" s="1040"/>
      <c r="T10" s="1040"/>
      <c r="U10" s="1040"/>
      <c r="V10" s="1040">
        <v>60</v>
      </c>
      <c r="W10" s="1040"/>
      <c r="X10" s="1040"/>
      <c r="Y10" s="1040"/>
      <c r="Z10" s="1040"/>
      <c r="AA10" s="1040">
        <v>1</v>
      </c>
      <c r="AB10" s="1040"/>
      <c r="AC10" s="1040"/>
      <c r="AD10" s="1040"/>
      <c r="AE10" s="1041"/>
      <c r="AF10" s="1015">
        <v>1</v>
      </c>
      <c r="AG10" s="1016"/>
      <c r="AH10" s="1016"/>
      <c r="AI10" s="1016"/>
      <c r="AJ10" s="1017"/>
      <c r="AK10" s="1082">
        <v>39</v>
      </c>
      <c r="AL10" s="1083"/>
      <c r="AM10" s="1083"/>
      <c r="AN10" s="1083"/>
      <c r="AO10" s="1083"/>
      <c r="AP10" s="1083" t="s">
        <v>533</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563</v>
      </c>
      <c r="BT10" s="1011"/>
      <c r="BU10" s="1011"/>
      <c r="BV10" s="1011"/>
      <c r="BW10" s="1011"/>
      <c r="BX10" s="1011"/>
      <c r="BY10" s="1011"/>
      <c r="BZ10" s="1011"/>
      <c r="CA10" s="1011"/>
      <c r="CB10" s="1011"/>
      <c r="CC10" s="1011"/>
      <c r="CD10" s="1011"/>
      <c r="CE10" s="1011"/>
      <c r="CF10" s="1011"/>
      <c r="CG10" s="1012"/>
      <c r="CH10" s="985">
        <v>11</v>
      </c>
      <c r="CI10" s="986"/>
      <c r="CJ10" s="986"/>
      <c r="CK10" s="986"/>
      <c r="CL10" s="987"/>
      <c r="CM10" s="985">
        <v>47</v>
      </c>
      <c r="CN10" s="986"/>
      <c r="CO10" s="986"/>
      <c r="CP10" s="986"/>
      <c r="CQ10" s="987"/>
      <c r="CR10" s="985">
        <v>6</v>
      </c>
      <c r="CS10" s="986"/>
      <c r="CT10" s="986"/>
      <c r="CU10" s="986"/>
      <c r="CV10" s="987"/>
      <c r="CW10" s="985" t="s">
        <v>564</v>
      </c>
      <c r="CX10" s="986"/>
      <c r="CY10" s="986"/>
      <c r="CZ10" s="986"/>
      <c r="DA10" s="987"/>
      <c r="DB10" s="985" t="s">
        <v>564</v>
      </c>
      <c r="DC10" s="986"/>
      <c r="DD10" s="986"/>
      <c r="DE10" s="986"/>
      <c r="DF10" s="987"/>
      <c r="DG10" s="985" t="s">
        <v>564</v>
      </c>
      <c r="DH10" s="986"/>
      <c r="DI10" s="986"/>
      <c r="DJ10" s="986"/>
      <c r="DK10" s="987"/>
      <c r="DL10" s="985" t="s">
        <v>564</v>
      </c>
      <c r="DM10" s="986"/>
      <c r="DN10" s="986"/>
      <c r="DO10" s="986"/>
      <c r="DP10" s="987"/>
      <c r="DQ10" s="985">
        <v>0</v>
      </c>
      <c r="DR10" s="986"/>
      <c r="DS10" s="986"/>
      <c r="DT10" s="986"/>
      <c r="DU10" s="987"/>
      <c r="DV10" s="988"/>
      <c r="DW10" s="989"/>
      <c r="DX10" s="989"/>
      <c r="DY10" s="989"/>
      <c r="DZ10" s="990"/>
      <c r="EA10" s="205"/>
    </row>
    <row r="11" spans="1:131" s="206" customFormat="1" ht="26.25" customHeight="1">
      <c r="A11" s="212">
        <v>5</v>
      </c>
      <c r="B11" s="1033" t="s">
        <v>365</v>
      </c>
      <c r="C11" s="1034"/>
      <c r="D11" s="1034"/>
      <c r="E11" s="1034"/>
      <c r="F11" s="1034"/>
      <c r="G11" s="1034"/>
      <c r="H11" s="1034"/>
      <c r="I11" s="1034"/>
      <c r="J11" s="1034"/>
      <c r="K11" s="1034"/>
      <c r="L11" s="1034"/>
      <c r="M11" s="1034"/>
      <c r="N11" s="1034"/>
      <c r="O11" s="1034"/>
      <c r="P11" s="1035"/>
      <c r="Q11" s="1039">
        <v>129</v>
      </c>
      <c r="R11" s="1040"/>
      <c r="S11" s="1040"/>
      <c r="T11" s="1040"/>
      <c r="U11" s="1040"/>
      <c r="V11" s="1040">
        <v>113</v>
      </c>
      <c r="W11" s="1040"/>
      <c r="X11" s="1040"/>
      <c r="Y11" s="1040"/>
      <c r="Z11" s="1040"/>
      <c r="AA11" s="1040">
        <v>15</v>
      </c>
      <c r="AB11" s="1040"/>
      <c r="AC11" s="1040"/>
      <c r="AD11" s="1040"/>
      <c r="AE11" s="1041"/>
      <c r="AF11" s="1015">
        <v>15</v>
      </c>
      <c r="AG11" s="1016"/>
      <c r="AH11" s="1016"/>
      <c r="AI11" s="1016"/>
      <c r="AJ11" s="1017"/>
      <c r="AK11" s="1082">
        <v>36</v>
      </c>
      <c r="AL11" s="1083"/>
      <c r="AM11" s="1083"/>
      <c r="AN11" s="1083"/>
      <c r="AO11" s="1083"/>
      <c r="AP11" s="1083" t="s">
        <v>533</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366</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367</v>
      </c>
      <c r="B23" s="940" t="s">
        <v>368</v>
      </c>
      <c r="C23" s="941"/>
      <c r="D23" s="941"/>
      <c r="E23" s="941"/>
      <c r="F23" s="941"/>
      <c r="G23" s="941"/>
      <c r="H23" s="941"/>
      <c r="I23" s="941"/>
      <c r="J23" s="941"/>
      <c r="K23" s="941"/>
      <c r="L23" s="941"/>
      <c r="M23" s="941"/>
      <c r="N23" s="941"/>
      <c r="O23" s="941"/>
      <c r="P23" s="942"/>
      <c r="Q23" s="1064">
        <v>75395</v>
      </c>
      <c r="R23" s="1065"/>
      <c r="S23" s="1065"/>
      <c r="T23" s="1065"/>
      <c r="U23" s="1065"/>
      <c r="V23" s="1065">
        <v>72997</v>
      </c>
      <c r="W23" s="1065"/>
      <c r="X23" s="1065"/>
      <c r="Y23" s="1065"/>
      <c r="Z23" s="1065"/>
      <c r="AA23" s="1065">
        <v>2397</v>
      </c>
      <c r="AB23" s="1065"/>
      <c r="AC23" s="1065"/>
      <c r="AD23" s="1065"/>
      <c r="AE23" s="1066"/>
      <c r="AF23" s="1067">
        <v>1999</v>
      </c>
      <c r="AG23" s="1065"/>
      <c r="AH23" s="1065"/>
      <c r="AI23" s="1065"/>
      <c r="AJ23" s="1068"/>
      <c r="AK23" s="1069"/>
      <c r="AL23" s="1070"/>
      <c r="AM23" s="1070"/>
      <c r="AN23" s="1070"/>
      <c r="AO23" s="1070"/>
      <c r="AP23" s="1065">
        <v>69549</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344</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379</v>
      </c>
      <c r="C28" s="1047"/>
      <c r="D28" s="1047"/>
      <c r="E28" s="1047"/>
      <c r="F28" s="1047"/>
      <c r="G28" s="1047"/>
      <c r="H28" s="1047"/>
      <c r="I28" s="1047"/>
      <c r="J28" s="1047"/>
      <c r="K28" s="1047"/>
      <c r="L28" s="1047"/>
      <c r="M28" s="1047"/>
      <c r="N28" s="1047"/>
      <c r="O28" s="1047"/>
      <c r="P28" s="1048"/>
      <c r="Q28" s="1049">
        <v>16539</v>
      </c>
      <c r="R28" s="1050"/>
      <c r="S28" s="1050"/>
      <c r="T28" s="1050"/>
      <c r="U28" s="1050"/>
      <c r="V28" s="1050">
        <v>16216</v>
      </c>
      <c r="W28" s="1050"/>
      <c r="X28" s="1050"/>
      <c r="Y28" s="1050"/>
      <c r="Z28" s="1050"/>
      <c r="AA28" s="1050">
        <v>323</v>
      </c>
      <c r="AB28" s="1050"/>
      <c r="AC28" s="1050"/>
      <c r="AD28" s="1050"/>
      <c r="AE28" s="1051"/>
      <c r="AF28" s="1052">
        <v>323</v>
      </c>
      <c r="AG28" s="1050"/>
      <c r="AH28" s="1050"/>
      <c r="AI28" s="1050"/>
      <c r="AJ28" s="1053"/>
      <c r="AK28" s="1054">
        <v>1129</v>
      </c>
      <c r="AL28" s="1042"/>
      <c r="AM28" s="1042"/>
      <c r="AN28" s="1042"/>
      <c r="AO28" s="1042"/>
      <c r="AP28" s="1042" t="s">
        <v>541</v>
      </c>
      <c r="AQ28" s="1042"/>
      <c r="AR28" s="1042"/>
      <c r="AS28" s="1042"/>
      <c r="AT28" s="1042"/>
      <c r="AU28" s="1042" t="s">
        <v>542</v>
      </c>
      <c r="AV28" s="1042"/>
      <c r="AW28" s="1042"/>
      <c r="AX28" s="1042"/>
      <c r="AY28" s="1042"/>
      <c r="AZ28" s="1043" t="s">
        <v>479</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380</v>
      </c>
      <c r="C29" s="1034"/>
      <c r="D29" s="1034"/>
      <c r="E29" s="1034"/>
      <c r="F29" s="1034"/>
      <c r="G29" s="1034"/>
      <c r="H29" s="1034"/>
      <c r="I29" s="1034"/>
      <c r="J29" s="1034"/>
      <c r="K29" s="1034"/>
      <c r="L29" s="1034"/>
      <c r="M29" s="1034"/>
      <c r="N29" s="1034"/>
      <c r="O29" s="1034"/>
      <c r="P29" s="1035"/>
      <c r="Q29" s="1039">
        <v>14747</v>
      </c>
      <c r="R29" s="1040"/>
      <c r="S29" s="1040"/>
      <c r="T29" s="1040"/>
      <c r="U29" s="1040"/>
      <c r="V29" s="1040">
        <v>14589</v>
      </c>
      <c r="W29" s="1040"/>
      <c r="X29" s="1040"/>
      <c r="Y29" s="1040"/>
      <c r="Z29" s="1040"/>
      <c r="AA29" s="1040">
        <v>158</v>
      </c>
      <c r="AB29" s="1040"/>
      <c r="AC29" s="1040"/>
      <c r="AD29" s="1040"/>
      <c r="AE29" s="1041"/>
      <c r="AF29" s="1015">
        <v>158</v>
      </c>
      <c r="AG29" s="1016"/>
      <c r="AH29" s="1016"/>
      <c r="AI29" s="1016"/>
      <c r="AJ29" s="1017"/>
      <c r="AK29" s="976">
        <v>2143</v>
      </c>
      <c r="AL29" s="967"/>
      <c r="AM29" s="967"/>
      <c r="AN29" s="967"/>
      <c r="AO29" s="967"/>
      <c r="AP29" s="967" t="s">
        <v>541</v>
      </c>
      <c r="AQ29" s="967"/>
      <c r="AR29" s="967"/>
      <c r="AS29" s="967"/>
      <c r="AT29" s="967"/>
      <c r="AU29" s="967" t="s">
        <v>541</v>
      </c>
      <c r="AV29" s="967"/>
      <c r="AW29" s="967"/>
      <c r="AX29" s="967"/>
      <c r="AY29" s="967"/>
      <c r="AZ29" s="1038" t="s">
        <v>479</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381</v>
      </c>
      <c r="C30" s="1034"/>
      <c r="D30" s="1034"/>
      <c r="E30" s="1034"/>
      <c r="F30" s="1034"/>
      <c r="G30" s="1034"/>
      <c r="H30" s="1034"/>
      <c r="I30" s="1034"/>
      <c r="J30" s="1034"/>
      <c r="K30" s="1034"/>
      <c r="L30" s="1034"/>
      <c r="M30" s="1034"/>
      <c r="N30" s="1034"/>
      <c r="O30" s="1034"/>
      <c r="P30" s="1035"/>
      <c r="Q30" s="1039">
        <v>182</v>
      </c>
      <c r="R30" s="1040"/>
      <c r="S30" s="1040"/>
      <c r="T30" s="1040"/>
      <c r="U30" s="1040"/>
      <c r="V30" s="1040">
        <v>182</v>
      </c>
      <c r="W30" s="1040"/>
      <c r="X30" s="1040"/>
      <c r="Y30" s="1040"/>
      <c r="Z30" s="1040"/>
      <c r="AA30" s="1040">
        <v>0</v>
      </c>
      <c r="AB30" s="1040"/>
      <c r="AC30" s="1040"/>
      <c r="AD30" s="1040"/>
      <c r="AE30" s="1041"/>
      <c r="AF30" s="1015">
        <v>0</v>
      </c>
      <c r="AG30" s="1016"/>
      <c r="AH30" s="1016"/>
      <c r="AI30" s="1016"/>
      <c r="AJ30" s="1017"/>
      <c r="AK30" s="976">
        <v>50</v>
      </c>
      <c r="AL30" s="967"/>
      <c r="AM30" s="967"/>
      <c r="AN30" s="967"/>
      <c r="AO30" s="967"/>
      <c r="AP30" s="967">
        <v>643</v>
      </c>
      <c r="AQ30" s="967"/>
      <c r="AR30" s="967"/>
      <c r="AS30" s="967"/>
      <c r="AT30" s="967"/>
      <c r="AU30" s="967">
        <v>184</v>
      </c>
      <c r="AV30" s="967"/>
      <c r="AW30" s="967"/>
      <c r="AX30" s="967"/>
      <c r="AY30" s="967"/>
      <c r="AZ30" s="1038" t="s">
        <v>479</v>
      </c>
      <c r="BA30" s="1038"/>
      <c r="BB30" s="1038"/>
      <c r="BC30" s="1038"/>
      <c r="BD30" s="1038"/>
      <c r="BE30" s="1028" t="s">
        <v>389</v>
      </c>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382</v>
      </c>
      <c r="C31" s="1034"/>
      <c r="D31" s="1034"/>
      <c r="E31" s="1034"/>
      <c r="F31" s="1034"/>
      <c r="G31" s="1034"/>
      <c r="H31" s="1034"/>
      <c r="I31" s="1034"/>
      <c r="J31" s="1034"/>
      <c r="K31" s="1034"/>
      <c r="L31" s="1034"/>
      <c r="M31" s="1034"/>
      <c r="N31" s="1034"/>
      <c r="O31" s="1034"/>
      <c r="P31" s="1035"/>
      <c r="Q31" s="1039">
        <v>1741</v>
      </c>
      <c r="R31" s="1040"/>
      <c r="S31" s="1040"/>
      <c r="T31" s="1040"/>
      <c r="U31" s="1040"/>
      <c r="V31" s="1040">
        <v>1739</v>
      </c>
      <c r="W31" s="1040"/>
      <c r="X31" s="1040"/>
      <c r="Y31" s="1040"/>
      <c r="Z31" s="1040"/>
      <c r="AA31" s="1040">
        <v>2</v>
      </c>
      <c r="AB31" s="1040"/>
      <c r="AC31" s="1040"/>
      <c r="AD31" s="1040"/>
      <c r="AE31" s="1041"/>
      <c r="AF31" s="1015">
        <v>2</v>
      </c>
      <c r="AG31" s="1016"/>
      <c r="AH31" s="1016"/>
      <c r="AI31" s="1016"/>
      <c r="AJ31" s="1017"/>
      <c r="AK31" s="976">
        <v>425</v>
      </c>
      <c r="AL31" s="967"/>
      <c r="AM31" s="967"/>
      <c r="AN31" s="967"/>
      <c r="AO31" s="967"/>
      <c r="AP31" s="967" t="s">
        <v>541</v>
      </c>
      <c r="AQ31" s="967"/>
      <c r="AR31" s="967"/>
      <c r="AS31" s="967"/>
      <c r="AT31" s="967"/>
      <c r="AU31" s="967" t="s">
        <v>541</v>
      </c>
      <c r="AV31" s="967"/>
      <c r="AW31" s="967"/>
      <c r="AX31" s="967"/>
      <c r="AY31" s="967"/>
      <c r="AZ31" s="1038" t="s">
        <v>479</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383</v>
      </c>
      <c r="C32" s="1034"/>
      <c r="D32" s="1034"/>
      <c r="E32" s="1034"/>
      <c r="F32" s="1034"/>
      <c r="G32" s="1034"/>
      <c r="H32" s="1034"/>
      <c r="I32" s="1034"/>
      <c r="J32" s="1034"/>
      <c r="K32" s="1034"/>
      <c r="L32" s="1034"/>
      <c r="M32" s="1034"/>
      <c r="N32" s="1034"/>
      <c r="O32" s="1034"/>
      <c r="P32" s="1035"/>
      <c r="Q32" s="1039">
        <v>655</v>
      </c>
      <c r="R32" s="1040"/>
      <c r="S32" s="1040"/>
      <c r="T32" s="1040"/>
      <c r="U32" s="1040"/>
      <c r="V32" s="1040">
        <v>641</v>
      </c>
      <c r="W32" s="1040"/>
      <c r="X32" s="1040"/>
      <c r="Y32" s="1040"/>
      <c r="Z32" s="1040"/>
      <c r="AA32" s="1040">
        <v>14</v>
      </c>
      <c r="AB32" s="1040"/>
      <c r="AC32" s="1040"/>
      <c r="AD32" s="1040"/>
      <c r="AE32" s="1041"/>
      <c r="AF32" s="1015">
        <v>329</v>
      </c>
      <c r="AG32" s="1016"/>
      <c r="AH32" s="1016"/>
      <c r="AI32" s="1016"/>
      <c r="AJ32" s="1017"/>
      <c r="AK32" s="976">
        <v>144</v>
      </c>
      <c r="AL32" s="967"/>
      <c r="AM32" s="967"/>
      <c r="AN32" s="967"/>
      <c r="AO32" s="967"/>
      <c r="AP32" s="967">
        <v>587</v>
      </c>
      <c r="AQ32" s="967"/>
      <c r="AR32" s="967"/>
      <c r="AS32" s="967"/>
      <c r="AT32" s="967"/>
      <c r="AU32" s="967">
        <v>348</v>
      </c>
      <c r="AV32" s="967"/>
      <c r="AW32" s="967"/>
      <c r="AX32" s="967"/>
      <c r="AY32" s="967"/>
      <c r="AZ32" s="1038" t="s">
        <v>479</v>
      </c>
      <c r="BA32" s="1038"/>
      <c r="BB32" s="1038"/>
      <c r="BC32" s="1038"/>
      <c r="BD32" s="1038"/>
      <c r="BE32" s="1028" t="s">
        <v>384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385</v>
      </c>
      <c r="C33" s="1034"/>
      <c r="D33" s="1034"/>
      <c r="E33" s="1034"/>
      <c r="F33" s="1034"/>
      <c r="G33" s="1034"/>
      <c r="H33" s="1034"/>
      <c r="I33" s="1034"/>
      <c r="J33" s="1034"/>
      <c r="K33" s="1034"/>
      <c r="L33" s="1034"/>
      <c r="M33" s="1034"/>
      <c r="N33" s="1034"/>
      <c r="O33" s="1034"/>
      <c r="P33" s="1035"/>
      <c r="Q33" s="1039">
        <v>51</v>
      </c>
      <c r="R33" s="1040"/>
      <c r="S33" s="1040"/>
      <c r="T33" s="1040"/>
      <c r="U33" s="1040"/>
      <c r="V33" s="1040">
        <v>42</v>
      </c>
      <c r="W33" s="1040"/>
      <c r="X33" s="1040"/>
      <c r="Y33" s="1040"/>
      <c r="Z33" s="1040"/>
      <c r="AA33" s="1040">
        <v>9</v>
      </c>
      <c r="AB33" s="1040"/>
      <c r="AC33" s="1040"/>
      <c r="AD33" s="1040"/>
      <c r="AE33" s="1041"/>
      <c r="AF33" s="1015">
        <v>356</v>
      </c>
      <c r="AG33" s="1016"/>
      <c r="AH33" s="1016"/>
      <c r="AI33" s="1016"/>
      <c r="AJ33" s="1017"/>
      <c r="AK33" s="976" t="s">
        <v>541</v>
      </c>
      <c r="AL33" s="967"/>
      <c r="AM33" s="967"/>
      <c r="AN33" s="967"/>
      <c r="AO33" s="967"/>
      <c r="AP33" s="967" t="s">
        <v>541</v>
      </c>
      <c r="AQ33" s="967"/>
      <c r="AR33" s="967"/>
      <c r="AS33" s="967"/>
      <c r="AT33" s="967"/>
      <c r="AU33" s="967" t="s">
        <v>540</v>
      </c>
      <c r="AV33" s="967"/>
      <c r="AW33" s="967"/>
      <c r="AX33" s="967"/>
      <c r="AY33" s="967"/>
      <c r="AZ33" s="1038" t="s">
        <v>479</v>
      </c>
      <c r="BA33" s="1038"/>
      <c r="BB33" s="1038"/>
      <c r="BC33" s="1038"/>
      <c r="BD33" s="1038"/>
      <c r="BE33" s="1028" t="s">
        <v>384</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534</v>
      </c>
      <c r="C34" s="1034"/>
      <c r="D34" s="1034"/>
      <c r="E34" s="1034"/>
      <c r="F34" s="1034"/>
      <c r="G34" s="1034"/>
      <c r="H34" s="1034"/>
      <c r="I34" s="1034"/>
      <c r="J34" s="1034"/>
      <c r="K34" s="1034"/>
      <c r="L34" s="1034"/>
      <c r="M34" s="1034"/>
      <c r="N34" s="1034"/>
      <c r="O34" s="1034"/>
      <c r="P34" s="1035"/>
      <c r="Q34" s="1039">
        <v>2739</v>
      </c>
      <c r="R34" s="1040"/>
      <c r="S34" s="1040"/>
      <c r="T34" s="1040"/>
      <c r="U34" s="1040"/>
      <c r="V34" s="1040">
        <v>2767</v>
      </c>
      <c r="W34" s="1040"/>
      <c r="X34" s="1040"/>
      <c r="Y34" s="1040"/>
      <c r="Z34" s="1040"/>
      <c r="AA34" s="1040">
        <v>-29</v>
      </c>
      <c r="AB34" s="1040"/>
      <c r="AC34" s="1040"/>
      <c r="AD34" s="1040"/>
      <c r="AE34" s="1041"/>
      <c r="AF34" s="1015">
        <v>3354</v>
      </c>
      <c r="AG34" s="1016"/>
      <c r="AH34" s="1016"/>
      <c r="AI34" s="1016"/>
      <c r="AJ34" s="1017"/>
      <c r="AK34" s="976">
        <v>130</v>
      </c>
      <c r="AL34" s="967"/>
      <c r="AM34" s="967"/>
      <c r="AN34" s="967"/>
      <c r="AO34" s="967"/>
      <c r="AP34" s="967">
        <v>8223</v>
      </c>
      <c r="AQ34" s="967"/>
      <c r="AR34" s="967"/>
      <c r="AS34" s="967"/>
      <c r="AT34" s="967"/>
      <c r="AU34" s="967">
        <v>1283</v>
      </c>
      <c r="AV34" s="967"/>
      <c r="AW34" s="967"/>
      <c r="AX34" s="967"/>
      <c r="AY34" s="967"/>
      <c r="AZ34" s="1038" t="s">
        <v>479</v>
      </c>
      <c r="BA34" s="1038"/>
      <c r="BB34" s="1038"/>
      <c r="BC34" s="1038"/>
      <c r="BD34" s="1038"/>
      <c r="BE34" s="1028" t="s">
        <v>384</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t="s">
        <v>535</v>
      </c>
      <c r="C35" s="1034"/>
      <c r="D35" s="1034"/>
      <c r="E35" s="1034"/>
      <c r="F35" s="1034"/>
      <c r="G35" s="1034"/>
      <c r="H35" s="1034"/>
      <c r="I35" s="1034"/>
      <c r="J35" s="1034"/>
      <c r="K35" s="1034"/>
      <c r="L35" s="1034"/>
      <c r="M35" s="1034"/>
      <c r="N35" s="1034"/>
      <c r="O35" s="1034"/>
      <c r="P35" s="1035"/>
      <c r="Q35" s="1039">
        <v>4591</v>
      </c>
      <c r="R35" s="1040"/>
      <c r="S35" s="1040"/>
      <c r="T35" s="1040"/>
      <c r="U35" s="1040"/>
      <c r="V35" s="1040">
        <v>4468</v>
      </c>
      <c r="W35" s="1040"/>
      <c r="X35" s="1040"/>
      <c r="Y35" s="1040"/>
      <c r="Z35" s="1040"/>
      <c r="AA35" s="1040">
        <v>122</v>
      </c>
      <c r="AB35" s="1040"/>
      <c r="AC35" s="1040"/>
      <c r="AD35" s="1040"/>
      <c r="AE35" s="1041"/>
      <c r="AF35" s="1015">
        <v>824</v>
      </c>
      <c r="AG35" s="1016"/>
      <c r="AH35" s="1016"/>
      <c r="AI35" s="1016"/>
      <c r="AJ35" s="1017"/>
      <c r="AK35" s="976">
        <v>1748</v>
      </c>
      <c r="AL35" s="967"/>
      <c r="AM35" s="967"/>
      <c r="AN35" s="967"/>
      <c r="AO35" s="967"/>
      <c r="AP35" s="967">
        <v>36963</v>
      </c>
      <c r="AQ35" s="967"/>
      <c r="AR35" s="967"/>
      <c r="AS35" s="967"/>
      <c r="AT35" s="967"/>
      <c r="AU35" s="967">
        <v>22473</v>
      </c>
      <c r="AV35" s="967"/>
      <c r="AW35" s="967"/>
      <c r="AX35" s="967"/>
      <c r="AY35" s="967"/>
      <c r="AZ35" s="1038" t="s">
        <v>479</v>
      </c>
      <c r="BA35" s="1038"/>
      <c r="BB35" s="1038"/>
      <c r="BC35" s="1038"/>
      <c r="BD35" s="1038"/>
      <c r="BE35" s="1028" t="s">
        <v>384</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t="s">
        <v>536</v>
      </c>
      <c r="C36" s="1034"/>
      <c r="D36" s="1034"/>
      <c r="E36" s="1034"/>
      <c r="F36" s="1034"/>
      <c r="G36" s="1034"/>
      <c r="H36" s="1034"/>
      <c r="I36" s="1034"/>
      <c r="J36" s="1034"/>
      <c r="K36" s="1034"/>
      <c r="L36" s="1034"/>
      <c r="M36" s="1034"/>
      <c r="N36" s="1034"/>
      <c r="O36" s="1034"/>
      <c r="P36" s="1035"/>
      <c r="Q36" s="1039">
        <v>1688</v>
      </c>
      <c r="R36" s="1040"/>
      <c r="S36" s="1040"/>
      <c r="T36" s="1040"/>
      <c r="U36" s="1040"/>
      <c r="V36" s="1040">
        <v>1447</v>
      </c>
      <c r="W36" s="1040"/>
      <c r="X36" s="1040"/>
      <c r="Y36" s="1040"/>
      <c r="Z36" s="1040"/>
      <c r="AA36" s="1040">
        <v>241</v>
      </c>
      <c r="AB36" s="1040"/>
      <c r="AC36" s="1040"/>
      <c r="AD36" s="1040"/>
      <c r="AE36" s="1041"/>
      <c r="AF36" s="1015">
        <v>4106</v>
      </c>
      <c r="AG36" s="1016"/>
      <c r="AH36" s="1016"/>
      <c r="AI36" s="1016"/>
      <c r="AJ36" s="1017"/>
      <c r="AK36" s="976">
        <v>847</v>
      </c>
      <c r="AL36" s="967"/>
      <c r="AM36" s="967"/>
      <c r="AN36" s="967"/>
      <c r="AO36" s="967"/>
      <c r="AP36" s="967">
        <v>14814</v>
      </c>
      <c r="AQ36" s="967"/>
      <c r="AR36" s="967"/>
      <c r="AS36" s="967"/>
      <c r="AT36" s="967"/>
      <c r="AU36" s="967">
        <v>9007</v>
      </c>
      <c r="AV36" s="967"/>
      <c r="AW36" s="967"/>
      <c r="AX36" s="967"/>
      <c r="AY36" s="967"/>
      <c r="AZ36" s="1038" t="s">
        <v>479</v>
      </c>
      <c r="BA36" s="1038"/>
      <c r="BB36" s="1038"/>
      <c r="BC36" s="1038"/>
      <c r="BD36" s="1038"/>
      <c r="BE36" s="1028" t="s">
        <v>384</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t="s">
        <v>537</v>
      </c>
      <c r="C37" s="1034"/>
      <c r="D37" s="1034"/>
      <c r="E37" s="1034"/>
      <c r="F37" s="1034"/>
      <c r="G37" s="1034"/>
      <c r="H37" s="1034"/>
      <c r="I37" s="1034"/>
      <c r="J37" s="1034"/>
      <c r="K37" s="1034"/>
      <c r="L37" s="1034"/>
      <c r="M37" s="1034"/>
      <c r="N37" s="1034"/>
      <c r="O37" s="1034"/>
      <c r="P37" s="1035"/>
      <c r="Q37" s="1039">
        <v>1593</v>
      </c>
      <c r="R37" s="1040"/>
      <c r="S37" s="1040"/>
      <c r="T37" s="1040"/>
      <c r="U37" s="1040"/>
      <c r="V37" s="1040">
        <v>1494</v>
      </c>
      <c r="W37" s="1040"/>
      <c r="X37" s="1040"/>
      <c r="Y37" s="1040"/>
      <c r="Z37" s="1040"/>
      <c r="AA37" s="1040">
        <v>99</v>
      </c>
      <c r="AB37" s="1040"/>
      <c r="AC37" s="1040"/>
      <c r="AD37" s="1040"/>
      <c r="AE37" s="1041"/>
      <c r="AF37" s="1015">
        <v>1123</v>
      </c>
      <c r="AG37" s="1016"/>
      <c r="AH37" s="1016"/>
      <c r="AI37" s="1016"/>
      <c r="AJ37" s="1017"/>
      <c r="AK37" s="976">
        <v>990</v>
      </c>
      <c r="AL37" s="967"/>
      <c r="AM37" s="967"/>
      <c r="AN37" s="967"/>
      <c r="AO37" s="967"/>
      <c r="AP37" s="967">
        <v>11010</v>
      </c>
      <c r="AQ37" s="967"/>
      <c r="AR37" s="967"/>
      <c r="AS37" s="967"/>
      <c r="AT37" s="967"/>
      <c r="AU37" s="967">
        <v>9404</v>
      </c>
      <c r="AV37" s="967"/>
      <c r="AW37" s="967"/>
      <c r="AX37" s="967"/>
      <c r="AY37" s="967"/>
      <c r="AZ37" s="1038" t="s">
        <v>479</v>
      </c>
      <c r="BA37" s="1038"/>
      <c r="BB37" s="1038"/>
      <c r="BC37" s="1038"/>
      <c r="BD37" s="1038"/>
      <c r="BE37" s="1028" t="s">
        <v>384</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t="s">
        <v>538</v>
      </c>
      <c r="C38" s="1034"/>
      <c r="D38" s="1034"/>
      <c r="E38" s="1034"/>
      <c r="F38" s="1034"/>
      <c r="G38" s="1034"/>
      <c r="H38" s="1034"/>
      <c r="I38" s="1034"/>
      <c r="J38" s="1034"/>
      <c r="K38" s="1034"/>
      <c r="L38" s="1034"/>
      <c r="M38" s="1034"/>
      <c r="N38" s="1034"/>
      <c r="O38" s="1034"/>
      <c r="P38" s="1035"/>
      <c r="Q38" s="1039">
        <v>6</v>
      </c>
      <c r="R38" s="1040"/>
      <c r="S38" s="1040"/>
      <c r="T38" s="1040"/>
      <c r="U38" s="1040"/>
      <c r="V38" s="1040">
        <v>8</v>
      </c>
      <c r="W38" s="1040"/>
      <c r="X38" s="1040"/>
      <c r="Y38" s="1040"/>
      <c r="Z38" s="1040"/>
      <c r="AA38" s="1040">
        <v>-2</v>
      </c>
      <c r="AB38" s="1040"/>
      <c r="AC38" s="1040"/>
      <c r="AD38" s="1040"/>
      <c r="AE38" s="1041"/>
      <c r="AF38" s="1015">
        <v>80</v>
      </c>
      <c r="AG38" s="1016"/>
      <c r="AH38" s="1016"/>
      <c r="AI38" s="1016"/>
      <c r="AJ38" s="1017"/>
      <c r="AK38" s="976">
        <v>3</v>
      </c>
      <c r="AL38" s="967"/>
      <c r="AM38" s="967"/>
      <c r="AN38" s="967"/>
      <c r="AO38" s="967"/>
      <c r="AP38" s="967">
        <v>47</v>
      </c>
      <c r="AQ38" s="967"/>
      <c r="AR38" s="967"/>
      <c r="AS38" s="967"/>
      <c r="AT38" s="967"/>
      <c r="AU38" s="967">
        <v>40</v>
      </c>
      <c r="AV38" s="967"/>
      <c r="AW38" s="967"/>
      <c r="AX38" s="967"/>
      <c r="AY38" s="967"/>
      <c r="AZ38" s="1038" t="s">
        <v>479</v>
      </c>
      <c r="BA38" s="1038"/>
      <c r="BB38" s="1038"/>
      <c r="BC38" s="1038"/>
      <c r="BD38" s="1038"/>
      <c r="BE38" s="1028" t="s">
        <v>384</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t="s">
        <v>539</v>
      </c>
      <c r="C39" s="1034"/>
      <c r="D39" s="1034"/>
      <c r="E39" s="1034"/>
      <c r="F39" s="1034"/>
      <c r="G39" s="1034"/>
      <c r="H39" s="1034"/>
      <c r="I39" s="1034"/>
      <c r="J39" s="1034"/>
      <c r="K39" s="1034"/>
      <c r="L39" s="1034"/>
      <c r="M39" s="1034"/>
      <c r="N39" s="1034"/>
      <c r="O39" s="1034"/>
      <c r="P39" s="1035"/>
      <c r="Q39" s="1039">
        <v>37</v>
      </c>
      <c r="R39" s="1040"/>
      <c r="S39" s="1040"/>
      <c r="T39" s="1040"/>
      <c r="U39" s="1040"/>
      <c r="V39" s="1040">
        <v>37</v>
      </c>
      <c r="W39" s="1040"/>
      <c r="X39" s="1040"/>
      <c r="Y39" s="1040"/>
      <c r="Z39" s="1040"/>
      <c r="AA39" s="1040">
        <v>0</v>
      </c>
      <c r="AB39" s="1040"/>
      <c r="AC39" s="1040"/>
      <c r="AD39" s="1040"/>
      <c r="AE39" s="1041"/>
      <c r="AF39" s="1015">
        <v>563</v>
      </c>
      <c r="AG39" s="1016"/>
      <c r="AH39" s="1016"/>
      <c r="AI39" s="1016"/>
      <c r="AJ39" s="1017"/>
      <c r="AK39" s="976">
        <v>3</v>
      </c>
      <c r="AL39" s="967"/>
      <c r="AM39" s="967"/>
      <c r="AN39" s="967"/>
      <c r="AO39" s="967"/>
      <c r="AP39" s="967" t="s">
        <v>541</v>
      </c>
      <c r="AQ39" s="967"/>
      <c r="AR39" s="967"/>
      <c r="AS39" s="967"/>
      <c r="AT39" s="967"/>
      <c r="AU39" s="967" t="s">
        <v>541</v>
      </c>
      <c r="AV39" s="967"/>
      <c r="AW39" s="967"/>
      <c r="AX39" s="967"/>
      <c r="AY39" s="967"/>
      <c r="AZ39" s="1038" t="s">
        <v>479</v>
      </c>
      <c r="BA39" s="1038"/>
      <c r="BB39" s="1038"/>
      <c r="BC39" s="1038"/>
      <c r="BD39" s="1038"/>
      <c r="BE39" s="1028" t="s">
        <v>389</v>
      </c>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367</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11218</v>
      </c>
      <c r="AG63" s="955"/>
      <c r="AH63" s="955"/>
      <c r="AI63" s="955"/>
      <c r="AJ63" s="1026"/>
      <c r="AK63" s="1027"/>
      <c r="AL63" s="959"/>
      <c r="AM63" s="959"/>
      <c r="AN63" s="959"/>
      <c r="AO63" s="959"/>
      <c r="AP63" s="955">
        <v>72287</v>
      </c>
      <c r="AQ63" s="955"/>
      <c r="AR63" s="955"/>
      <c r="AS63" s="955"/>
      <c r="AT63" s="955"/>
      <c r="AU63" s="955">
        <v>42739</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393</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394</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543</v>
      </c>
      <c r="C68" s="982"/>
      <c r="D68" s="982"/>
      <c r="E68" s="982"/>
      <c r="F68" s="982"/>
      <c r="G68" s="982"/>
      <c r="H68" s="982"/>
      <c r="I68" s="982"/>
      <c r="J68" s="982"/>
      <c r="K68" s="982"/>
      <c r="L68" s="982"/>
      <c r="M68" s="982"/>
      <c r="N68" s="982"/>
      <c r="O68" s="982"/>
      <c r="P68" s="983"/>
      <c r="Q68" s="984">
        <v>1997</v>
      </c>
      <c r="R68" s="978"/>
      <c r="S68" s="978"/>
      <c r="T68" s="978"/>
      <c r="U68" s="978"/>
      <c r="V68" s="978">
        <v>1882</v>
      </c>
      <c r="W68" s="978"/>
      <c r="X68" s="978"/>
      <c r="Y68" s="978"/>
      <c r="Z68" s="978"/>
      <c r="AA68" s="978">
        <v>115</v>
      </c>
      <c r="AB68" s="978"/>
      <c r="AC68" s="978"/>
      <c r="AD68" s="978"/>
      <c r="AE68" s="978"/>
      <c r="AF68" s="978">
        <v>115</v>
      </c>
      <c r="AG68" s="978"/>
      <c r="AH68" s="978"/>
      <c r="AI68" s="978"/>
      <c r="AJ68" s="978"/>
      <c r="AK68" s="978">
        <v>53</v>
      </c>
      <c r="AL68" s="978"/>
      <c r="AM68" s="978"/>
      <c r="AN68" s="978"/>
      <c r="AO68" s="978"/>
      <c r="AP68" s="978">
        <v>91</v>
      </c>
      <c r="AQ68" s="978"/>
      <c r="AR68" s="978"/>
      <c r="AS68" s="978"/>
      <c r="AT68" s="978"/>
      <c r="AU68" s="978">
        <v>65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544</v>
      </c>
      <c r="C69" s="971"/>
      <c r="D69" s="971"/>
      <c r="E69" s="971"/>
      <c r="F69" s="971"/>
      <c r="G69" s="971"/>
      <c r="H69" s="971"/>
      <c r="I69" s="971"/>
      <c r="J69" s="971"/>
      <c r="K69" s="971"/>
      <c r="L69" s="971"/>
      <c r="M69" s="971"/>
      <c r="N69" s="971"/>
      <c r="O69" s="971"/>
      <c r="P69" s="972"/>
      <c r="Q69" s="973">
        <v>109</v>
      </c>
      <c r="R69" s="967"/>
      <c r="S69" s="967"/>
      <c r="T69" s="967"/>
      <c r="U69" s="967"/>
      <c r="V69" s="967">
        <v>52</v>
      </c>
      <c r="W69" s="967"/>
      <c r="X69" s="967"/>
      <c r="Y69" s="967"/>
      <c r="Z69" s="967"/>
      <c r="AA69" s="967">
        <v>57</v>
      </c>
      <c r="AB69" s="967"/>
      <c r="AC69" s="967"/>
      <c r="AD69" s="967"/>
      <c r="AE69" s="967"/>
      <c r="AF69" s="967">
        <v>57</v>
      </c>
      <c r="AG69" s="967"/>
      <c r="AH69" s="967"/>
      <c r="AI69" s="967"/>
      <c r="AJ69" s="967"/>
      <c r="AK69" s="967">
        <v>101</v>
      </c>
      <c r="AL69" s="967"/>
      <c r="AM69" s="967"/>
      <c r="AN69" s="967"/>
      <c r="AO69" s="967"/>
      <c r="AP69" s="967" t="s">
        <v>479</v>
      </c>
      <c r="AQ69" s="967"/>
      <c r="AR69" s="967"/>
      <c r="AS69" s="967"/>
      <c r="AT69" s="967"/>
      <c r="AU69" s="967" t="s">
        <v>479</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545</v>
      </c>
      <c r="C70" s="971"/>
      <c r="D70" s="971"/>
      <c r="E70" s="971"/>
      <c r="F70" s="971"/>
      <c r="G70" s="971"/>
      <c r="H70" s="971"/>
      <c r="I70" s="971"/>
      <c r="J70" s="971"/>
      <c r="K70" s="971"/>
      <c r="L70" s="971"/>
      <c r="M70" s="971"/>
      <c r="N70" s="971"/>
      <c r="O70" s="971"/>
      <c r="P70" s="972"/>
      <c r="Q70" s="973">
        <v>228</v>
      </c>
      <c r="R70" s="967"/>
      <c r="S70" s="967"/>
      <c r="T70" s="967"/>
      <c r="U70" s="967"/>
      <c r="V70" s="967">
        <v>215</v>
      </c>
      <c r="W70" s="967"/>
      <c r="X70" s="967"/>
      <c r="Y70" s="967"/>
      <c r="Z70" s="967"/>
      <c r="AA70" s="967">
        <v>13</v>
      </c>
      <c r="AB70" s="967"/>
      <c r="AC70" s="967"/>
      <c r="AD70" s="967"/>
      <c r="AE70" s="967"/>
      <c r="AF70" s="967">
        <v>13</v>
      </c>
      <c r="AG70" s="967"/>
      <c r="AH70" s="967"/>
      <c r="AI70" s="967"/>
      <c r="AJ70" s="967"/>
      <c r="AK70" s="967" t="s">
        <v>479</v>
      </c>
      <c r="AL70" s="967"/>
      <c r="AM70" s="967"/>
      <c r="AN70" s="967"/>
      <c r="AO70" s="967"/>
      <c r="AP70" s="967" t="s">
        <v>479</v>
      </c>
      <c r="AQ70" s="967"/>
      <c r="AR70" s="967"/>
      <c r="AS70" s="967"/>
      <c r="AT70" s="967"/>
      <c r="AU70" s="967" t="s">
        <v>479</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546</v>
      </c>
      <c r="C71" s="971"/>
      <c r="D71" s="971"/>
      <c r="E71" s="971"/>
      <c r="F71" s="971"/>
      <c r="G71" s="971"/>
      <c r="H71" s="971"/>
      <c r="I71" s="971"/>
      <c r="J71" s="971"/>
      <c r="K71" s="971"/>
      <c r="L71" s="971"/>
      <c r="M71" s="971"/>
      <c r="N71" s="971"/>
      <c r="O71" s="971"/>
      <c r="P71" s="972"/>
      <c r="Q71" s="973">
        <v>3480</v>
      </c>
      <c r="R71" s="967"/>
      <c r="S71" s="967"/>
      <c r="T71" s="967"/>
      <c r="U71" s="967"/>
      <c r="V71" s="967">
        <v>3351</v>
      </c>
      <c r="W71" s="967"/>
      <c r="X71" s="967"/>
      <c r="Y71" s="967"/>
      <c r="Z71" s="967"/>
      <c r="AA71" s="967">
        <v>129</v>
      </c>
      <c r="AB71" s="967"/>
      <c r="AC71" s="967"/>
      <c r="AD71" s="967"/>
      <c r="AE71" s="967"/>
      <c r="AF71" s="967">
        <v>129</v>
      </c>
      <c r="AG71" s="967"/>
      <c r="AH71" s="967"/>
      <c r="AI71" s="967"/>
      <c r="AJ71" s="967"/>
      <c r="AK71" s="967" t="s">
        <v>479</v>
      </c>
      <c r="AL71" s="967"/>
      <c r="AM71" s="967"/>
      <c r="AN71" s="967"/>
      <c r="AO71" s="967"/>
      <c r="AP71" s="967">
        <v>1592</v>
      </c>
      <c r="AQ71" s="967"/>
      <c r="AR71" s="967"/>
      <c r="AS71" s="967"/>
      <c r="AT71" s="967"/>
      <c r="AU71" s="967">
        <v>1095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547</v>
      </c>
      <c r="C72" s="971"/>
      <c r="D72" s="971"/>
      <c r="E72" s="971"/>
      <c r="F72" s="971"/>
      <c r="G72" s="971"/>
      <c r="H72" s="971"/>
      <c r="I72" s="971"/>
      <c r="J72" s="971"/>
      <c r="K72" s="971"/>
      <c r="L72" s="971"/>
      <c r="M72" s="971"/>
      <c r="N72" s="971"/>
      <c r="O72" s="971"/>
      <c r="P72" s="972"/>
      <c r="Q72" s="973">
        <v>41</v>
      </c>
      <c r="R72" s="967"/>
      <c r="S72" s="967"/>
      <c r="T72" s="967"/>
      <c r="U72" s="967"/>
      <c r="V72" s="967">
        <v>37</v>
      </c>
      <c r="W72" s="967"/>
      <c r="X72" s="967"/>
      <c r="Y72" s="967"/>
      <c r="Z72" s="967"/>
      <c r="AA72" s="967">
        <v>4</v>
      </c>
      <c r="AB72" s="967"/>
      <c r="AC72" s="967"/>
      <c r="AD72" s="967"/>
      <c r="AE72" s="967"/>
      <c r="AF72" s="967">
        <v>4</v>
      </c>
      <c r="AG72" s="967"/>
      <c r="AH72" s="967"/>
      <c r="AI72" s="967"/>
      <c r="AJ72" s="967"/>
      <c r="AK72" s="967" t="s">
        <v>479</v>
      </c>
      <c r="AL72" s="967"/>
      <c r="AM72" s="967"/>
      <c r="AN72" s="967"/>
      <c r="AO72" s="967"/>
      <c r="AP72" s="967" t="s">
        <v>479</v>
      </c>
      <c r="AQ72" s="967"/>
      <c r="AR72" s="967"/>
      <c r="AS72" s="967"/>
      <c r="AT72" s="967"/>
      <c r="AU72" s="967" t="s">
        <v>479</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548</v>
      </c>
      <c r="C73" s="971"/>
      <c r="D73" s="971"/>
      <c r="E73" s="971"/>
      <c r="F73" s="971"/>
      <c r="G73" s="971"/>
      <c r="H73" s="971"/>
      <c r="I73" s="971"/>
      <c r="J73" s="971"/>
      <c r="K73" s="971"/>
      <c r="L73" s="971"/>
      <c r="M73" s="971"/>
      <c r="N73" s="971"/>
      <c r="O73" s="971"/>
      <c r="P73" s="972"/>
      <c r="Q73" s="973">
        <v>16</v>
      </c>
      <c r="R73" s="967"/>
      <c r="S73" s="967"/>
      <c r="T73" s="967"/>
      <c r="U73" s="967"/>
      <c r="V73" s="967">
        <v>9</v>
      </c>
      <c r="W73" s="967"/>
      <c r="X73" s="967"/>
      <c r="Y73" s="967"/>
      <c r="Z73" s="967"/>
      <c r="AA73" s="967">
        <v>7</v>
      </c>
      <c r="AB73" s="967"/>
      <c r="AC73" s="967"/>
      <c r="AD73" s="967"/>
      <c r="AE73" s="967"/>
      <c r="AF73" s="967">
        <v>7</v>
      </c>
      <c r="AG73" s="967"/>
      <c r="AH73" s="967"/>
      <c r="AI73" s="967"/>
      <c r="AJ73" s="967"/>
      <c r="AK73" s="967" t="s">
        <v>479</v>
      </c>
      <c r="AL73" s="967"/>
      <c r="AM73" s="967"/>
      <c r="AN73" s="967"/>
      <c r="AO73" s="967"/>
      <c r="AP73" s="967" t="s">
        <v>479</v>
      </c>
      <c r="AQ73" s="967"/>
      <c r="AR73" s="967"/>
      <c r="AS73" s="967"/>
      <c r="AT73" s="967"/>
      <c r="AU73" s="967" t="s">
        <v>479</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549</v>
      </c>
      <c r="C74" s="971"/>
      <c r="D74" s="971"/>
      <c r="E74" s="971"/>
      <c r="F74" s="971"/>
      <c r="G74" s="971"/>
      <c r="H74" s="971"/>
      <c r="I74" s="971"/>
      <c r="J74" s="971"/>
      <c r="K74" s="971"/>
      <c r="L74" s="971"/>
      <c r="M74" s="971"/>
      <c r="N74" s="971"/>
      <c r="O74" s="971"/>
      <c r="P74" s="972"/>
      <c r="Q74" s="973">
        <v>112</v>
      </c>
      <c r="R74" s="967"/>
      <c r="S74" s="967"/>
      <c r="T74" s="967"/>
      <c r="U74" s="967"/>
      <c r="V74" s="967">
        <v>110</v>
      </c>
      <c r="W74" s="967"/>
      <c r="X74" s="967"/>
      <c r="Y74" s="967"/>
      <c r="Z74" s="967"/>
      <c r="AA74" s="967">
        <v>2</v>
      </c>
      <c r="AB74" s="967"/>
      <c r="AC74" s="967"/>
      <c r="AD74" s="967"/>
      <c r="AE74" s="967"/>
      <c r="AF74" s="967">
        <v>2</v>
      </c>
      <c r="AG74" s="967"/>
      <c r="AH74" s="967"/>
      <c r="AI74" s="967"/>
      <c r="AJ74" s="967"/>
      <c r="AK74" s="967" t="s">
        <v>479</v>
      </c>
      <c r="AL74" s="967"/>
      <c r="AM74" s="967"/>
      <c r="AN74" s="967"/>
      <c r="AO74" s="967"/>
      <c r="AP74" s="967">
        <v>115</v>
      </c>
      <c r="AQ74" s="967"/>
      <c r="AR74" s="967"/>
      <c r="AS74" s="967"/>
      <c r="AT74" s="967"/>
      <c r="AU74" s="967">
        <v>60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550</v>
      </c>
      <c r="C75" s="971"/>
      <c r="D75" s="971"/>
      <c r="E75" s="971"/>
      <c r="F75" s="971"/>
      <c r="G75" s="971"/>
      <c r="H75" s="971"/>
      <c r="I75" s="971"/>
      <c r="J75" s="971"/>
      <c r="K75" s="971"/>
      <c r="L75" s="971"/>
      <c r="M75" s="971"/>
      <c r="N75" s="971"/>
      <c r="O75" s="971"/>
      <c r="P75" s="972"/>
      <c r="Q75" s="974">
        <v>1945</v>
      </c>
      <c r="R75" s="975"/>
      <c r="S75" s="975"/>
      <c r="T75" s="975"/>
      <c r="U75" s="976"/>
      <c r="V75" s="977">
        <v>1877</v>
      </c>
      <c r="W75" s="975"/>
      <c r="X75" s="975"/>
      <c r="Y75" s="975"/>
      <c r="Z75" s="976"/>
      <c r="AA75" s="977">
        <v>67</v>
      </c>
      <c r="AB75" s="975"/>
      <c r="AC75" s="975"/>
      <c r="AD75" s="975"/>
      <c r="AE75" s="976"/>
      <c r="AF75" s="977">
        <v>67</v>
      </c>
      <c r="AG75" s="975"/>
      <c r="AH75" s="975"/>
      <c r="AI75" s="975"/>
      <c r="AJ75" s="976"/>
      <c r="AK75" s="977">
        <v>130</v>
      </c>
      <c r="AL75" s="975"/>
      <c r="AM75" s="975"/>
      <c r="AN75" s="975"/>
      <c r="AO75" s="976"/>
      <c r="AP75" s="967" t="s">
        <v>479</v>
      </c>
      <c r="AQ75" s="967"/>
      <c r="AR75" s="967"/>
      <c r="AS75" s="967"/>
      <c r="AT75" s="967"/>
      <c r="AU75" s="967" t="s">
        <v>479</v>
      </c>
      <c r="AV75" s="967"/>
      <c r="AW75" s="967"/>
      <c r="AX75" s="967"/>
      <c r="AY75" s="967"/>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551</v>
      </c>
      <c r="C76" s="971"/>
      <c r="D76" s="971"/>
      <c r="E76" s="971"/>
      <c r="F76" s="971"/>
      <c r="G76" s="971"/>
      <c r="H76" s="971"/>
      <c r="I76" s="971"/>
      <c r="J76" s="971"/>
      <c r="K76" s="971"/>
      <c r="L76" s="971"/>
      <c r="M76" s="971"/>
      <c r="N76" s="971"/>
      <c r="O76" s="971"/>
      <c r="P76" s="972"/>
      <c r="Q76" s="974">
        <v>265354</v>
      </c>
      <c r="R76" s="975"/>
      <c r="S76" s="975"/>
      <c r="T76" s="975"/>
      <c r="U76" s="976"/>
      <c r="V76" s="977">
        <v>251109</v>
      </c>
      <c r="W76" s="975"/>
      <c r="X76" s="975"/>
      <c r="Y76" s="975"/>
      <c r="Z76" s="976"/>
      <c r="AA76" s="977">
        <v>14245</v>
      </c>
      <c r="AB76" s="975"/>
      <c r="AC76" s="975"/>
      <c r="AD76" s="975"/>
      <c r="AE76" s="976"/>
      <c r="AF76" s="977">
        <v>14245</v>
      </c>
      <c r="AG76" s="975"/>
      <c r="AH76" s="975"/>
      <c r="AI76" s="975"/>
      <c r="AJ76" s="976"/>
      <c r="AK76" s="977">
        <v>3299</v>
      </c>
      <c r="AL76" s="975"/>
      <c r="AM76" s="975"/>
      <c r="AN76" s="975"/>
      <c r="AO76" s="976"/>
      <c r="AP76" s="967" t="s">
        <v>479</v>
      </c>
      <c r="AQ76" s="967"/>
      <c r="AR76" s="967"/>
      <c r="AS76" s="967"/>
      <c r="AT76" s="967"/>
      <c r="AU76" s="967" t="s">
        <v>479</v>
      </c>
      <c r="AV76" s="967"/>
      <c r="AW76" s="967"/>
      <c r="AX76" s="967"/>
      <c r="AY76" s="967"/>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552</v>
      </c>
      <c r="C77" s="971"/>
      <c r="D77" s="971"/>
      <c r="E77" s="971"/>
      <c r="F77" s="971"/>
      <c r="G77" s="971"/>
      <c r="H77" s="971"/>
      <c r="I77" s="971"/>
      <c r="J77" s="971"/>
      <c r="K77" s="971"/>
      <c r="L77" s="971"/>
      <c r="M77" s="971"/>
      <c r="N77" s="971"/>
      <c r="O77" s="971"/>
      <c r="P77" s="972"/>
      <c r="Q77" s="974">
        <v>229</v>
      </c>
      <c r="R77" s="975"/>
      <c r="S77" s="975"/>
      <c r="T77" s="975"/>
      <c r="U77" s="976"/>
      <c r="V77" s="977">
        <v>223</v>
      </c>
      <c r="W77" s="975"/>
      <c r="X77" s="975"/>
      <c r="Y77" s="975"/>
      <c r="Z77" s="976"/>
      <c r="AA77" s="977">
        <v>6</v>
      </c>
      <c r="AB77" s="975"/>
      <c r="AC77" s="975"/>
      <c r="AD77" s="975"/>
      <c r="AE77" s="976"/>
      <c r="AF77" s="977">
        <v>6</v>
      </c>
      <c r="AG77" s="975"/>
      <c r="AH77" s="975"/>
      <c r="AI77" s="975"/>
      <c r="AJ77" s="976"/>
      <c r="AK77" s="977" t="s">
        <v>479</v>
      </c>
      <c r="AL77" s="975"/>
      <c r="AM77" s="975"/>
      <c r="AN77" s="975"/>
      <c r="AO77" s="976"/>
      <c r="AP77" s="967" t="s">
        <v>479</v>
      </c>
      <c r="AQ77" s="967"/>
      <c r="AR77" s="967"/>
      <c r="AS77" s="967"/>
      <c r="AT77" s="967"/>
      <c r="AU77" s="967" t="s">
        <v>479</v>
      </c>
      <c r="AV77" s="967"/>
      <c r="AW77" s="967"/>
      <c r="AX77" s="967"/>
      <c r="AY77" s="967"/>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553</v>
      </c>
      <c r="C78" s="971"/>
      <c r="D78" s="971"/>
      <c r="E78" s="971"/>
      <c r="F78" s="971"/>
      <c r="G78" s="971"/>
      <c r="H78" s="971"/>
      <c r="I78" s="971"/>
      <c r="J78" s="971"/>
      <c r="K78" s="971"/>
      <c r="L78" s="971"/>
      <c r="M78" s="971"/>
      <c r="N78" s="971"/>
      <c r="O78" s="971"/>
      <c r="P78" s="972"/>
      <c r="Q78" s="973">
        <v>2918</v>
      </c>
      <c r="R78" s="967"/>
      <c r="S78" s="967"/>
      <c r="T78" s="967"/>
      <c r="U78" s="967"/>
      <c r="V78" s="967">
        <v>3231</v>
      </c>
      <c r="W78" s="967"/>
      <c r="X78" s="967"/>
      <c r="Y78" s="967"/>
      <c r="Z78" s="967"/>
      <c r="AA78" s="967">
        <v>-313</v>
      </c>
      <c r="AB78" s="967"/>
      <c r="AC78" s="967"/>
      <c r="AD78" s="967"/>
      <c r="AE78" s="967"/>
      <c r="AF78" s="967">
        <v>522</v>
      </c>
      <c r="AG78" s="967"/>
      <c r="AH78" s="967"/>
      <c r="AI78" s="967"/>
      <c r="AJ78" s="967"/>
      <c r="AK78" s="967" t="s">
        <v>479</v>
      </c>
      <c r="AL78" s="967"/>
      <c r="AM78" s="967"/>
      <c r="AN78" s="967"/>
      <c r="AO78" s="967"/>
      <c r="AP78" s="967">
        <v>2859</v>
      </c>
      <c r="AQ78" s="967"/>
      <c r="AR78" s="967"/>
      <c r="AS78" s="967"/>
      <c r="AT78" s="967"/>
      <c r="AU78" s="967">
        <v>695</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554</v>
      </c>
      <c r="C79" s="971"/>
      <c r="D79" s="971"/>
      <c r="E79" s="971"/>
      <c r="F79" s="971"/>
      <c r="G79" s="971"/>
      <c r="H79" s="971"/>
      <c r="I79" s="971"/>
      <c r="J79" s="971"/>
      <c r="K79" s="971"/>
      <c r="L79" s="971"/>
      <c r="M79" s="971"/>
      <c r="N79" s="971"/>
      <c r="O79" s="971"/>
      <c r="P79" s="972"/>
      <c r="Q79" s="973">
        <v>0</v>
      </c>
      <c r="R79" s="967"/>
      <c r="S79" s="967"/>
      <c r="T79" s="967"/>
      <c r="U79" s="967"/>
      <c r="V79" s="967">
        <v>0</v>
      </c>
      <c r="W79" s="967"/>
      <c r="X79" s="967"/>
      <c r="Y79" s="967"/>
      <c r="Z79" s="967"/>
      <c r="AA79" s="967">
        <v>0</v>
      </c>
      <c r="AB79" s="967"/>
      <c r="AC79" s="967"/>
      <c r="AD79" s="967"/>
      <c r="AE79" s="967"/>
      <c r="AF79" s="967">
        <v>0</v>
      </c>
      <c r="AG79" s="967"/>
      <c r="AH79" s="967"/>
      <c r="AI79" s="967"/>
      <c r="AJ79" s="967"/>
      <c r="AK79" s="967" t="s">
        <v>479</v>
      </c>
      <c r="AL79" s="967"/>
      <c r="AM79" s="967"/>
      <c r="AN79" s="967"/>
      <c r="AO79" s="967"/>
      <c r="AP79" s="967" t="s">
        <v>479</v>
      </c>
      <c r="AQ79" s="967"/>
      <c r="AR79" s="967"/>
      <c r="AS79" s="967"/>
      <c r="AT79" s="967"/>
      <c r="AU79" s="967" t="s">
        <v>479</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555</v>
      </c>
      <c r="C80" s="971"/>
      <c r="D80" s="971"/>
      <c r="E80" s="971"/>
      <c r="F80" s="971"/>
      <c r="G80" s="971"/>
      <c r="H80" s="971"/>
      <c r="I80" s="971"/>
      <c r="J80" s="971"/>
      <c r="K80" s="971"/>
      <c r="L80" s="971"/>
      <c r="M80" s="971"/>
      <c r="N80" s="971"/>
      <c r="O80" s="971"/>
      <c r="P80" s="972"/>
      <c r="Q80" s="973">
        <v>490</v>
      </c>
      <c r="R80" s="967"/>
      <c r="S80" s="967"/>
      <c r="T80" s="967"/>
      <c r="U80" s="967"/>
      <c r="V80" s="967">
        <v>452</v>
      </c>
      <c r="W80" s="967"/>
      <c r="X80" s="967"/>
      <c r="Y80" s="967"/>
      <c r="Z80" s="967"/>
      <c r="AA80" s="967">
        <v>38</v>
      </c>
      <c r="AB80" s="967"/>
      <c r="AC80" s="967"/>
      <c r="AD80" s="967"/>
      <c r="AE80" s="967"/>
      <c r="AF80" s="967">
        <v>38</v>
      </c>
      <c r="AG80" s="967"/>
      <c r="AH80" s="967"/>
      <c r="AI80" s="967"/>
      <c r="AJ80" s="967"/>
      <c r="AK80" s="967" t="s">
        <v>479</v>
      </c>
      <c r="AL80" s="967"/>
      <c r="AM80" s="967"/>
      <c r="AN80" s="967"/>
      <c r="AO80" s="967"/>
      <c r="AP80" s="967">
        <v>720</v>
      </c>
      <c r="AQ80" s="967"/>
      <c r="AR80" s="967"/>
      <c r="AS80" s="967"/>
      <c r="AT80" s="967"/>
      <c r="AU80" s="967">
        <v>32</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556</v>
      </c>
      <c r="C81" s="971"/>
      <c r="D81" s="971"/>
      <c r="E81" s="971"/>
      <c r="F81" s="971"/>
      <c r="G81" s="971"/>
      <c r="H81" s="971"/>
      <c r="I81" s="971"/>
      <c r="J81" s="971"/>
      <c r="K81" s="971"/>
      <c r="L81" s="971"/>
      <c r="M81" s="971"/>
      <c r="N81" s="971"/>
      <c r="O81" s="971"/>
      <c r="P81" s="972"/>
      <c r="Q81" s="973">
        <v>43</v>
      </c>
      <c r="R81" s="967"/>
      <c r="S81" s="967"/>
      <c r="T81" s="967"/>
      <c r="U81" s="967"/>
      <c r="V81" s="967">
        <v>40</v>
      </c>
      <c r="W81" s="967"/>
      <c r="X81" s="967"/>
      <c r="Y81" s="967"/>
      <c r="Z81" s="967"/>
      <c r="AA81" s="967">
        <v>3</v>
      </c>
      <c r="AB81" s="967"/>
      <c r="AC81" s="967"/>
      <c r="AD81" s="967"/>
      <c r="AE81" s="967"/>
      <c r="AF81" s="967">
        <v>3</v>
      </c>
      <c r="AG81" s="967"/>
      <c r="AH81" s="967"/>
      <c r="AI81" s="967"/>
      <c r="AJ81" s="967"/>
      <c r="AK81" s="967">
        <v>7</v>
      </c>
      <c r="AL81" s="967"/>
      <c r="AM81" s="967"/>
      <c r="AN81" s="967"/>
      <c r="AO81" s="967"/>
      <c r="AP81" s="967" t="s">
        <v>479</v>
      </c>
      <c r="AQ81" s="967"/>
      <c r="AR81" s="967"/>
      <c r="AS81" s="967"/>
      <c r="AT81" s="967"/>
      <c r="AU81" s="967" t="s">
        <v>479</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557</v>
      </c>
      <c r="C82" s="971"/>
      <c r="D82" s="971"/>
      <c r="E82" s="971"/>
      <c r="F82" s="971"/>
      <c r="G82" s="971"/>
      <c r="H82" s="971"/>
      <c r="I82" s="971"/>
      <c r="J82" s="971"/>
      <c r="K82" s="971"/>
      <c r="L82" s="971"/>
      <c r="M82" s="971"/>
      <c r="N82" s="971"/>
      <c r="O82" s="971"/>
      <c r="P82" s="972"/>
      <c r="Q82" s="973">
        <v>36</v>
      </c>
      <c r="R82" s="967"/>
      <c r="S82" s="967"/>
      <c r="T82" s="967"/>
      <c r="U82" s="967"/>
      <c r="V82" s="967">
        <v>35</v>
      </c>
      <c r="W82" s="967"/>
      <c r="X82" s="967"/>
      <c r="Y82" s="967"/>
      <c r="Z82" s="967"/>
      <c r="AA82" s="967">
        <v>1</v>
      </c>
      <c r="AB82" s="967"/>
      <c r="AC82" s="967"/>
      <c r="AD82" s="967"/>
      <c r="AE82" s="967"/>
      <c r="AF82" s="967">
        <v>0</v>
      </c>
      <c r="AG82" s="967"/>
      <c r="AH82" s="967"/>
      <c r="AI82" s="967"/>
      <c r="AJ82" s="967"/>
      <c r="AK82" s="967">
        <v>8</v>
      </c>
      <c r="AL82" s="967"/>
      <c r="AM82" s="967"/>
      <c r="AN82" s="967"/>
      <c r="AO82" s="967"/>
      <c r="AP82" s="967" t="s">
        <v>479</v>
      </c>
      <c r="AQ82" s="967"/>
      <c r="AR82" s="967"/>
      <c r="AS82" s="967"/>
      <c r="AT82" s="967"/>
      <c r="AU82" s="967" t="s">
        <v>479</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t="s">
        <v>558</v>
      </c>
      <c r="C83" s="971"/>
      <c r="D83" s="971"/>
      <c r="E83" s="971"/>
      <c r="F83" s="971"/>
      <c r="G83" s="971"/>
      <c r="H83" s="971"/>
      <c r="I83" s="971"/>
      <c r="J83" s="971"/>
      <c r="K83" s="971"/>
      <c r="L83" s="971"/>
      <c r="M83" s="971"/>
      <c r="N83" s="971"/>
      <c r="O83" s="971"/>
      <c r="P83" s="972"/>
      <c r="Q83" s="973">
        <v>351</v>
      </c>
      <c r="R83" s="967"/>
      <c r="S83" s="967"/>
      <c r="T83" s="967"/>
      <c r="U83" s="967"/>
      <c r="V83" s="967">
        <v>229</v>
      </c>
      <c r="W83" s="967"/>
      <c r="X83" s="967"/>
      <c r="Y83" s="967"/>
      <c r="Z83" s="967"/>
      <c r="AA83" s="967">
        <v>122</v>
      </c>
      <c r="AB83" s="967"/>
      <c r="AC83" s="967"/>
      <c r="AD83" s="967"/>
      <c r="AE83" s="967"/>
      <c r="AF83" s="967">
        <v>123</v>
      </c>
      <c r="AG83" s="967"/>
      <c r="AH83" s="967"/>
      <c r="AI83" s="967"/>
      <c r="AJ83" s="967"/>
      <c r="AK83" s="967">
        <v>6</v>
      </c>
      <c r="AL83" s="967"/>
      <c r="AM83" s="967"/>
      <c r="AN83" s="967"/>
      <c r="AO83" s="967"/>
      <c r="AP83" s="967" t="s">
        <v>479</v>
      </c>
      <c r="AQ83" s="967"/>
      <c r="AR83" s="967"/>
      <c r="AS83" s="967"/>
      <c r="AT83" s="967"/>
      <c r="AU83" s="967" t="s">
        <v>479</v>
      </c>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t="s">
        <v>559</v>
      </c>
      <c r="C84" s="971"/>
      <c r="D84" s="971"/>
      <c r="E84" s="971"/>
      <c r="F84" s="971"/>
      <c r="G84" s="971"/>
      <c r="H84" s="971"/>
      <c r="I84" s="971"/>
      <c r="J84" s="971"/>
      <c r="K84" s="971"/>
      <c r="L84" s="971"/>
      <c r="M84" s="971"/>
      <c r="N84" s="971"/>
      <c r="O84" s="971"/>
      <c r="P84" s="972"/>
      <c r="Q84" s="973">
        <v>190</v>
      </c>
      <c r="R84" s="967"/>
      <c r="S84" s="967"/>
      <c r="T84" s="967"/>
      <c r="U84" s="967"/>
      <c r="V84" s="967">
        <v>187</v>
      </c>
      <c r="W84" s="967"/>
      <c r="X84" s="967"/>
      <c r="Y84" s="967"/>
      <c r="Z84" s="967"/>
      <c r="AA84" s="967">
        <v>4</v>
      </c>
      <c r="AB84" s="967"/>
      <c r="AC84" s="967"/>
      <c r="AD84" s="967"/>
      <c r="AE84" s="967"/>
      <c r="AF84" s="967">
        <v>4</v>
      </c>
      <c r="AG84" s="967"/>
      <c r="AH84" s="967"/>
      <c r="AI84" s="967"/>
      <c r="AJ84" s="967"/>
      <c r="AK84" s="967" t="s">
        <v>479</v>
      </c>
      <c r="AL84" s="967"/>
      <c r="AM84" s="967"/>
      <c r="AN84" s="967"/>
      <c r="AO84" s="967"/>
      <c r="AP84" s="967" t="s">
        <v>479</v>
      </c>
      <c r="AQ84" s="967"/>
      <c r="AR84" s="967"/>
      <c r="AS84" s="967"/>
      <c r="AT84" s="967"/>
      <c r="AU84" s="967" t="s">
        <v>479</v>
      </c>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367</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15335</v>
      </c>
      <c r="AG88" s="955"/>
      <c r="AH88" s="955"/>
      <c r="AI88" s="955"/>
      <c r="AJ88" s="955"/>
      <c r="AK88" s="959"/>
      <c r="AL88" s="959"/>
      <c r="AM88" s="959"/>
      <c r="AN88" s="959"/>
      <c r="AO88" s="959"/>
      <c r="AP88" s="955">
        <v>5376</v>
      </c>
      <c r="AQ88" s="955"/>
      <c r="AR88" s="955"/>
      <c r="AS88" s="955"/>
      <c r="AT88" s="955"/>
      <c r="AU88" s="955">
        <v>1947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v>
      </c>
      <c r="CS102" s="947"/>
      <c r="CT102" s="947"/>
      <c r="CU102" s="947"/>
      <c r="CV102" s="948"/>
      <c r="CW102" s="946">
        <v>26</v>
      </c>
      <c r="CX102" s="947"/>
      <c r="CY102" s="947"/>
      <c r="CZ102" s="947"/>
      <c r="DA102" s="948"/>
      <c r="DB102" s="946" t="s">
        <v>565</v>
      </c>
      <c r="DC102" s="947"/>
      <c r="DD102" s="947"/>
      <c r="DE102" s="947"/>
      <c r="DF102" s="948"/>
      <c r="DG102" s="946">
        <v>3366</v>
      </c>
      <c r="DH102" s="947"/>
      <c r="DI102" s="947"/>
      <c r="DJ102" s="947"/>
      <c r="DK102" s="948"/>
      <c r="DL102" s="946" t="s">
        <v>566</v>
      </c>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284</v>
      </c>
      <c r="AG109" s="888"/>
      <c r="AH109" s="888"/>
      <c r="AI109" s="888"/>
      <c r="AJ109" s="889"/>
      <c r="AK109" s="890" t="s">
        <v>283</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284</v>
      </c>
      <c r="BW109" s="888"/>
      <c r="BX109" s="888"/>
      <c r="BY109" s="888"/>
      <c r="BZ109" s="889"/>
      <c r="CA109" s="890" t="s">
        <v>283</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284</v>
      </c>
      <c r="DM109" s="888"/>
      <c r="DN109" s="888"/>
      <c r="DO109" s="888"/>
      <c r="DP109" s="889"/>
      <c r="DQ109" s="890" t="s">
        <v>283</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8223317</v>
      </c>
      <c r="AB110" s="873"/>
      <c r="AC110" s="873"/>
      <c r="AD110" s="873"/>
      <c r="AE110" s="874"/>
      <c r="AF110" s="875">
        <v>7702167</v>
      </c>
      <c r="AG110" s="873"/>
      <c r="AH110" s="873"/>
      <c r="AI110" s="873"/>
      <c r="AJ110" s="874"/>
      <c r="AK110" s="875">
        <v>7424382</v>
      </c>
      <c r="AL110" s="873"/>
      <c r="AM110" s="873"/>
      <c r="AN110" s="873"/>
      <c r="AO110" s="874"/>
      <c r="AP110" s="876">
        <v>24.1</v>
      </c>
      <c r="AQ110" s="877"/>
      <c r="AR110" s="877"/>
      <c r="AS110" s="877"/>
      <c r="AT110" s="878"/>
      <c r="AU110" s="920" t="s">
        <v>58</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66094621</v>
      </c>
      <c r="BR110" s="800"/>
      <c r="BS110" s="800"/>
      <c r="BT110" s="800"/>
      <c r="BU110" s="800"/>
      <c r="BV110" s="800">
        <v>67695136</v>
      </c>
      <c r="BW110" s="800"/>
      <c r="BX110" s="800"/>
      <c r="BY110" s="800"/>
      <c r="BZ110" s="800"/>
      <c r="CA110" s="800">
        <v>69549437</v>
      </c>
      <c r="CB110" s="800"/>
      <c r="CC110" s="800"/>
      <c r="CD110" s="800"/>
      <c r="CE110" s="800"/>
      <c r="CF110" s="861">
        <v>225.8</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c r="A111" s="778" t="s">
        <v>411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412</v>
      </c>
      <c r="BA111" s="768"/>
      <c r="BB111" s="768"/>
      <c r="BC111" s="768"/>
      <c r="BD111" s="768"/>
      <c r="BE111" s="768"/>
      <c r="BF111" s="768"/>
      <c r="BG111" s="768"/>
      <c r="BH111" s="768"/>
      <c r="BI111" s="768"/>
      <c r="BJ111" s="768"/>
      <c r="BK111" s="768"/>
      <c r="BL111" s="768"/>
      <c r="BM111" s="768"/>
      <c r="BN111" s="768"/>
      <c r="BO111" s="768"/>
      <c r="BP111" s="769"/>
      <c r="BQ111" s="770">
        <v>862656</v>
      </c>
      <c r="BR111" s="771"/>
      <c r="BS111" s="771"/>
      <c r="BT111" s="771"/>
      <c r="BU111" s="771"/>
      <c r="BV111" s="771">
        <v>381538</v>
      </c>
      <c r="BW111" s="771"/>
      <c r="BX111" s="771"/>
      <c r="BY111" s="771"/>
      <c r="BZ111" s="771"/>
      <c r="CA111" s="771">
        <v>674773</v>
      </c>
      <c r="CB111" s="771"/>
      <c r="CC111" s="771"/>
      <c r="CD111" s="771"/>
      <c r="CE111" s="771"/>
      <c r="CF111" s="848">
        <v>2.2000000000000002</v>
      </c>
      <c r="CG111" s="849"/>
      <c r="CH111" s="849"/>
      <c r="CI111" s="849"/>
      <c r="CJ111" s="849"/>
      <c r="CK111" s="917"/>
      <c r="CL111" s="866"/>
      <c r="CM111" s="803" t="s">
        <v>413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c r="A112" s="902" t="s">
        <v>414</v>
      </c>
      <c r="B112" s="903"/>
      <c r="C112" s="768" t="s">
        <v>415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v>16667</v>
      </c>
      <c r="AL112" s="784"/>
      <c r="AM112" s="784"/>
      <c r="AN112" s="784"/>
      <c r="AO112" s="785"/>
      <c r="AP112" s="754">
        <v>0.1</v>
      </c>
      <c r="AQ112" s="755"/>
      <c r="AR112" s="755"/>
      <c r="AS112" s="755"/>
      <c r="AT112" s="756"/>
      <c r="AU112" s="923"/>
      <c r="AV112" s="924"/>
      <c r="AW112" s="924"/>
      <c r="AX112" s="924"/>
      <c r="AY112" s="925"/>
      <c r="AZ112" s="767" t="s">
        <v>416</v>
      </c>
      <c r="BA112" s="768"/>
      <c r="BB112" s="768"/>
      <c r="BC112" s="768"/>
      <c r="BD112" s="768"/>
      <c r="BE112" s="768"/>
      <c r="BF112" s="768"/>
      <c r="BG112" s="768"/>
      <c r="BH112" s="768"/>
      <c r="BI112" s="768"/>
      <c r="BJ112" s="768"/>
      <c r="BK112" s="768"/>
      <c r="BL112" s="768"/>
      <c r="BM112" s="768"/>
      <c r="BN112" s="768"/>
      <c r="BO112" s="768"/>
      <c r="BP112" s="769"/>
      <c r="BQ112" s="770">
        <v>49288579</v>
      </c>
      <c r="BR112" s="771"/>
      <c r="BS112" s="771"/>
      <c r="BT112" s="771"/>
      <c r="BU112" s="771"/>
      <c r="BV112" s="771">
        <v>46157170</v>
      </c>
      <c r="BW112" s="771"/>
      <c r="BX112" s="771"/>
      <c r="BY112" s="771"/>
      <c r="BZ112" s="771"/>
      <c r="CA112" s="771">
        <v>42738987</v>
      </c>
      <c r="CB112" s="771"/>
      <c r="CC112" s="771"/>
      <c r="CD112" s="771"/>
      <c r="CE112" s="771"/>
      <c r="CF112" s="848">
        <v>138.80000000000001</v>
      </c>
      <c r="CG112" s="849"/>
      <c r="CH112" s="849"/>
      <c r="CI112" s="849"/>
      <c r="CJ112" s="849"/>
      <c r="CK112" s="917"/>
      <c r="CL112" s="866"/>
      <c r="CM112" s="803" t="s">
        <v>417</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c r="A113" s="904"/>
      <c r="B113" s="905"/>
      <c r="C113" s="768" t="s">
        <v>418</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3294004</v>
      </c>
      <c r="AB113" s="909"/>
      <c r="AC113" s="909"/>
      <c r="AD113" s="909"/>
      <c r="AE113" s="910"/>
      <c r="AF113" s="911">
        <v>3558449</v>
      </c>
      <c r="AG113" s="909"/>
      <c r="AH113" s="909"/>
      <c r="AI113" s="909"/>
      <c r="AJ113" s="910"/>
      <c r="AK113" s="911">
        <v>3514466</v>
      </c>
      <c r="AL113" s="909"/>
      <c r="AM113" s="909"/>
      <c r="AN113" s="909"/>
      <c r="AO113" s="910"/>
      <c r="AP113" s="912">
        <v>11.4</v>
      </c>
      <c r="AQ113" s="913"/>
      <c r="AR113" s="913"/>
      <c r="AS113" s="913"/>
      <c r="AT113" s="914"/>
      <c r="AU113" s="923"/>
      <c r="AV113" s="924"/>
      <c r="AW113" s="924"/>
      <c r="AX113" s="924"/>
      <c r="AY113" s="925"/>
      <c r="AZ113" s="767" t="s">
        <v>419</v>
      </c>
      <c r="BA113" s="768"/>
      <c r="BB113" s="768"/>
      <c r="BC113" s="768"/>
      <c r="BD113" s="768"/>
      <c r="BE113" s="768"/>
      <c r="BF113" s="768"/>
      <c r="BG113" s="768"/>
      <c r="BH113" s="768"/>
      <c r="BI113" s="768"/>
      <c r="BJ113" s="768"/>
      <c r="BK113" s="768"/>
      <c r="BL113" s="768"/>
      <c r="BM113" s="768"/>
      <c r="BN113" s="768"/>
      <c r="BO113" s="768"/>
      <c r="BP113" s="769"/>
      <c r="BQ113" s="770">
        <v>919606</v>
      </c>
      <c r="BR113" s="771"/>
      <c r="BS113" s="771"/>
      <c r="BT113" s="771"/>
      <c r="BU113" s="771"/>
      <c r="BV113" s="771">
        <v>958478</v>
      </c>
      <c r="BW113" s="771"/>
      <c r="BX113" s="771"/>
      <c r="BY113" s="771"/>
      <c r="BZ113" s="771"/>
      <c r="CA113" s="771">
        <v>1946903</v>
      </c>
      <c r="CB113" s="771"/>
      <c r="CC113" s="771"/>
      <c r="CD113" s="771"/>
      <c r="CE113" s="771"/>
      <c r="CF113" s="848">
        <v>6.3</v>
      </c>
      <c r="CG113" s="849"/>
      <c r="CH113" s="849"/>
      <c r="CI113" s="849"/>
      <c r="CJ113" s="849"/>
      <c r="CK113" s="917"/>
      <c r="CL113" s="866"/>
      <c r="CM113" s="803" t="s">
        <v>420</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c r="A114" s="904"/>
      <c r="B114" s="905"/>
      <c r="C114" s="768" t="s">
        <v>421</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204368</v>
      </c>
      <c r="AB114" s="784"/>
      <c r="AC114" s="784"/>
      <c r="AD114" s="784"/>
      <c r="AE114" s="785"/>
      <c r="AF114" s="786">
        <v>110801</v>
      </c>
      <c r="AG114" s="784"/>
      <c r="AH114" s="784"/>
      <c r="AI114" s="784"/>
      <c r="AJ114" s="785"/>
      <c r="AK114" s="786">
        <v>140572</v>
      </c>
      <c r="AL114" s="784"/>
      <c r="AM114" s="784"/>
      <c r="AN114" s="784"/>
      <c r="AO114" s="785"/>
      <c r="AP114" s="754">
        <v>0.5</v>
      </c>
      <c r="AQ114" s="755"/>
      <c r="AR114" s="755"/>
      <c r="AS114" s="755"/>
      <c r="AT114" s="756"/>
      <c r="AU114" s="923"/>
      <c r="AV114" s="924"/>
      <c r="AW114" s="924"/>
      <c r="AX114" s="924"/>
      <c r="AY114" s="925"/>
      <c r="AZ114" s="767" t="s">
        <v>422</v>
      </c>
      <c r="BA114" s="768"/>
      <c r="BB114" s="768"/>
      <c r="BC114" s="768"/>
      <c r="BD114" s="768"/>
      <c r="BE114" s="768"/>
      <c r="BF114" s="768"/>
      <c r="BG114" s="768"/>
      <c r="BH114" s="768"/>
      <c r="BI114" s="768"/>
      <c r="BJ114" s="768"/>
      <c r="BK114" s="768"/>
      <c r="BL114" s="768"/>
      <c r="BM114" s="768"/>
      <c r="BN114" s="768"/>
      <c r="BO114" s="768"/>
      <c r="BP114" s="769"/>
      <c r="BQ114" s="770">
        <v>12613863</v>
      </c>
      <c r="BR114" s="771"/>
      <c r="BS114" s="771"/>
      <c r="BT114" s="771"/>
      <c r="BU114" s="771"/>
      <c r="BV114" s="771">
        <v>12553887</v>
      </c>
      <c r="BW114" s="771"/>
      <c r="BX114" s="771"/>
      <c r="BY114" s="771"/>
      <c r="BZ114" s="771"/>
      <c r="CA114" s="771">
        <v>11748679</v>
      </c>
      <c r="CB114" s="771"/>
      <c r="CC114" s="771"/>
      <c r="CD114" s="771"/>
      <c r="CE114" s="771"/>
      <c r="CF114" s="848">
        <v>38.1</v>
      </c>
      <c r="CG114" s="849"/>
      <c r="CH114" s="849"/>
      <c r="CI114" s="849"/>
      <c r="CJ114" s="849"/>
      <c r="CK114" s="917"/>
      <c r="CL114" s="866"/>
      <c r="CM114" s="803" t="s">
        <v>423</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9685</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c r="A115" s="904"/>
      <c r="B115" s="905"/>
      <c r="C115" s="768" t="s">
        <v>424</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115845</v>
      </c>
      <c r="AB115" s="909"/>
      <c r="AC115" s="909"/>
      <c r="AD115" s="909"/>
      <c r="AE115" s="910"/>
      <c r="AF115" s="911">
        <v>100974</v>
      </c>
      <c r="AG115" s="909"/>
      <c r="AH115" s="909"/>
      <c r="AI115" s="909"/>
      <c r="AJ115" s="910"/>
      <c r="AK115" s="911">
        <v>77811</v>
      </c>
      <c r="AL115" s="909"/>
      <c r="AM115" s="909"/>
      <c r="AN115" s="909"/>
      <c r="AO115" s="910"/>
      <c r="AP115" s="912">
        <v>0.3</v>
      </c>
      <c r="AQ115" s="913"/>
      <c r="AR115" s="913"/>
      <c r="AS115" s="913"/>
      <c r="AT115" s="914"/>
      <c r="AU115" s="923"/>
      <c r="AV115" s="924"/>
      <c r="AW115" s="924"/>
      <c r="AX115" s="924"/>
      <c r="AY115" s="925"/>
      <c r="AZ115" s="767" t="s">
        <v>425</v>
      </c>
      <c r="BA115" s="768"/>
      <c r="BB115" s="768"/>
      <c r="BC115" s="768"/>
      <c r="BD115" s="768"/>
      <c r="BE115" s="768"/>
      <c r="BF115" s="768"/>
      <c r="BG115" s="768"/>
      <c r="BH115" s="768"/>
      <c r="BI115" s="768"/>
      <c r="BJ115" s="768"/>
      <c r="BK115" s="768"/>
      <c r="BL115" s="768"/>
      <c r="BM115" s="768"/>
      <c r="BN115" s="768"/>
      <c r="BO115" s="768"/>
      <c r="BP115" s="769"/>
      <c r="BQ115" s="770">
        <v>2912387</v>
      </c>
      <c r="BR115" s="771"/>
      <c r="BS115" s="771"/>
      <c r="BT115" s="771"/>
      <c r="BU115" s="771"/>
      <c r="BV115" s="771">
        <v>3144723</v>
      </c>
      <c r="BW115" s="771"/>
      <c r="BX115" s="771"/>
      <c r="BY115" s="771"/>
      <c r="BZ115" s="771"/>
      <c r="CA115" s="771">
        <v>2577886</v>
      </c>
      <c r="CB115" s="771"/>
      <c r="CC115" s="771"/>
      <c r="CD115" s="771"/>
      <c r="CE115" s="771"/>
      <c r="CF115" s="848">
        <v>8.4</v>
      </c>
      <c r="CG115" s="849"/>
      <c r="CH115" s="849"/>
      <c r="CI115" s="849"/>
      <c r="CJ115" s="849"/>
      <c r="CK115" s="917"/>
      <c r="CL115" s="866"/>
      <c r="CM115" s="767" t="s">
        <v>426</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558247</v>
      </c>
      <c r="DH115" s="784"/>
      <c r="DI115" s="784"/>
      <c r="DJ115" s="784"/>
      <c r="DK115" s="785"/>
      <c r="DL115" s="786">
        <v>164782</v>
      </c>
      <c r="DM115" s="784"/>
      <c r="DN115" s="784"/>
      <c r="DO115" s="784"/>
      <c r="DP115" s="785"/>
      <c r="DQ115" s="786">
        <v>525790</v>
      </c>
      <c r="DR115" s="784"/>
      <c r="DS115" s="784"/>
      <c r="DT115" s="784"/>
      <c r="DU115" s="785"/>
      <c r="DV115" s="754">
        <v>1.7</v>
      </c>
      <c r="DW115" s="755"/>
      <c r="DX115" s="755"/>
      <c r="DY115" s="755"/>
      <c r="DZ115" s="756"/>
    </row>
    <row r="116" spans="1:130" s="197" customFormat="1" ht="26.25" customHeight="1">
      <c r="A116" s="906"/>
      <c r="B116" s="907"/>
      <c r="C116" s="846" t="s">
        <v>427</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111</v>
      </c>
      <c r="AB116" s="784"/>
      <c r="AC116" s="784"/>
      <c r="AD116" s="784"/>
      <c r="AE116" s="785"/>
      <c r="AF116" s="786" t="s">
        <v>111</v>
      </c>
      <c r="AG116" s="784"/>
      <c r="AH116" s="784"/>
      <c r="AI116" s="784"/>
      <c r="AJ116" s="785"/>
      <c r="AK116" s="786" t="s">
        <v>111</v>
      </c>
      <c r="AL116" s="784"/>
      <c r="AM116" s="784"/>
      <c r="AN116" s="784"/>
      <c r="AO116" s="785"/>
      <c r="AP116" s="754" t="s">
        <v>111</v>
      </c>
      <c r="AQ116" s="755"/>
      <c r="AR116" s="755"/>
      <c r="AS116" s="755"/>
      <c r="AT116" s="756"/>
      <c r="AU116" s="923"/>
      <c r="AV116" s="924"/>
      <c r="AW116" s="924"/>
      <c r="AX116" s="924"/>
      <c r="AY116" s="925"/>
      <c r="AZ116" s="767" t="s">
        <v>428</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429</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120265</v>
      </c>
      <c r="DH116" s="784"/>
      <c r="DI116" s="784"/>
      <c r="DJ116" s="784"/>
      <c r="DK116" s="785"/>
      <c r="DL116" s="786">
        <v>80085</v>
      </c>
      <c r="DM116" s="784"/>
      <c r="DN116" s="784"/>
      <c r="DO116" s="784"/>
      <c r="DP116" s="785"/>
      <c r="DQ116" s="786">
        <v>39905</v>
      </c>
      <c r="DR116" s="784"/>
      <c r="DS116" s="784"/>
      <c r="DT116" s="784"/>
      <c r="DU116" s="785"/>
      <c r="DV116" s="754">
        <v>0.1</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430</v>
      </c>
      <c r="Z117" s="889"/>
      <c r="AA117" s="894">
        <v>11837534</v>
      </c>
      <c r="AB117" s="895"/>
      <c r="AC117" s="895"/>
      <c r="AD117" s="895"/>
      <c r="AE117" s="896"/>
      <c r="AF117" s="898">
        <v>11472391</v>
      </c>
      <c r="AG117" s="895"/>
      <c r="AH117" s="895"/>
      <c r="AI117" s="895"/>
      <c r="AJ117" s="896"/>
      <c r="AK117" s="898">
        <v>11173898</v>
      </c>
      <c r="AL117" s="895"/>
      <c r="AM117" s="895"/>
      <c r="AN117" s="895"/>
      <c r="AO117" s="896"/>
      <c r="AP117" s="899"/>
      <c r="AQ117" s="900"/>
      <c r="AR117" s="900"/>
      <c r="AS117" s="900"/>
      <c r="AT117" s="901"/>
      <c r="AU117" s="923"/>
      <c r="AV117" s="924"/>
      <c r="AW117" s="924"/>
      <c r="AX117" s="924"/>
      <c r="AY117" s="925"/>
      <c r="AZ117" s="845" t="s">
        <v>431</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432</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284</v>
      </c>
      <c r="AG118" s="888"/>
      <c r="AH118" s="888"/>
      <c r="AI118" s="888"/>
      <c r="AJ118" s="889"/>
      <c r="AK118" s="890" t="s">
        <v>283</v>
      </c>
      <c r="AL118" s="888"/>
      <c r="AM118" s="888"/>
      <c r="AN118" s="888"/>
      <c r="AO118" s="889"/>
      <c r="AP118" s="891" t="s">
        <v>405</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433</v>
      </c>
      <c r="BP118" s="838"/>
      <c r="BQ118" s="857">
        <v>132691712</v>
      </c>
      <c r="BR118" s="858"/>
      <c r="BS118" s="858"/>
      <c r="BT118" s="858"/>
      <c r="BU118" s="858"/>
      <c r="BV118" s="858">
        <v>130890932</v>
      </c>
      <c r="BW118" s="858"/>
      <c r="BX118" s="858"/>
      <c r="BY118" s="858"/>
      <c r="BZ118" s="858"/>
      <c r="CA118" s="858">
        <v>129236665</v>
      </c>
      <c r="CB118" s="858"/>
      <c r="CC118" s="858"/>
      <c r="CD118" s="858"/>
      <c r="CE118" s="858"/>
      <c r="CF118" s="743"/>
      <c r="CG118" s="744"/>
      <c r="CH118" s="744"/>
      <c r="CI118" s="744"/>
      <c r="CJ118" s="841"/>
      <c r="CK118" s="917"/>
      <c r="CL118" s="866"/>
      <c r="CM118" s="803" t="s">
        <v>434</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18453849</v>
      </c>
      <c r="BR119" s="800"/>
      <c r="BS119" s="800"/>
      <c r="BT119" s="800"/>
      <c r="BU119" s="800"/>
      <c r="BV119" s="800">
        <v>18502121</v>
      </c>
      <c r="BW119" s="800"/>
      <c r="BX119" s="800"/>
      <c r="BY119" s="800"/>
      <c r="BZ119" s="800"/>
      <c r="CA119" s="800">
        <v>18099232</v>
      </c>
      <c r="CB119" s="800"/>
      <c r="CC119" s="800"/>
      <c r="CD119" s="800"/>
      <c r="CE119" s="800"/>
      <c r="CF119" s="861">
        <v>58.8</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174459</v>
      </c>
      <c r="DH119" s="717"/>
      <c r="DI119" s="717"/>
      <c r="DJ119" s="717"/>
      <c r="DK119" s="718"/>
      <c r="DL119" s="719">
        <v>136671</v>
      </c>
      <c r="DM119" s="717"/>
      <c r="DN119" s="717"/>
      <c r="DO119" s="717"/>
      <c r="DP119" s="718"/>
      <c r="DQ119" s="719">
        <v>109078</v>
      </c>
      <c r="DR119" s="717"/>
      <c r="DS119" s="717"/>
      <c r="DT119" s="717"/>
      <c r="DU119" s="718"/>
      <c r="DV119" s="807">
        <v>0.4</v>
      </c>
      <c r="DW119" s="808"/>
      <c r="DX119" s="808"/>
      <c r="DY119" s="808"/>
      <c r="DZ119" s="809"/>
    </row>
    <row r="120" spans="1:130" s="197" customFormat="1" ht="26.25" customHeight="1">
      <c r="A120" s="865"/>
      <c r="B120" s="866"/>
      <c r="C120" s="803" t="s">
        <v>413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4191123</v>
      </c>
      <c r="BR120" s="771"/>
      <c r="BS120" s="771"/>
      <c r="BT120" s="771"/>
      <c r="BU120" s="771"/>
      <c r="BV120" s="771">
        <v>3698253</v>
      </c>
      <c r="BW120" s="771"/>
      <c r="BX120" s="771"/>
      <c r="BY120" s="771"/>
      <c r="BZ120" s="771"/>
      <c r="CA120" s="771">
        <v>5645111</v>
      </c>
      <c r="CB120" s="771"/>
      <c r="CC120" s="771"/>
      <c r="CD120" s="771"/>
      <c r="CE120" s="771"/>
      <c r="CF120" s="848">
        <v>18.3</v>
      </c>
      <c r="CG120" s="849"/>
      <c r="CH120" s="849"/>
      <c r="CI120" s="849"/>
      <c r="CJ120" s="849"/>
      <c r="CK120" s="850" t="s">
        <v>439</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36177962</v>
      </c>
      <c r="DH120" s="800"/>
      <c r="DI120" s="800"/>
      <c r="DJ120" s="800"/>
      <c r="DK120" s="800"/>
      <c r="DL120" s="800">
        <v>33796474</v>
      </c>
      <c r="DM120" s="800"/>
      <c r="DN120" s="800"/>
      <c r="DO120" s="800"/>
      <c r="DP120" s="800"/>
      <c r="DQ120" s="800">
        <v>31480477</v>
      </c>
      <c r="DR120" s="800"/>
      <c r="DS120" s="800"/>
      <c r="DT120" s="800"/>
      <c r="DU120" s="800"/>
      <c r="DV120" s="801">
        <v>102.2</v>
      </c>
      <c r="DW120" s="801"/>
      <c r="DX120" s="801"/>
      <c r="DY120" s="801"/>
      <c r="DZ120" s="802"/>
    </row>
    <row r="121" spans="1:130" s="197" customFormat="1" ht="26.25" customHeight="1">
      <c r="A121" s="865"/>
      <c r="B121" s="866"/>
      <c r="C121" s="842" t="s">
        <v>440</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441</v>
      </c>
      <c r="BA121" s="846"/>
      <c r="BB121" s="846"/>
      <c r="BC121" s="846"/>
      <c r="BD121" s="846"/>
      <c r="BE121" s="846"/>
      <c r="BF121" s="846"/>
      <c r="BG121" s="846"/>
      <c r="BH121" s="846"/>
      <c r="BI121" s="846"/>
      <c r="BJ121" s="846"/>
      <c r="BK121" s="846"/>
      <c r="BL121" s="846"/>
      <c r="BM121" s="846"/>
      <c r="BN121" s="846"/>
      <c r="BO121" s="846"/>
      <c r="BP121" s="847"/>
      <c r="BQ121" s="857">
        <v>89885860</v>
      </c>
      <c r="BR121" s="858"/>
      <c r="BS121" s="858"/>
      <c r="BT121" s="858"/>
      <c r="BU121" s="858"/>
      <c r="BV121" s="858">
        <v>90277170</v>
      </c>
      <c r="BW121" s="858"/>
      <c r="BX121" s="858"/>
      <c r="BY121" s="858"/>
      <c r="BZ121" s="858"/>
      <c r="CA121" s="858">
        <v>90917405</v>
      </c>
      <c r="CB121" s="858"/>
      <c r="CC121" s="858"/>
      <c r="CD121" s="858"/>
      <c r="CE121" s="858"/>
      <c r="CF121" s="859">
        <v>295.2</v>
      </c>
      <c r="CG121" s="860"/>
      <c r="CH121" s="860"/>
      <c r="CI121" s="860"/>
      <c r="CJ121" s="860"/>
      <c r="CK121" s="851"/>
      <c r="CL121" s="812"/>
      <c r="CM121" s="812"/>
      <c r="CN121" s="812"/>
      <c r="CO121" s="813"/>
      <c r="CP121" s="828" t="s">
        <v>388</v>
      </c>
      <c r="CQ121" s="829"/>
      <c r="CR121" s="829"/>
      <c r="CS121" s="829"/>
      <c r="CT121" s="829"/>
      <c r="CU121" s="829"/>
      <c r="CV121" s="829"/>
      <c r="CW121" s="829"/>
      <c r="CX121" s="829"/>
      <c r="CY121" s="829"/>
      <c r="CZ121" s="829"/>
      <c r="DA121" s="829"/>
      <c r="DB121" s="829"/>
      <c r="DC121" s="829"/>
      <c r="DD121" s="829"/>
      <c r="DE121" s="829"/>
      <c r="DF121" s="830"/>
      <c r="DG121" s="770">
        <v>10814323</v>
      </c>
      <c r="DH121" s="771"/>
      <c r="DI121" s="771"/>
      <c r="DJ121" s="771"/>
      <c r="DK121" s="771"/>
      <c r="DL121" s="771">
        <v>10281290</v>
      </c>
      <c r="DM121" s="771"/>
      <c r="DN121" s="771"/>
      <c r="DO121" s="771"/>
      <c r="DP121" s="771"/>
      <c r="DQ121" s="771">
        <v>9443602</v>
      </c>
      <c r="DR121" s="771"/>
      <c r="DS121" s="771"/>
      <c r="DT121" s="771"/>
      <c r="DU121" s="771"/>
      <c r="DV121" s="823">
        <v>30.7</v>
      </c>
      <c r="DW121" s="823"/>
      <c r="DX121" s="823"/>
      <c r="DY121" s="823"/>
      <c r="DZ121" s="824"/>
    </row>
    <row r="122" spans="1:130" s="197" customFormat="1" ht="26.25" customHeight="1">
      <c r="A122" s="865"/>
      <c r="B122" s="866"/>
      <c r="C122" s="803" t="s">
        <v>423</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10163</v>
      </c>
      <c r="AB122" s="784"/>
      <c r="AC122" s="784"/>
      <c r="AD122" s="784"/>
      <c r="AE122" s="785"/>
      <c r="AF122" s="786">
        <v>10181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442</v>
      </c>
      <c r="BP122" s="838"/>
      <c r="BQ122" s="839">
        <v>112530832</v>
      </c>
      <c r="BR122" s="840"/>
      <c r="BS122" s="840"/>
      <c r="BT122" s="840"/>
      <c r="BU122" s="840"/>
      <c r="BV122" s="840">
        <v>112477544</v>
      </c>
      <c r="BW122" s="840"/>
      <c r="BX122" s="840"/>
      <c r="BY122" s="840"/>
      <c r="BZ122" s="840"/>
      <c r="CA122" s="840">
        <v>114661748</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1714752</v>
      </c>
      <c r="DH122" s="771"/>
      <c r="DI122" s="771"/>
      <c r="DJ122" s="771"/>
      <c r="DK122" s="771"/>
      <c r="DL122" s="771">
        <v>1501932</v>
      </c>
      <c r="DM122" s="771"/>
      <c r="DN122" s="771"/>
      <c r="DO122" s="771"/>
      <c r="DP122" s="771"/>
      <c r="DQ122" s="771">
        <v>1282819</v>
      </c>
      <c r="DR122" s="771"/>
      <c r="DS122" s="771"/>
      <c r="DT122" s="771"/>
      <c r="DU122" s="771"/>
      <c r="DV122" s="823">
        <v>4.2</v>
      </c>
      <c r="DW122" s="823"/>
      <c r="DX122" s="823"/>
      <c r="DY122" s="823"/>
      <c r="DZ122" s="824"/>
    </row>
    <row r="123" spans="1:130" s="197" customFormat="1" ht="26.25" customHeight="1" thickBot="1">
      <c r="A123" s="865"/>
      <c r="B123" s="866"/>
      <c r="C123" s="803" t="s">
        <v>429</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44624</v>
      </c>
      <c r="AB123" s="784"/>
      <c r="AC123" s="784"/>
      <c r="AD123" s="784"/>
      <c r="AE123" s="785"/>
      <c r="AF123" s="786">
        <v>43440</v>
      </c>
      <c r="AG123" s="784"/>
      <c r="AH123" s="784"/>
      <c r="AI123" s="784"/>
      <c r="AJ123" s="785"/>
      <c r="AK123" s="786">
        <v>42230</v>
      </c>
      <c r="AL123" s="784"/>
      <c r="AM123" s="784"/>
      <c r="AN123" s="784"/>
      <c r="AO123" s="785"/>
      <c r="AP123" s="754">
        <v>0.1</v>
      </c>
      <c r="AQ123" s="755"/>
      <c r="AR123" s="755"/>
      <c r="AS123" s="755"/>
      <c r="AT123" s="756"/>
      <c r="AU123" s="834" t="s">
        <v>443</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65.2</v>
      </c>
      <c r="BR123" s="832"/>
      <c r="BS123" s="832"/>
      <c r="BT123" s="832"/>
      <c r="BU123" s="832"/>
      <c r="BV123" s="832">
        <v>58.9</v>
      </c>
      <c r="BW123" s="832"/>
      <c r="BX123" s="832"/>
      <c r="BY123" s="832"/>
      <c r="BZ123" s="832"/>
      <c r="CA123" s="832">
        <v>47.3</v>
      </c>
      <c r="CB123" s="832"/>
      <c r="CC123" s="832"/>
      <c r="CD123" s="832"/>
      <c r="CE123" s="832"/>
      <c r="CF123" s="730"/>
      <c r="CG123" s="731"/>
      <c r="CH123" s="731"/>
      <c r="CI123" s="731"/>
      <c r="CJ123" s="833"/>
      <c r="CK123" s="851"/>
      <c r="CL123" s="812"/>
      <c r="CM123" s="812"/>
      <c r="CN123" s="812"/>
      <c r="CO123" s="813"/>
      <c r="CP123" s="828" t="s">
        <v>383</v>
      </c>
      <c r="CQ123" s="829"/>
      <c r="CR123" s="829"/>
      <c r="CS123" s="829"/>
      <c r="CT123" s="829"/>
      <c r="CU123" s="829"/>
      <c r="CV123" s="829"/>
      <c r="CW123" s="829"/>
      <c r="CX123" s="829"/>
      <c r="CY123" s="829"/>
      <c r="CZ123" s="829"/>
      <c r="DA123" s="829"/>
      <c r="DB123" s="829"/>
      <c r="DC123" s="829"/>
      <c r="DD123" s="829"/>
      <c r="DE123" s="829"/>
      <c r="DF123" s="830"/>
      <c r="DG123" s="783">
        <v>307650</v>
      </c>
      <c r="DH123" s="784"/>
      <c r="DI123" s="784"/>
      <c r="DJ123" s="784"/>
      <c r="DK123" s="785"/>
      <c r="DL123" s="786">
        <v>342669</v>
      </c>
      <c r="DM123" s="784"/>
      <c r="DN123" s="784"/>
      <c r="DO123" s="784"/>
      <c r="DP123" s="785"/>
      <c r="DQ123" s="786">
        <v>347683</v>
      </c>
      <c r="DR123" s="784"/>
      <c r="DS123" s="784"/>
      <c r="DT123" s="784"/>
      <c r="DU123" s="785"/>
      <c r="DV123" s="754">
        <v>1.1000000000000001</v>
      </c>
      <c r="DW123" s="755"/>
      <c r="DX123" s="755"/>
      <c r="DY123" s="755"/>
      <c r="DZ123" s="756"/>
    </row>
    <row r="124" spans="1:130" s="197" customFormat="1" ht="26.25" customHeight="1">
      <c r="A124" s="865"/>
      <c r="B124" s="866"/>
      <c r="C124" s="803" t="s">
        <v>432</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444</v>
      </c>
      <c r="CQ124" s="829"/>
      <c r="CR124" s="829"/>
      <c r="CS124" s="829"/>
      <c r="CT124" s="829"/>
      <c r="CU124" s="829"/>
      <c r="CV124" s="829"/>
      <c r="CW124" s="829"/>
      <c r="CX124" s="829"/>
      <c r="CY124" s="829"/>
      <c r="CZ124" s="829"/>
      <c r="DA124" s="829"/>
      <c r="DB124" s="829"/>
      <c r="DC124" s="829"/>
      <c r="DD124" s="829"/>
      <c r="DE124" s="829"/>
      <c r="DF124" s="830"/>
      <c r="DG124" s="716" t="s">
        <v>111</v>
      </c>
      <c r="DH124" s="717"/>
      <c r="DI124" s="717"/>
      <c r="DJ124" s="717"/>
      <c r="DK124" s="718"/>
      <c r="DL124" s="719" t="s">
        <v>111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c r="A125" s="865"/>
      <c r="B125" s="866"/>
      <c r="C125" s="803" t="s">
        <v>434</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445</v>
      </c>
      <c r="CL125" s="810"/>
      <c r="CM125" s="810"/>
      <c r="CN125" s="810"/>
      <c r="CO125" s="811"/>
      <c r="CP125" s="816" t="s">
        <v>446</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111</v>
      </c>
      <c r="AB126" s="784"/>
      <c r="AC126" s="784"/>
      <c r="AD126" s="784"/>
      <c r="AE126" s="785"/>
      <c r="AF126" s="786" t="s">
        <v>111</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447</v>
      </c>
      <c r="AY126" s="764"/>
      <c r="AZ126" s="764"/>
      <c r="BA126" s="764"/>
      <c r="BB126" s="764"/>
      <c r="BC126" s="764"/>
      <c r="BD126" s="764"/>
      <c r="BE126" s="765"/>
      <c r="BF126" s="763" t="s">
        <v>448</v>
      </c>
      <c r="BG126" s="764"/>
      <c r="BH126" s="764"/>
      <c r="BI126" s="764"/>
      <c r="BJ126" s="764"/>
      <c r="BK126" s="764"/>
      <c r="BL126" s="765"/>
      <c r="BM126" s="763" t="s">
        <v>449</v>
      </c>
      <c r="BN126" s="764"/>
      <c r="BO126" s="764"/>
      <c r="BP126" s="764"/>
      <c r="BQ126" s="764"/>
      <c r="BR126" s="764"/>
      <c r="BS126" s="765"/>
      <c r="BT126" s="763" t="s">
        <v>450</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451</v>
      </c>
      <c r="CQ126" s="768"/>
      <c r="CR126" s="768"/>
      <c r="CS126" s="768"/>
      <c r="CT126" s="768"/>
      <c r="CU126" s="768"/>
      <c r="CV126" s="768"/>
      <c r="CW126" s="768"/>
      <c r="CX126" s="768"/>
      <c r="CY126" s="768"/>
      <c r="CZ126" s="768"/>
      <c r="DA126" s="768"/>
      <c r="DB126" s="768"/>
      <c r="DC126" s="768"/>
      <c r="DD126" s="768"/>
      <c r="DE126" s="768"/>
      <c r="DF126" s="769"/>
      <c r="DG126" s="770">
        <v>2912387</v>
      </c>
      <c r="DH126" s="771"/>
      <c r="DI126" s="771"/>
      <c r="DJ126" s="771"/>
      <c r="DK126" s="771"/>
      <c r="DL126" s="771">
        <v>3144723</v>
      </c>
      <c r="DM126" s="771"/>
      <c r="DN126" s="771"/>
      <c r="DO126" s="771"/>
      <c r="DP126" s="771"/>
      <c r="DQ126" s="771">
        <v>2577886</v>
      </c>
      <c r="DR126" s="771"/>
      <c r="DS126" s="771"/>
      <c r="DT126" s="771"/>
      <c r="DU126" s="771"/>
      <c r="DV126" s="823">
        <v>8.4</v>
      </c>
      <c r="DW126" s="823"/>
      <c r="DX126" s="823"/>
      <c r="DY126" s="823"/>
      <c r="DZ126" s="824"/>
    </row>
    <row r="127" spans="1:130" s="197" customFormat="1" ht="26.25" customHeight="1" thickBot="1">
      <c r="A127" s="867"/>
      <c r="B127" s="868"/>
      <c r="C127" s="825" t="s">
        <v>452</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61058</v>
      </c>
      <c r="AB127" s="784"/>
      <c r="AC127" s="784"/>
      <c r="AD127" s="784"/>
      <c r="AE127" s="785"/>
      <c r="AF127" s="786">
        <v>47353</v>
      </c>
      <c r="AG127" s="784"/>
      <c r="AH127" s="784"/>
      <c r="AI127" s="784"/>
      <c r="AJ127" s="785"/>
      <c r="AK127" s="786">
        <v>35581</v>
      </c>
      <c r="AL127" s="784"/>
      <c r="AM127" s="784"/>
      <c r="AN127" s="784"/>
      <c r="AO127" s="785"/>
      <c r="AP127" s="754">
        <v>0.1</v>
      </c>
      <c r="AQ127" s="755"/>
      <c r="AR127" s="755"/>
      <c r="AS127" s="755"/>
      <c r="AT127" s="756"/>
      <c r="AU127" s="233"/>
      <c r="AV127" s="233"/>
      <c r="AW127" s="233"/>
      <c r="AX127" s="757" t="s">
        <v>453</v>
      </c>
      <c r="AY127" s="758"/>
      <c r="AZ127" s="758"/>
      <c r="BA127" s="758"/>
      <c r="BB127" s="758"/>
      <c r="BC127" s="758"/>
      <c r="BD127" s="758"/>
      <c r="BE127" s="759"/>
      <c r="BF127" s="760" t="s">
        <v>111</v>
      </c>
      <c r="BG127" s="761"/>
      <c r="BH127" s="761"/>
      <c r="BI127" s="761"/>
      <c r="BJ127" s="761"/>
      <c r="BK127" s="761"/>
      <c r="BL127" s="762"/>
      <c r="BM127" s="760">
        <v>11.47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454</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c r="A128" s="795" t="s">
        <v>455</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456</v>
      </c>
      <c r="X128" s="797"/>
      <c r="Y128" s="797"/>
      <c r="Z128" s="798"/>
      <c r="AA128" s="723">
        <v>1304282</v>
      </c>
      <c r="AB128" s="724"/>
      <c r="AC128" s="724"/>
      <c r="AD128" s="724"/>
      <c r="AE128" s="725"/>
      <c r="AF128" s="726">
        <v>1296874</v>
      </c>
      <c r="AG128" s="724"/>
      <c r="AH128" s="724"/>
      <c r="AI128" s="724"/>
      <c r="AJ128" s="725"/>
      <c r="AK128" s="726">
        <v>1290936</v>
      </c>
      <c r="AL128" s="724"/>
      <c r="AM128" s="724"/>
      <c r="AN128" s="724"/>
      <c r="AO128" s="725"/>
      <c r="AP128" s="727"/>
      <c r="AQ128" s="728"/>
      <c r="AR128" s="728"/>
      <c r="AS128" s="728"/>
      <c r="AT128" s="729"/>
      <c r="AU128" s="235"/>
      <c r="AV128" s="235"/>
      <c r="AW128" s="235"/>
      <c r="AX128" s="772" t="s">
        <v>457</v>
      </c>
      <c r="AY128" s="768"/>
      <c r="AZ128" s="768"/>
      <c r="BA128" s="768"/>
      <c r="BB128" s="768"/>
      <c r="BC128" s="768"/>
      <c r="BD128" s="768"/>
      <c r="BE128" s="769"/>
      <c r="BF128" s="790" t="s">
        <v>111</v>
      </c>
      <c r="BG128" s="791"/>
      <c r="BH128" s="791"/>
      <c r="BI128" s="791"/>
      <c r="BJ128" s="791"/>
      <c r="BK128" s="791"/>
      <c r="BL128" s="792"/>
      <c r="BM128" s="790">
        <v>16.47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88</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458</v>
      </c>
      <c r="X129" s="781"/>
      <c r="Y129" s="781"/>
      <c r="Z129" s="782"/>
      <c r="AA129" s="783">
        <v>39355869</v>
      </c>
      <c r="AB129" s="784"/>
      <c r="AC129" s="784"/>
      <c r="AD129" s="784"/>
      <c r="AE129" s="785"/>
      <c r="AF129" s="786">
        <v>40093712</v>
      </c>
      <c r="AG129" s="784"/>
      <c r="AH129" s="784"/>
      <c r="AI129" s="784"/>
      <c r="AJ129" s="785"/>
      <c r="AK129" s="786">
        <v>39473779</v>
      </c>
      <c r="AL129" s="784"/>
      <c r="AM129" s="784"/>
      <c r="AN129" s="784"/>
      <c r="AO129" s="785"/>
      <c r="AP129" s="787"/>
      <c r="AQ129" s="788"/>
      <c r="AR129" s="788"/>
      <c r="AS129" s="788"/>
      <c r="AT129" s="789"/>
      <c r="AU129" s="235"/>
      <c r="AV129" s="235"/>
      <c r="AW129" s="235"/>
      <c r="AX129" s="772" t="s">
        <v>459</v>
      </c>
      <c r="AY129" s="768"/>
      <c r="AZ129" s="768"/>
      <c r="BA129" s="768"/>
      <c r="BB129" s="768"/>
      <c r="BC129" s="768"/>
      <c r="BD129" s="768"/>
      <c r="BE129" s="769"/>
      <c r="BF129" s="773">
        <v>4.9000000000000004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460</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461</v>
      </c>
      <c r="X130" s="781"/>
      <c r="Y130" s="781"/>
      <c r="Z130" s="782"/>
      <c r="AA130" s="783">
        <v>8434844</v>
      </c>
      <c r="AB130" s="784"/>
      <c r="AC130" s="784"/>
      <c r="AD130" s="784"/>
      <c r="AE130" s="785"/>
      <c r="AF130" s="786">
        <v>8869256</v>
      </c>
      <c r="AG130" s="784"/>
      <c r="AH130" s="784"/>
      <c r="AI130" s="784"/>
      <c r="AJ130" s="785"/>
      <c r="AK130" s="786">
        <v>8676279</v>
      </c>
      <c r="AL130" s="784"/>
      <c r="AM130" s="784"/>
      <c r="AN130" s="784"/>
      <c r="AO130" s="785"/>
      <c r="AP130" s="787"/>
      <c r="AQ130" s="788"/>
      <c r="AR130" s="788"/>
      <c r="AS130" s="788"/>
      <c r="AT130" s="789"/>
      <c r="AU130" s="235"/>
      <c r="AV130" s="235"/>
      <c r="AW130" s="235"/>
      <c r="AX130" s="751" t="s">
        <v>462</v>
      </c>
      <c r="AY130" s="752"/>
      <c r="AZ130" s="752"/>
      <c r="BA130" s="752"/>
      <c r="BB130" s="752"/>
      <c r="BC130" s="752"/>
      <c r="BD130" s="752"/>
      <c r="BE130" s="753"/>
      <c r="BF130" s="705">
        <v>47.3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463</v>
      </c>
      <c r="X131" s="714"/>
      <c r="Y131" s="714"/>
      <c r="Z131" s="715"/>
      <c r="AA131" s="716">
        <v>30921025</v>
      </c>
      <c r="AB131" s="717"/>
      <c r="AC131" s="717"/>
      <c r="AD131" s="717"/>
      <c r="AE131" s="718"/>
      <c r="AF131" s="719">
        <v>31224456</v>
      </c>
      <c r="AG131" s="717"/>
      <c r="AH131" s="717"/>
      <c r="AI131" s="717"/>
      <c r="AJ131" s="718"/>
      <c r="AK131" s="719">
        <v>30797500</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464</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465</v>
      </c>
      <c r="W132" s="737"/>
      <c r="X132" s="737"/>
      <c r="Y132" s="737"/>
      <c r="Z132" s="738"/>
      <c r="AA132" s="739">
        <v>6.7863468300000003</v>
      </c>
      <c r="AB132" s="740"/>
      <c r="AC132" s="740"/>
      <c r="AD132" s="740"/>
      <c r="AE132" s="741"/>
      <c r="AF132" s="742">
        <v>4.1834547889999998</v>
      </c>
      <c r="AG132" s="740"/>
      <c r="AH132" s="740"/>
      <c r="AI132" s="740"/>
      <c r="AJ132" s="741"/>
      <c r="AK132" s="742">
        <v>3.9181199769999999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466</v>
      </c>
      <c r="W133" s="746"/>
      <c r="X133" s="746"/>
      <c r="Y133" s="746"/>
      <c r="Z133" s="747"/>
      <c r="AA133" s="748">
        <v>9.3000000000000007</v>
      </c>
      <c r="AB133" s="749"/>
      <c r="AC133" s="749"/>
      <c r="AD133" s="749"/>
      <c r="AE133" s="750"/>
      <c r="AF133" s="748">
        <v>7</v>
      </c>
      <c r="AG133" s="749"/>
      <c r="AH133" s="749"/>
      <c r="AI133" s="749"/>
      <c r="AJ133" s="750"/>
      <c r="AK133" s="748">
        <v>4.9000000000000004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19" t="s">
        <v>469</v>
      </c>
      <c r="L7" s="254"/>
      <c r="M7" s="255" t="s">
        <v>470</v>
      </c>
      <c r="N7" s="256"/>
    </row>
    <row r="8" spans="1:16">
      <c r="A8" s="248"/>
      <c r="B8" s="244"/>
      <c r="C8" s="244"/>
      <c r="D8" s="244"/>
      <c r="E8" s="244"/>
      <c r="F8" s="244"/>
      <c r="G8" s="257"/>
      <c r="H8" s="258"/>
      <c r="I8" s="258"/>
      <c r="J8" s="259"/>
      <c r="K8" s="1120"/>
      <c r="L8" s="260" t="s">
        <v>471</v>
      </c>
      <c r="M8" s="261" t="s">
        <v>472</v>
      </c>
      <c r="N8" s="262" t="s">
        <v>473</v>
      </c>
    </row>
    <row r="9" spans="1:16">
      <c r="A9" s="248"/>
      <c r="B9" s="244"/>
      <c r="C9" s="244"/>
      <c r="D9" s="244"/>
      <c r="E9" s="244"/>
      <c r="F9" s="244"/>
      <c r="G9" s="1133" t="s">
        <v>474</v>
      </c>
      <c r="H9" s="1134"/>
      <c r="I9" s="1134"/>
      <c r="J9" s="1135"/>
      <c r="K9" s="263">
        <v>9461867</v>
      </c>
      <c r="L9" s="264">
        <v>59038</v>
      </c>
      <c r="M9" s="265">
        <v>57009</v>
      </c>
      <c r="N9" s="266">
        <v>3.6</v>
      </c>
    </row>
    <row r="10" spans="1:16">
      <c r="A10" s="248"/>
      <c r="B10" s="244"/>
      <c r="C10" s="244"/>
      <c r="D10" s="244"/>
      <c r="E10" s="244"/>
      <c r="F10" s="244"/>
      <c r="G10" s="1133" t="s">
        <v>475</v>
      </c>
      <c r="H10" s="1134"/>
      <c r="I10" s="1134"/>
      <c r="J10" s="1135"/>
      <c r="K10" s="267">
        <v>915336</v>
      </c>
      <c r="L10" s="268">
        <v>5711</v>
      </c>
      <c r="M10" s="269">
        <v>3340</v>
      </c>
      <c r="N10" s="270">
        <v>71</v>
      </c>
    </row>
    <row r="11" spans="1:16" ht="13.5" customHeight="1">
      <c r="A11" s="248"/>
      <c r="B11" s="244"/>
      <c r="C11" s="244"/>
      <c r="D11" s="244"/>
      <c r="E11" s="244"/>
      <c r="F11" s="244"/>
      <c r="G11" s="1133" t="s">
        <v>476</v>
      </c>
      <c r="H11" s="1134"/>
      <c r="I11" s="1134"/>
      <c r="J11" s="1135"/>
      <c r="K11" s="267">
        <v>1482411</v>
      </c>
      <c r="L11" s="268">
        <v>9250</v>
      </c>
      <c r="M11" s="269">
        <v>1813</v>
      </c>
      <c r="N11" s="270">
        <v>410.2</v>
      </c>
    </row>
    <row r="12" spans="1:16" ht="13.5" customHeight="1">
      <c r="A12" s="248"/>
      <c r="B12" s="244"/>
      <c r="C12" s="244"/>
      <c r="D12" s="244"/>
      <c r="E12" s="244"/>
      <c r="F12" s="244"/>
      <c r="G12" s="1133" t="s">
        <v>477</v>
      </c>
      <c r="H12" s="1134"/>
      <c r="I12" s="1134"/>
      <c r="J12" s="1135"/>
      <c r="K12" s="267">
        <v>151504</v>
      </c>
      <c r="L12" s="268">
        <v>945</v>
      </c>
      <c r="M12" s="269">
        <v>675</v>
      </c>
      <c r="N12" s="270">
        <v>40</v>
      </c>
    </row>
    <row r="13" spans="1:16" ht="13.5" customHeight="1">
      <c r="A13" s="248"/>
      <c r="B13" s="244"/>
      <c r="C13" s="244"/>
      <c r="D13" s="244"/>
      <c r="E13" s="244"/>
      <c r="F13" s="244"/>
      <c r="G13" s="1133" t="s">
        <v>478</v>
      </c>
      <c r="H13" s="1134"/>
      <c r="I13" s="1134"/>
      <c r="J13" s="1135"/>
      <c r="K13" s="267" t="s">
        <v>479</v>
      </c>
      <c r="L13" s="268" t="s">
        <v>479</v>
      </c>
      <c r="M13" s="269">
        <v>17</v>
      </c>
      <c r="N13" s="270" t="s">
        <v>479</v>
      </c>
    </row>
    <row r="14" spans="1:16" ht="13.5" customHeight="1">
      <c r="A14" s="248"/>
      <c r="B14" s="244"/>
      <c r="C14" s="244"/>
      <c r="D14" s="244"/>
      <c r="E14" s="244"/>
      <c r="F14" s="244"/>
      <c r="G14" s="1133" t="s">
        <v>480</v>
      </c>
      <c r="H14" s="1134"/>
      <c r="I14" s="1134"/>
      <c r="J14" s="1135"/>
      <c r="K14" s="267">
        <v>364443</v>
      </c>
      <c r="L14" s="268">
        <v>2274</v>
      </c>
      <c r="M14" s="269">
        <v>2354</v>
      </c>
      <c r="N14" s="270">
        <v>-3.4</v>
      </c>
    </row>
    <row r="15" spans="1:16" ht="13.5" customHeight="1">
      <c r="A15" s="248"/>
      <c r="B15" s="244"/>
      <c r="C15" s="244"/>
      <c r="D15" s="244"/>
      <c r="E15" s="244"/>
      <c r="F15" s="244"/>
      <c r="G15" s="1133" t="s">
        <v>481</v>
      </c>
      <c r="H15" s="1134"/>
      <c r="I15" s="1134"/>
      <c r="J15" s="1135"/>
      <c r="K15" s="267">
        <v>377302</v>
      </c>
      <c r="L15" s="268">
        <v>2354</v>
      </c>
      <c r="M15" s="269">
        <v>1355</v>
      </c>
      <c r="N15" s="270">
        <v>73.7</v>
      </c>
    </row>
    <row r="16" spans="1:16">
      <c r="A16" s="248"/>
      <c r="B16" s="244"/>
      <c r="C16" s="244"/>
      <c r="D16" s="244"/>
      <c r="E16" s="244"/>
      <c r="F16" s="244"/>
      <c r="G16" s="1136" t="s">
        <v>482</v>
      </c>
      <c r="H16" s="1137"/>
      <c r="I16" s="1137"/>
      <c r="J16" s="1138"/>
      <c r="K16" s="268">
        <v>-981805</v>
      </c>
      <c r="L16" s="268">
        <v>-6126</v>
      </c>
      <c r="M16" s="269">
        <v>-5590</v>
      </c>
      <c r="N16" s="270">
        <v>9.6</v>
      </c>
    </row>
    <row r="17" spans="1:16">
      <c r="A17" s="248"/>
      <c r="B17" s="244"/>
      <c r="C17" s="244"/>
      <c r="D17" s="244"/>
      <c r="E17" s="244"/>
      <c r="F17" s="244"/>
      <c r="G17" s="1136" t="s">
        <v>168</v>
      </c>
      <c r="H17" s="1137"/>
      <c r="I17" s="1137"/>
      <c r="J17" s="1138"/>
      <c r="K17" s="268">
        <v>11771058</v>
      </c>
      <c r="L17" s="268">
        <v>73447</v>
      </c>
      <c r="M17" s="269">
        <v>60973</v>
      </c>
      <c r="N17" s="270">
        <v>20.5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30" t="s">
        <v>487</v>
      </c>
      <c r="H21" s="1131"/>
      <c r="I21" s="1131"/>
      <c r="J21" s="1132"/>
      <c r="K21" s="280">
        <v>6.48</v>
      </c>
      <c r="L21" s="281">
        <v>6.07</v>
      </c>
      <c r="M21" s="282">
        <v>0.41</v>
      </c>
      <c r="N21" s="249"/>
      <c r="O21" s="283"/>
      <c r="P21" s="279"/>
    </row>
    <row r="22" spans="1:16" s="284" customFormat="1">
      <c r="A22" s="279"/>
      <c r="B22" s="249"/>
      <c r="C22" s="249"/>
      <c r="D22" s="249"/>
      <c r="E22" s="249"/>
      <c r="F22" s="249"/>
      <c r="G22" s="1130" t="s">
        <v>488</v>
      </c>
      <c r="H22" s="1131"/>
      <c r="I22" s="1131"/>
      <c r="J22" s="1132"/>
      <c r="K22" s="285">
        <v>100.1</v>
      </c>
      <c r="L22" s="286">
        <v>99.9</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490</v>
      </c>
      <c r="H29" s="249"/>
      <c r="I29" s="249"/>
      <c r="J29" s="249"/>
      <c r="K29" s="244"/>
      <c r="L29" s="244"/>
      <c r="M29" s="244"/>
      <c r="N29" s="244"/>
      <c r="O29" s="293"/>
    </row>
    <row r="30" spans="1:16">
      <c r="A30" s="248"/>
      <c r="B30" s="244"/>
      <c r="C30" s="244"/>
      <c r="D30" s="244"/>
      <c r="E30" s="244"/>
      <c r="F30" s="244"/>
      <c r="G30" s="251"/>
      <c r="H30" s="252"/>
      <c r="I30" s="252"/>
      <c r="J30" s="253"/>
      <c r="K30" s="1119" t="s">
        <v>469</v>
      </c>
      <c r="L30" s="254"/>
      <c r="M30" s="255" t="s">
        <v>470</v>
      </c>
      <c r="N30" s="256"/>
    </row>
    <row r="31" spans="1:16">
      <c r="A31" s="248"/>
      <c r="B31" s="244"/>
      <c r="C31" s="244"/>
      <c r="D31" s="244"/>
      <c r="E31" s="244"/>
      <c r="F31" s="244"/>
      <c r="G31" s="257"/>
      <c r="H31" s="258"/>
      <c r="I31" s="258"/>
      <c r="J31" s="259"/>
      <c r="K31" s="1120"/>
      <c r="L31" s="260" t="s">
        <v>471</v>
      </c>
      <c r="M31" s="261" t="s">
        <v>472</v>
      </c>
      <c r="N31" s="262" t="s">
        <v>473</v>
      </c>
    </row>
    <row r="32" spans="1:16" ht="27" customHeight="1">
      <c r="A32" s="248"/>
      <c r="B32" s="244"/>
      <c r="C32" s="244"/>
      <c r="D32" s="244"/>
      <c r="E32" s="244"/>
      <c r="F32" s="244"/>
      <c r="G32" s="1121" t="s">
        <v>491</v>
      </c>
      <c r="H32" s="1122"/>
      <c r="I32" s="1122"/>
      <c r="J32" s="1123"/>
      <c r="K32" s="294">
        <v>7424382</v>
      </c>
      <c r="L32" s="294">
        <v>46325</v>
      </c>
      <c r="M32" s="295">
        <v>31696</v>
      </c>
      <c r="N32" s="296">
        <v>46.2</v>
      </c>
    </row>
    <row r="33" spans="1:16" ht="13.5" customHeight="1">
      <c r="A33" s="248"/>
      <c r="B33" s="244"/>
      <c r="C33" s="244"/>
      <c r="D33" s="244"/>
      <c r="E33" s="244"/>
      <c r="F33" s="244"/>
      <c r="G33" s="1121" t="s">
        <v>492</v>
      </c>
      <c r="H33" s="1122"/>
      <c r="I33" s="1122"/>
      <c r="J33" s="1123"/>
      <c r="K33" s="294" t="s">
        <v>479</v>
      </c>
      <c r="L33" s="294" t="s">
        <v>479</v>
      </c>
      <c r="M33" s="295">
        <v>4</v>
      </c>
      <c r="N33" s="296" t="s">
        <v>479</v>
      </c>
    </row>
    <row r="34" spans="1:16" ht="27" customHeight="1">
      <c r="A34" s="248"/>
      <c r="B34" s="244"/>
      <c r="C34" s="244"/>
      <c r="D34" s="244"/>
      <c r="E34" s="244"/>
      <c r="F34" s="244"/>
      <c r="G34" s="1121" t="s">
        <v>493</v>
      </c>
      <c r="H34" s="1122"/>
      <c r="I34" s="1122"/>
      <c r="J34" s="1123"/>
      <c r="K34" s="294">
        <v>16667</v>
      </c>
      <c r="L34" s="294">
        <v>104</v>
      </c>
      <c r="M34" s="295">
        <v>31</v>
      </c>
      <c r="N34" s="296">
        <v>235.5</v>
      </c>
    </row>
    <row r="35" spans="1:16" ht="27" customHeight="1">
      <c r="A35" s="248"/>
      <c r="B35" s="244"/>
      <c r="C35" s="244"/>
      <c r="D35" s="244"/>
      <c r="E35" s="244"/>
      <c r="F35" s="244"/>
      <c r="G35" s="1121" t="s">
        <v>494</v>
      </c>
      <c r="H35" s="1122"/>
      <c r="I35" s="1122"/>
      <c r="J35" s="1123"/>
      <c r="K35" s="294">
        <v>3514466</v>
      </c>
      <c r="L35" s="294">
        <v>21929</v>
      </c>
      <c r="M35" s="295">
        <v>8185</v>
      </c>
      <c r="N35" s="296">
        <v>167.9</v>
      </c>
    </row>
    <row r="36" spans="1:16" ht="27" customHeight="1">
      <c r="A36" s="248"/>
      <c r="B36" s="244"/>
      <c r="C36" s="244"/>
      <c r="D36" s="244"/>
      <c r="E36" s="244"/>
      <c r="F36" s="244"/>
      <c r="G36" s="1121" t="s">
        <v>495</v>
      </c>
      <c r="H36" s="1122"/>
      <c r="I36" s="1122"/>
      <c r="J36" s="1123"/>
      <c r="K36" s="294">
        <v>140572</v>
      </c>
      <c r="L36" s="294">
        <v>877</v>
      </c>
      <c r="M36" s="295">
        <v>857</v>
      </c>
      <c r="N36" s="296">
        <v>2.2999999999999998</v>
      </c>
    </row>
    <row r="37" spans="1:16" ht="13.5" customHeight="1">
      <c r="A37" s="248"/>
      <c r="B37" s="244"/>
      <c r="C37" s="244"/>
      <c r="D37" s="244"/>
      <c r="E37" s="244"/>
      <c r="F37" s="244"/>
      <c r="G37" s="1121" t="s">
        <v>496</v>
      </c>
      <c r="H37" s="1122"/>
      <c r="I37" s="1122"/>
      <c r="J37" s="1123"/>
      <c r="K37" s="294">
        <v>77811</v>
      </c>
      <c r="L37" s="294">
        <v>486</v>
      </c>
      <c r="M37" s="295">
        <v>1599</v>
      </c>
      <c r="N37" s="296">
        <v>-69.599999999999994</v>
      </c>
    </row>
    <row r="38" spans="1:16" ht="27" customHeight="1">
      <c r="A38" s="248"/>
      <c r="B38" s="244"/>
      <c r="C38" s="244"/>
      <c r="D38" s="244"/>
      <c r="E38" s="244"/>
      <c r="F38" s="244"/>
      <c r="G38" s="1124" t="s">
        <v>497</v>
      </c>
      <c r="H38" s="1125"/>
      <c r="I38" s="1125"/>
      <c r="J38" s="1126"/>
      <c r="K38" s="297" t="s">
        <v>479</v>
      </c>
      <c r="L38" s="297" t="s">
        <v>479</v>
      </c>
      <c r="M38" s="298">
        <v>2</v>
      </c>
      <c r="N38" s="299" t="s">
        <v>479</v>
      </c>
      <c r="O38" s="293"/>
    </row>
    <row r="39" spans="1:16">
      <c r="A39" s="248"/>
      <c r="B39" s="244"/>
      <c r="C39" s="244"/>
      <c r="D39" s="244"/>
      <c r="E39" s="244"/>
      <c r="F39" s="244"/>
      <c r="G39" s="1124" t="s">
        <v>498</v>
      </c>
      <c r="H39" s="1125"/>
      <c r="I39" s="1125"/>
      <c r="J39" s="1126"/>
      <c r="K39" s="300">
        <v>-1290936</v>
      </c>
      <c r="L39" s="300">
        <v>-8055</v>
      </c>
      <c r="M39" s="301">
        <v>-7786</v>
      </c>
      <c r="N39" s="302">
        <v>3.5</v>
      </c>
      <c r="O39" s="293"/>
    </row>
    <row r="40" spans="1:16" ht="27" customHeight="1">
      <c r="A40" s="248"/>
      <c r="B40" s="244"/>
      <c r="C40" s="244"/>
      <c r="D40" s="244"/>
      <c r="E40" s="244"/>
      <c r="F40" s="244"/>
      <c r="G40" s="1121" t="s">
        <v>499</v>
      </c>
      <c r="H40" s="1122"/>
      <c r="I40" s="1122"/>
      <c r="J40" s="1123"/>
      <c r="K40" s="300">
        <v>-8676279</v>
      </c>
      <c r="L40" s="300">
        <v>-54136</v>
      </c>
      <c r="M40" s="301">
        <v>-26731</v>
      </c>
      <c r="N40" s="302">
        <v>102.5</v>
      </c>
      <c r="O40" s="293"/>
    </row>
    <row r="41" spans="1:16">
      <c r="A41" s="248"/>
      <c r="B41" s="244"/>
      <c r="C41" s="244"/>
      <c r="D41" s="244"/>
      <c r="E41" s="244"/>
      <c r="F41" s="244"/>
      <c r="G41" s="1127" t="s">
        <v>278</v>
      </c>
      <c r="H41" s="1128"/>
      <c r="I41" s="1128"/>
      <c r="J41" s="1129"/>
      <c r="K41" s="294">
        <v>1206683</v>
      </c>
      <c r="L41" s="300">
        <v>7529</v>
      </c>
      <c r="M41" s="301">
        <v>7858</v>
      </c>
      <c r="N41" s="302">
        <v>-4.2</v>
      </c>
      <c r="O41" s="293"/>
    </row>
    <row r="42" spans="1:16">
      <c r="A42" s="248"/>
      <c r="B42" s="244"/>
      <c r="C42" s="244"/>
      <c r="D42" s="244"/>
      <c r="E42" s="244"/>
      <c r="F42" s="244"/>
      <c r="G42" s="303" t="s">
        <v>500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501</v>
      </c>
      <c r="B47" s="244"/>
      <c r="C47" s="244"/>
      <c r="D47" s="244"/>
      <c r="E47" s="244"/>
      <c r="F47" s="244"/>
      <c r="G47" s="244"/>
      <c r="H47" s="244"/>
      <c r="I47" s="244"/>
      <c r="J47" s="244"/>
      <c r="K47" s="244"/>
      <c r="L47" s="244"/>
      <c r="M47" s="244"/>
      <c r="N47" s="244"/>
    </row>
    <row r="48" spans="1:16">
      <c r="A48" s="248"/>
      <c r="B48" s="244"/>
      <c r="C48" s="244"/>
      <c r="D48" s="244"/>
      <c r="E48" s="244"/>
      <c r="F48" s="244"/>
      <c r="G48" s="308" t="s">
        <v>502</v>
      </c>
      <c r="H48" s="308"/>
      <c r="I48" s="308"/>
      <c r="J48" s="308"/>
      <c r="K48" s="308"/>
      <c r="L48" s="308"/>
      <c r="M48" s="309"/>
      <c r="N48" s="308"/>
    </row>
    <row r="49" spans="1:14" ht="13.5" customHeight="1">
      <c r="A49" s="248"/>
      <c r="B49" s="244"/>
      <c r="C49" s="244"/>
      <c r="D49" s="244"/>
      <c r="E49" s="244"/>
      <c r="F49" s="244"/>
      <c r="G49" s="310"/>
      <c r="H49" s="311"/>
      <c r="I49" s="1114" t="s">
        <v>469</v>
      </c>
      <c r="J49" s="1116" t="s">
        <v>503</v>
      </c>
      <c r="K49" s="1117"/>
      <c r="L49" s="1117"/>
      <c r="M49" s="1117"/>
      <c r="N49" s="1118"/>
    </row>
    <row r="50" spans="1:14">
      <c r="A50" s="248"/>
      <c r="B50" s="244"/>
      <c r="C50" s="244"/>
      <c r="D50" s="244"/>
      <c r="E50" s="244"/>
      <c r="F50" s="244"/>
      <c r="G50" s="312"/>
      <c r="H50" s="313"/>
      <c r="I50" s="1115"/>
      <c r="J50" s="314" t="s">
        <v>504</v>
      </c>
      <c r="K50" s="315" t="s">
        <v>505</v>
      </c>
      <c r="L50" s="316" t="s">
        <v>506</v>
      </c>
      <c r="M50" s="317" t="s">
        <v>507</v>
      </c>
      <c r="N50" s="318" t="s">
        <v>508</v>
      </c>
    </row>
    <row r="51" spans="1:14">
      <c r="A51" s="248"/>
      <c r="B51" s="244"/>
      <c r="C51" s="244"/>
      <c r="D51" s="244"/>
      <c r="E51" s="244"/>
      <c r="F51" s="244"/>
      <c r="G51" s="310" t="s">
        <v>509</v>
      </c>
      <c r="H51" s="311"/>
      <c r="I51" s="319">
        <v>10279574</v>
      </c>
      <c r="J51" s="320">
        <v>64682</v>
      </c>
      <c r="K51" s="321">
        <v>8.6999999999999993</v>
      </c>
      <c r="L51" s="322">
        <v>50804</v>
      </c>
      <c r="M51" s="323">
        <v>-1.4</v>
      </c>
      <c r="N51" s="324">
        <v>10.1</v>
      </c>
    </row>
    <row r="52" spans="1:14">
      <c r="A52" s="248"/>
      <c r="B52" s="244"/>
      <c r="C52" s="244"/>
      <c r="D52" s="244"/>
      <c r="E52" s="244"/>
      <c r="F52" s="244"/>
      <c r="G52" s="325"/>
      <c r="H52" s="326" t="s">
        <v>510</v>
      </c>
      <c r="I52" s="327">
        <v>6032306</v>
      </c>
      <c r="J52" s="328">
        <v>37957</v>
      </c>
      <c r="K52" s="329">
        <v>23.6</v>
      </c>
      <c r="L52" s="330">
        <v>30480</v>
      </c>
      <c r="M52" s="331">
        <v>-6.6</v>
      </c>
      <c r="N52" s="332">
        <v>30.2</v>
      </c>
    </row>
    <row r="53" spans="1:14">
      <c r="A53" s="248"/>
      <c r="B53" s="244"/>
      <c r="C53" s="244"/>
      <c r="D53" s="244"/>
      <c r="E53" s="244"/>
      <c r="F53" s="244"/>
      <c r="G53" s="310" t="s">
        <v>511</v>
      </c>
      <c r="H53" s="311"/>
      <c r="I53" s="319">
        <v>8787345</v>
      </c>
      <c r="J53" s="320">
        <v>55373</v>
      </c>
      <c r="K53" s="321">
        <v>-14.4</v>
      </c>
      <c r="L53" s="322">
        <v>38606</v>
      </c>
      <c r="M53" s="323">
        <v>-24</v>
      </c>
      <c r="N53" s="324">
        <v>9.6</v>
      </c>
    </row>
    <row r="54" spans="1:14">
      <c r="A54" s="248"/>
      <c r="B54" s="244"/>
      <c r="C54" s="244"/>
      <c r="D54" s="244"/>
      <c r="E54" s="244"/>
      <c r="F54" s="244"/>
      <c r="G54" s="325"/>
      <c r="H54" s="326" t="s">
        <v>510</v>
      </c>
      <c r="I54" s="327">
        <v>5095754</v>
      </c>
      <c r="J54" s="328">
        <v>32111</v>
      </c>
      <c r="K54" s="329">
        <v>-15.4</v>
      </c>
      <c r="L54" s="330">
        <v>22435</v>
      </c>
      <c r="M54" s="331">
        <v>-26.4</v>
      </c>
      <c r="N54" s="332">
        <v>11</v>
      </c>
    </row>
    <row r="55" spans="1:14">
      <c r="A55" s="248"/>
      <c r="B55" s="244"/>
      <c r="C55" s="244"/>
      <c r="D55" s="244"/>
      <c r="E55" s="244"/>
      <c r="F55" s="244"/>
      <c r="G55" s="310" t="s">
        <v>512</v>
      </c>
      <c r="H55" s="311"/>
      <c r="I55" s="319">
        <v>7199240</v>
      </c>
      <c r="J55" s="320">
        <v>44622</v>
      </c>
      <c r="K55" s="321">
        <v>-19.399999999999999</v>
      </c>
      <c r="L55" s="322">
        <v>39425</v>
      </c>
      <c r="M55" s="323">
        <v>2.1</v>
      </c>
      <c r="N55" s="324">
        <v>-21.5</v>
      </c>
    </row>
    <row r="56" spans="1:14">
      <c r="A56" s="248"/>
      <c r="B56" s="244"/>
      <c r="C56" s="244"/>
      <c r="D56" s="244"/>
      <c r="E56" s="244"/>
      <c r="F56" s="244"/>
      <c r="G56" s="325"/>
      <c r="H56" s="326" t="s">
        <v>510</v>
      </c>
      <c r="I56" s="327">
        <v>4643043</v>
      </c>
      <c r="J56" s="328">
        <v>28779</v>
      </c>
      <c r="K56" s="329">
        <v>-10.4</v>
      </c>
      <c r="L56" s="330">
        <v>22414</v>
      </c>
      <c r="M56" s="331">
        <v>-0.1</v>
      </c>
      <c r="N56" s="332">
        <v>-10.3</v>
      </c>
    </row>
    <row r="57" spans="1:14">
      <c r="A57" s="248"/>
      <c r="B57" s="244"/>
      <c r="C57" s="244"/>
      <c r="D57" s="244"/>
      <c r="E57" s="244"/>
      <c r="F57" s="244"/>
      <c r="G57" s="310" t="s">
        <v>513</v>
      </c>
      <c r="H57" s="311"/>
      <c r="I57" s="319">
        <v>12834064</v>
      </c>
      <c r="J57" s="320">
        <v>79736</v>
      </c>
      <c r="K57" s="321">
        <v>78.7</v>
      </c>
      <c r="L57" s="322">
        <v>43141</v>
      </c>
      <c r="M57" s="323">
        <v>9.4</v>
      </c>
      <c r="N57" s="324">
        <v>69.3</v>
      </c>
    </row>
    <row r="58" spans="1:14">
      <c r="A58" s="248"/>
      <c r="B58" s="244"/>
      <c r="C58" s="244"/>
      <c r="D58" s="244"/>
      <c r="E58" s="244"/>
      <c r="F58" s="244"/>
      <c r="G58" s="325"/>
      <c r="H58" s="326" t="s">
        <v>510</v>
      </c>
      <c r="I58" s="327">
        <v>6482112</v>
      </c>
      <c r="J58" s="328">
        <v>40272</v>
      </c>
      <c r="K58" s="329">
        <v>39.9</v>
      </c>
      <c r="L58" s="330">
        <v>21887</v>
      </c>
      <c r="M58" s="331">
        <v>-2.4</v>
      </c>
      <c r="N58" s="332">
        <v>42.3</v>
      </c>
    </row>
    <row r="59" spans="1:14">
      <c r="A59" s="248"/>
      <c r="B59" s="244"/>
      <c r="C59" s="244"/>
      <c r="D59" s="244"/>
      <c r="E59" s="244"/>
      <c r="F59" s="244"/>
      <c r="G59" s="310" t="s">
        <v>514</v>
      </c>
      <c r="H59" s="311"/>
      <c r="I59" s="319">
        <v>12411588</v>
      </c>
      <c r="J59" s="320">
        <v>77443</v>
      </c>
      <c r="K59" s="321">
        <v>-2.9</v>
      </c>
      <c r="L59" s="322">
        <v>45117</v>
      </c>
      <c r="M59" s="323">
        <v>4.5999999999999996</v>
      </c>
      <c r="N59" s="324">
        <v>-7.5</v>
      </c>
    </row>
    <row r="60" spans="1:14">
      <c r="A60" s="248"/>
      <c r="B60" s="244"/>
      <c r="C60" s="244"/>
      <c r="D60" s="244"/>
      <c r="E60" s="244"/>
      <c r="F60" s="244"/>
      <c r="G60" s="325"/>
      <c r="H60" s="326" t="s">
        <v>510</v>
      </c>
      <c r="I60" s="333">
        <v>7323037</v>
      </c>
      <c r="J60" s="328">
        <v>45693</v>
      </c>
      <c r="K60" s="329">
        <v>13.5</v>
      </c>
      <c r="L60" s="330">
        <v>25589</v>
      </c>
      <c r="M60" s="331">
        <v>16.899999999999999</v>
      </c>
      <c r="N60" s="332">
        <v>-3.4</v>
      </c>
    </row>
    <row r="61" spans="1:14">
      <c r="A61" s="248"/>
      <c r="B61" s="244"/>
      <c r="C61" s="244"/>
      <c r="D61" s="244"/>
      <c r="E61" s="244"/>
      <c r="F61" s="244"/>
      <c r="G61" s="310" t="s">
        <v>515</v>
      </c>
      <c r="H61" s="334"/>
      <c r="I61" s="335">
        <v>10302362</v>
      </c>
      <c r="J61" s="336">
        <v>64371</v>
      </c>
      <c r="K61" s="337">
        <v>10.1</v>
      </c>
      <c r="L61" s="338">
        <v>43419</v>
      </c>
      <c r="M61" s="339">
        <v>-1.9</v>
      </c>
      <c r="N61" s="324">
        <v>12</v>
      </c>
    </row>
    <row r="62" spans="1:14">
      <c r="A62" s="248"/>
      <c r="B62" s="244"/>
      <c r="C62" s="244"/>
      <c r="D62" s="244"/>
      <c r="E62" s="244"/>
      <c r="F62" s="244"/>
      <c r="G62" s="325"/>
      <c r="H62" s="326" t="s">
        <v>510</v>
      </c>
      <c r="I62" s="327">
        <v>5915250</v>
      </c>
      <c r="J62" s="328">
        <v>36962</v>
      </c>
      <c r="K62" s="329">
        <v>10.199999999999999</v>
      </c>
      <c r="L62" s="330">
        <v>24561</v>
      </c>
      <c r="M62" s="331">
        <v>-3.7</v>
      </c>
      <c r="N62" s="332">
        <v>13.9</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517</v>
      </c>
      <c r="G46" s="8" t="s">
        <v>518</v>
      </c>
      <c r="H46" s="8" t="s">
        <v>519</v>
      </c>
      <c r="I46" s="8" t="s">
        <v>520</v>
      </c>
      <c r="J46" s="9" t="s">
        <v>521</v>
      </c>
    </row>
    <row r="47" spans="2:10" ht="57.75" customHeight="1">
      <c r="B47" s="10"/>
      <c r="C47" s="1139" t="s">
        <v>3</v>
      </c>
      <c r="D47" s="1139"/>
      <c r="E47" s="1140"/>
      <c r="F47" s="11">
        <v>8.48</v>
      </c>
      <c r="G47" s="12">
        <v>8.7899999999999991</v>
      </c>
      <c r="H47" s="12">
        <v>9.93</v>
      </c>
      <c r="I47" s="12">
        <v>9.75</v>
      </c>
      <c r="J47" s="13">
        <v>9.9</v>
      </c>
    </row>
    <row r="48" spans="2:10" ht="57.75" customHeight="1">
      <c r="B48" s="14"/>
      <c r="C48" s="1141" t="s">
        <v>4</v>
      </c>
      <c r="D48" s="1141"/>
      <c r="E48" s="1142"/>
      <c r="F48" s="15">
        <v>7.4</v>
      </c>
      <c r="G48" s="16">
        <v>6.72</v>
      </c>
      <c r="H48" s="16">
        <v>7.8</v>
      </c>
      <c r="I48" s="16">
        <v>6.37</v>
      </c>
      <c r="J48" s="17">
        <v>5.0599999999999996</v>
      </c>
    </row>
    <row r="49" spans="2:10" ht="57.75" customHeight="1" thickBot="1">
      <c r="B49" s="18"/>
      <c r="C49" s="1143" t="s">
        <v>5</v>
      </c>
      <c r="D49" s="1143"/>
      <c r="E49" s="1144"/>
      <c r="F49" s="19">
        <v>0.9</v>
      </c>
      <c r="G49" s="20" t="s">
        <v>522</v>
      </c>
      <c r="H49" s="20">
        <v>3.14</v>
      </c>
      <c r="I49" s="20">
        <v>0.46</v>
      </c>
      <c r="J49" s="21">
        <v>0.39</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517</v>
      </c>
      <c r="G33" s="29" t="s">
        <v>518</v>
      </c>
      <c r="H33" s="29" t="s">
        <v>519</v>
      </c>
      <c r="I33" s="29" t="s">
        <v>520</v>
      </c>
      <c r="J33" s="30" t="s">
        <v>521</v>
      </c>
      <c r="K33" s="22"/>
      <c r="L33" s="22"/>
      <c r="M33" s="22"/>
      <c r="N33" s="22"/>
      <c r="O33" s="22"/>
      <c r="P33" s="22"/>
    </row>
    <row r="34" spans="1:16" ht="39" customHeight="1">
      <c r="A34" s="22"/>
      <c r="B34" s="31"/>
      <c r="C34" s="1151" t="s">
        <v>523</v>
      </c>
      <c r="D34" s="1151"/>
      <c r="E34" s="1152"/>
      <c r="F34" s="32">
        <v>12.35</v>
      </c>
      <c r="G34" s="33">
        <v>12.85</v>
      </c>
      <c r="H34" s="33">
        <v>12.81</v>
      </c>
      <c r="I34" s="33">
        <v>12.6</v>
      </c>
      <c r="J34" s="34">
        <v>12.48</v>
      </c>
      <c r="K34" s="22"/>
      <c r="L34" s="22"/>
      <c r="M34" s="22"/>
      <c r="N34" s="22"/>
      <c r="O34" s="22"/>
      <c r="P34" s="22"/>
    </row>
    <row r="35" spans="1:16" ht="39" customHeight="1">
      <c r="A35" s="22"/>
      <c r="B35" s="35"/>
      <c r="C35" s="1145" t="s">
        <v>524</v>
      </c>
      <c r="D35" s="1146"/>
      <c r="E35" s="1147"/>
      <c r="F35" s="36">
        <v>6.31</v>
      </c>
      <c r="G35" s="37">
        <v>7.54</v>
      </c>
      <c r="H35" s="37">
        <v>8.84</v>
      </c>
      <c r="I35" s="37">
        <v>9.07</v>
      </c>
      <c r="J35" s="38">
        <v>8.49</v>
      </c>
      <c r="K35" s="22"/>
      <c r="L35" s="22"/>
      <c r="M35" s="22"/>
      <c r="N35" s="22"/>
      <c r="O35" s="22"/>
      <c r="P35" s="22"/>
    </row>
    <row r="36" spans="1:16" ht="39" customHeight="1">
      <c r="A36" s="22"/>
      <c r="B36" s="35"/>
      <c r="C36" s="1145" t="s">
        <v>525</v>
      </c>
      <c r="D36" s="1146"/>
      <c r="E36" s="1147"/>
      <c r="F36" s="36">
        <v>7.32</v>
      </c>
      <c r="G36" s="37">
        <v>6.66</v>
      </c>
      <c r="H36" s="37">
        <v>7.74</v>
      </c>
      <c r="I36" s="37">
        <v>6.28</v>
      </c>
      <c r="J36" s="38">
        <v>5.01</v>
      </c>
      <c r="K36" s="22"/>
      <c r="L36" s="22"/>
      <c r="M36" s="22"/>
      <c r="N36" s="22"/>
      <c r="O36" s="22"/>
      <c r="P36" s="22"/>
    </row>
    <row r="37" spans="1:16" ht="39" customHeight="1">
      <c r="A37" s="22"/>
      <c r="B37" s="35"/>
      <c r="C37" s="1145" t="s">
        <v>526</v>
      </c>
      <c r="D37" s="1146"/>
      <c r="E37" s="1147"/>
      <c r="F37" s="36">
        <v>2.38</v>
      </c>
      <c r="G37" s="37">
        <v>2.65</v>
      </c>
      <c r="H37" s="37">
        <v>2.79</v>
      </c>
      <c r="I37" s="37">
        <v>2.9</v>
      </c>
      <c r="J37" s="38">
        <v>3.04</v>
      </c>
      <c r="K37" s="22"/>
      <c r="L37" s="22"/>
      <c r="M37" s="22"/>
      <c r="N37" s="22"/>
      <c r="O37" s="22"/>
      <c r="P37" s="22"/>
    </row>
    <row r="38" spans="1:16" ht="39" customHeight="1">
      <c r="A38" s="22"/>
      <c r="B38" s="35"/>
      <c r="C38" s="1145" t="s">
        <v>527</v>
      </c>
      <c r="D38" s="1146"/>
      <c r="E38" s="1147"/>
      <c r="F38" s="36">
        <v>1.36</v>
      </c>
      <c r="G38" s="37">
        <v>1.54</v>
      </c>
      <c r="H38" s="37">
        <v>1.51</v>
      </c>
      <c r="I38" s="37">
        <v>1.44</v>
      </c>
      <c r="J38" s="38">
        <v>1.42</v>
      </c>
      <c r="K38" s="22"/>
      <c r="L38" s="22"/>
      <c r="M38" s="22"/>
      <c r="N38" s="22"/>
      <c r="O38" s="22"/>
      <c r="P38" s="22"/>
    </row>
    <row r="39" spans="1:16" ht="39" customHeight="1">
      <c r="A39" s="22"/>
      <c r="B39" s="35"/>
      <c r="C39" s="1145" t="s">
        <v>528</v>
      </c>
      <c r="D39" s="1146"/>
      <c r="E39" s="1147"/>
      <c r="F39" s="36">
        <v>0.73</v>
      </c>
      <c r="G39" s="37">
        <v>0.79</v>
      </c>
      <c r="H39" s="37">
        <v>0.82</v>
      </c>
      <c r="I39" s="37">
        <v>0.84</v>
      </c>
      <c r="J39" s="38">
        <v>0.9</v>
      </c>
      <c r="K39" s="22"/>
      <c r="L39" s="22"/>
      <c r="M39" s="22"/>
      <c r="N39" s="22"/>
      <c r="O39" s="22"/>
      <c r="P39" s="22"/>
    </row>
    <row r="40" spans="1:16" ht="39" customHeight="1">
      <c r="A40" s="22"/>
      <c r="B40" s="35"/>
      <c r="C40" s="1145" t="s">
        <v>529</v>
      </c>
      <c r="D40" s="1146"/>
      <c r="E40" s="1147"/>
      <c r="F40" s="36" t="s">
        <v>479</v>
      </c>
      <c r="G40" s="37" t="s">
        <v>479</v>
      </c>
      <c r="H40" s="37">
        <v>0.78</v>
      </c>
      <c r="I40" s="37">
        <v>0.72</v>
      </c>
      <c r="J40" s="38">
        <v>0.83</v>
      </c>
      <c r="K40" s="22"/>
      <c r="L40" s="22"/>
      <c r="M40" s="22"/>
      <c r="N40" s="22"/>
      <c r="O40" s="22"/>
      <c r="P40" s="22"/>
    </row>
    <row r="41" spans="1:16" ht="39" customHeight="1">
      <c r="A41" s="22"/>
      <c r="B41" s="35"/>
      <c r="C41" s="1145" t="s">
        <v>530</v>
      </c>
      <c r="D41" s="1146"/>
      <c r="E41" s="1147"/>
      <c r="F41" s="36">
        <v>0.54</v>
      </c>
      <c r="G41" s="37">
        <v>0.9</v>
      </c>
      <c r="H41" s="37">
        <v>0.81</v>
      </c>
      <c r="I41" s="37">
        <v>1.33</v>
      </c>
      <c r="J41" s="38">
        <v>0.81</v>
      </c>
      <c r="K41" s="22"/>
      <c r="L41" s="22"/>
      <c r="M41" s="22"/>
      <c r="N41" s="22"/>
      <c r="O41" s="22"/>
      <c r="P41" s="22"/>
    </row>
    <row r="42" spans="1:16" ht="39" customHeight="1">
      <c r="A42" s="22"/>
      <c r="B42" s="39"/>
      <c r="C42" s="1145" t="s">
        <v>531</v>
      </c>
      <c r="D42" s="1146"/>
      <c r="E42" s="1147"/>
      <c r="F42" s="36" t="s">
        <v>479</v>
      </c>
      <c r="G42" s="37" t="s">
        <v>479</v>
      </c>
      <c r="H42" s="37" t="s">
        <v>479</v>
      </c>
      <c r="I42" s="37" t="s">
        <v>479</v>
      </c>
      <c r="J42" s="38" t="s">
        <v>479</v>
      </c>
      <c r="K42" s="22"/>
      <c r="L42" s="22"/>
      <c r="M42" s="22"/>
      <c r="N42" s="22"/>
      <c r="O42" s="22"/>
      <c r="P42" s="22"/>
    </row>
    <row r="43" spans="1:16" ht="39" customHeight="1" thickBot="1">
      <c r="A43" s="22"/>
      <c r="B43" s="40"/>
      <c r="C43" s="1148" t="s">
        <v>532</v>
      </c>
      <c r="D43" s="1149"/>
      <c r="E43" s="1150"/>
      <c r="F43" s="41">
        <v>1.57</v>
      </c>
      <c r="G43" s="42">
        <v>0.93</v>
      </c>
      <c r="H43" s="42">
        <v>0.47</v>
      </c>
      <c r="I43" s="42">
        <v>0.49</v>
      </c>
      <c r="J43" s="43">
        <v>0.45</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c r="A45" s="48"/>
      <c r="B45" s="1161" t="s">
        <v>10</v>
      </c>
      <c r="C45" s="1162"/>
      <c r="D45" s="58"/>
      <c r="E45" s="1167" t="s">
        <v>11</v>
      </c>
      <c r="F45" s="1167"/>
      <c r="G45" s="1167"/>
      <c r="H45" s="1167"/>
      <c r="I45" s="1167"/>
      <c r="J45" s="1168"/>
      <c r="K45" s="59">
        <v>8424</v>
      </c>
      <c r="L45" s="60">
        <v>8542</v>
      </c>
      <c r="M45" s="60">
        <v>8223</v>
      </c>
      <c r="N45" s="60">
        <v>7702</v>
      </c>
      <c r="O45" s="61">
        <v>7424</v>
      </c>
      <c r="P45" s="48"/>
      <c r="Q45" s="48"/>
      <c r="R45" s="48"/>
      <c r="S45" s="48"/>
      <c r="T45" s="48"/>
      <c r="U45" s="48"/>
    </row>
    <row r="46" spans="1:21" ht="30.75" customHeight="1">
      <c r="A46" s="48"/>
      <c r="B46" s="1163"/>
      <c r="C46" s="1164"/>
      <c r="D46" s="62"/>
      <c r="E46" s="1155" t="s">
        <v>12</v>
      </c>
      <c r="F46" s="1155"/>
      <c r="G46" s="1155"/>
      <c r="H46" s="1155"/>
      <c r="I46" s="1155"/>
      <c r="J46" s="1156"/>
      <c r="K46" s="63" t="s">
        <v>479</v>
      </c>
      <c r="L46" s="64" t="s">
        <v>479</v>
      </c>
      <c r="M46" s="64" t="s">
        <v>479</v>
      </c>
      <c r="N46" s="64" t="s">
        <v>479</v>
      </c>
      <c r="O46" s="65" t="s">
        <v>479</v>
      </c>
      <c r="P46" s="48"/>
      <c r="Q46" s="48"/>
      <c r="R46" s="48"/>
      <c r="S46" s="48"/>
      <c r="T46" s="48"/>
      <c r="U46" s="48"/>
    </row>
    <row r="47" spans="1:21" ht="30.75" customHeight="1">
      <c r="A47" s="48"/>
      <c r="B47" s="1163"/>
      <c r="C47" s="1164"/>
      <c r="D47" s="62"/>
      <c r="E47" s="1155" t="s">
        <v>13</v>
      </c>
      <c r="F47" s="1155"/>
      <c r="G47" s="1155"/>
      <c r="H47" s="1155"/>
      <c r="I47" s="1155"/>
      <c r="J47" s="1156"/>
      <c r="K47" s="63" t="s">
        <v>479</v>
      </c>
      <c r="L47" s="64" t="s">
        <v>479</v>
      </c>
      <c r="M47" s="64" t="s">
        <v>479</v>
      </c>
      <c r="N47" s="64" t="s">
        <v>479</v>
      </c>
      <c r="O47" s="65">
        <v>17</v>
      </c>
      <c r="P47" s="48"/>
      <c r="Q47" s="48"/>
      <c r="R47" s="48"/>
      <c r="S47" s="48"/>
      <c r="T47" s="48"/>
      <c r="U47" s="48"/>
    </row>
    <row r="48" spans="1:21" ht="30.75" customHeight="1">
      <c r="A48" s="48"/>
      <c r="B48" s="1163"/>
      <c r="C48" s="1164"/>
      <c r="D48" s="62"/>
      <c r="E48" s="1155" t="s">
        <v>14</v>
      </c>
      <c r="F48" s="1155"/>
      <c r="G48" s="1155"/>
      <c r="H48" s="1155"/>
      <c r="I48" s="1155"/>
      <c r="J48" s="1156"/>
      <c r="K48" s="63">
        <v>3774</v>
      </c>
      <c r="L48" s="64">
        <v>3669</v>
      </c>
      <c r="M48" s="64">
        <v>3294</v>
      </c>
      <c r="N48" s="64">
        <v>3558</v>
      </c>
      <c r="O48" s="65">
        <v>3514</v>
      </c>
      <c r="P48" s="48"/>
      <c r="Q48" s="48"/>
      <c r="R48" s="48"/>
      <c r="S48" s="48"/>
      <c r="T48" s="48"/>
      <c r="U48" s="48"/>
    </row>
    <row r="49" spans="1:21" ht="30.75" customHeight="1">
      <c r="A49" s="48"/>
      <c r="B49" s="1163"/>
      <c r="C49" s="1164"/>
      <c r="D49" s="62"/>
      <c r="E49" s="1155" t="s">
        <v>15</v>
      </c>
      <c r="F49" s="1155"/>
      <c r="G49" s="1155"/>
      <c r="H49" s="1155"/>
      <c r="I49" s="1155"/>
      <c r="J49" s="1156"/>
      <c r="K49" s="63">
        <v>601</v>
      </c>
      <c r="L49" s="64">
        <v>411</v>
      </c>
      <c r="M49" s="64">
        <v>204</v>
      </c>
      <c r="N49" s="64">
        <v>111</v>
      </c>
      <c r="O49" s="65">
        <v>141</v>
      </c>
      <c r="P49" s="48"/>
      <c r="Q49" s="48"/>
      <c r="R49" s="48"/>
      <c r="S49" s="48"/>
      <c r="T49" s="48"/>
      <c r="U49" s="48"/>
    </row>
    <row r="50" spans="1:21" ht="30.75" customHeight="1">
      <c r="A50" s="48"/>
      <c r="B50" s="1163"/>
      <c r="C50" s="1164"/>
      <c r="D50" s="62"/>
      <c r="E50" s="1155" t="s">
        <v>16</v>
      </c>
      <c r="F50" s="1155"/>
      <c r="G50" s="1155"/>
      <c r="H50" s="1155"/>
      <c r="I50" s="1155"/>
      <c r="J50" s="1156"/>
      <c r="K50" s="63">
        <v>158</v>
      </c>
      <c r="L50" s="64">
        <v>135</v>
      </c>
      <c r="M50" s="64">
        <v>116</v>
      </c>
      <c r="N50" s="64">
        <v>101</v>
      </c>
      <c r="O50" s="65">
        <v>78</v>
      </c>
      <c r="P50" s="48"/>
      <c r="Q50" s="48"/>
      <c r="R50" s="48"/>
      <c r="S50" s="48"/>
      <c r="T50" s="48"/>
      <c r="U50" s="48"/>
    </row>
    <row r="51" spans="1:21" ht="30.75" customHeight="1">
      <c r="A51" s="48"/>
      <c r="B51" s="1165"/>
      <c r="C51" s="1166"/>
      <c r="D51" s="66"/>
      <c r="E51" s="1155" t="s">
        <v>17</v>
      </c>
      <c r="F51" s="1155"/>
      <c r="G51" s="1155"/>
      <c r="H51" s="1155"/>
      <c r="I51" s="1155"/>
      <c r="J51" s="1156"/>
      <c r="K51" s="63" t="s">
        <v>479</v>
      </c>
      <c r="L51" s="64" t="s">
        <v>479</v>
      </c>
      <c r="M51" s="64" t="s">
        <v>479</v>
      </c>
      <c r="N51" s="64" t="s">
        <v>479</v>
      </c>
      <c r="O51" s="65" t="s">
        <v>479</v>
      </c>
      <c r="P51" s="48"/>
      <c r="Q51" s="48"/>
      <c r="R51" s="48"/>
      <c r="S51" s="48"/>
      <c r="T51" s="48"/>
      <c r="U51" s="48"/>
    </row>
    <row r="52" spans="1:21" ht="30.75" customHeight="1">
      <c r="A52" s="48"/>
      <c r="B52" s="1153" t="s">
        <v>18</v>
      </c>
      <c r="C52" s="1154"/>
      <c r="D52" s="66"/>
      <c r="E52" s="1155" t="s">
        <v>19</v>
      </c>
      <c r="F52" s="1155"/>
      <c r="G52" s="1155"/>
      <c r="H52" s="1155"/>
      <c r="I52" s="1155"/>
      <c r="J52" s="1156"/>
      <c r="K52" s="63">
        <v>9469</v>
      </c>
      <c r="L52" s="64">
        <v>9603</v>
      </c>
      <c r="M52" s="64">
        <v>9739</v>
      </c>
      <c r="N52" s="64">
        <v>10166</v>
      </c>
      <c r="O52" s="65">
        <v>9967</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3488</v>
      </c>
      <c r="L53" s="69">
        <v>3154</v>
      </c>
      <c r="M53" s="69">
        <v>2098</v>
      </c>
      <c r="N53" s="69">
        <v>1306</v>
      </c>
      <c r="O53" s="70">
        <v>1207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2016-04-21T13:02:37Z</cp:lastPrinted>
  <dcterms:created xsi:type="dcterms:W3CDTF">2016-02-15T01:21:45Z</dcterms:created>
  <dcterms:modified xsi:type="dcterms:W3CDTF">2016-05-02T10:37:58Z</dcterms:modified>
  <cp:category/>
</cp:coreProperties>
</file>