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2上田\"/>
    </mc:Choice>
  </mc:AlternateContent>
  <xr:revisionPtr revIDLastSave="0" documentId="13_ncr:1_{F06C55B4-7FBD-4CA0-987D-EBAEAFFC9712}"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3" i="12" l="1"/>
  <c r="AP88" i="12"/>
  <c r="AP23" i="12"/>
  <c r="DQ102" i="12"/>
  <c r="DG102" i="12"/>
  <c r="CW102" i="12"/>
  <c r="CR102" i="12"/>
  <c r="AU88" i="12"/>
  <c r="AF88" i="12"/>
  <c r="AU63" i="12"/>
  <c r="AP63" i="12"/>
  <c r="AF63" i="12"/>
  <c r="AF23" i="12"/>
  <c r="AA23" i="12"/>
  <c r="Q23" i="12"/>
  <c r="AO38"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U38" i="10"/>
  <c r="C38" i="10"/>
  <c r="BE37" i="10"/>
  <c r="C37" i="10"/>
  <c r="BE36" i="10"/>
  <c r="BE35" i="10"/>
  <c r="CO34" i="10"/>
  <c r="CO35" i="10" s="1"/>
  <c r="CO36" i="10" s="1"/>
  <c r="CO37" i="10" s="1"/>
  <c r="CO38" i="10" s="1"/>
  <c r="BW34" i="10"/>
  <c r="BW35" i="10" s="1"/>
  <c r="BW36" i="10" s="1"/>
  <c r="BW37" i="10" s="1"/>
  <c r="BW38" i="10" s="1"/>
  <c r="BW39" i="10" s="1"/>
  <c r="BW40" i="10" s="1"/>
  <c r="BW41" i="10" s="1"/>
  <c r="BW42" i="10" s="1"/>
  <c r="BW43" i="10" s="1"/>
  <c r="BE34" i="10"/>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alcChain>
</file>

<file path=xl/sharedStrings.xml><?xml version="1.0" encoding="utf-8"?>
<sst xmlns="http://schemas.openxmlformats.org/spreadsheetml/2006/main" count="1113" uniqueCount="615">
  <si>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</si>
  <si>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</si>
  <si>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</si>
  <si>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</si>
  <si>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</si>
  <si>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</si>
  <si>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</si>
  <si>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</si>
  <si>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</si>
  <si>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</si>
  <si>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</si>
  <si>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</si>
  <si>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</si>
  <si>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</si>
  <si>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</si>
  <si>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</si>
  <si>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</si>
  <si>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</si>
  <si>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</si>
  <si>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</si>
  <si>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</si>
  <si>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</si>
  <si>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</si>
  <si>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</si>
  <si>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</si>
  <si>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</si>
  <si>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</si>
  <si>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</si>
  <si>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</si>
  <si>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</si>
  <si>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</si>
  <si>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</si>
  <si>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</si>
  <si>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</si>
  <si>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</si>
  <si>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</si>
  <si>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</si>
  <si>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</si>
  <si>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</si>
  <si>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</si>
  <si>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</si>
  <si>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</si>
  <si>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</si>
  <si>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</si>
  <si>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</si>
  <si>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</si>
  <si>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</si>
  <si>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</si>
  <si>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</si>
  <si>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</si>
  <si>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</si>
  <si>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</si>
  <si>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</si>
  <si>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</si>
  <si>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</si>
  <si>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</si>
  <si>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</si>
  <si>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</si>
  <si>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</si>
  <si>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</si>
  <si>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</si>
  <si>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</si>
  <si>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</si>
  <si>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</si>
  <si>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</si>
  <si>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</si>
  <si>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</si>
  <si>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</si>
  <si>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</si>
  <si>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</si>
  <si>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</si>
  <si>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</si>
  <si>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</si>
  <si>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</si>
  <si>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</si>
  <si>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</si>
  <si>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</si>
  <si>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</si>
  <si>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</si>
  <si>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</si>
  <si>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</si>
  <si>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</si>
  <si>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</si>
  <si>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</si>
  <si>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</si>
  <si>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</si>
  <si>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</si>
  <si>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</si>
  <si>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</si>
  <si>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</si>
  <si>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</si>
  <si>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</si>
  <si>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</si>
  <si>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</si>
  <si>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</si>
  <si>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</si>
  <si>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</si>
  <si>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</si>
  <si>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</si>
  <si>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</si>
  <si>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</si>
  <si>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</si>
  <si>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</si>
  <si>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</si>
  <si>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</si>
  <si>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</si>
  <si>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</si>
  <si>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</si>
  <si>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</si>
  <si>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</si>
  <si>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</si>
  <si>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</si>
  <si>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</si>
  <si>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</si>
  <si>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</si>
  <si>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</si>
  <si>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</si>
  <si>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</si>
  <si>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</si>
  <si>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</si>
  <si>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</si>
  <si>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</si>
  <si>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</si>
  <si>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</si>
  <si>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</si>
  <si>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</si>
  <si>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</si>
  <si>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</si>
  <si>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</si>
  <si>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</si>
  <si>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</si>
  <si>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</si>
  <si>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</si>
  <si>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</si>
  <si>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</si>
  <si>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</si>
  <si>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</si>
  <si>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</si>
  <si>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</si>
  <si>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</si>
  <si>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</si>
  <si>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</si>
  <si>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</si>
  <si>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</si>
  <si>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</si>
  <si>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</si>
  <si>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</si>
  <si>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</si>
  <si>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</si>
  <si>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</si>
  <si>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</si>
  <si>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</si>
  <si>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</si>
  <si>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</si>
  <si>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</si>
  <si>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</si>
  <si>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</si>
  <si>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</si>
  <si>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</si>
  <si>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</si>
  <si>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</si>
  <si>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</si>
  <si>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</si>
  <si>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</si>
  <si>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</si>
  <si>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</si>
  <si>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</si>
  <si>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</si>
  <si>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</si>
  <si>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</si>
  <si>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</si>
  <si>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</si>
  <si>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</si>
  <si>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</si>
  <si>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</si>
  <si>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</si>
  <si>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</si>
  <si>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</si>
  <si>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</si>
  <si>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</si>
  <si>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</si>
  <si>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</si>
  <si>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</si>
  <si>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</si>
  <si>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</si>
  <si>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</si>
  <si>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</si>
  <si>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</si>
  <si>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</si>
  <si>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</si>
  <si>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</si>
  <si>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</si>
  <si>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</si>
  <si>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</si>
  <si>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</si>
  <si>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</si>
  <si>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</si>
  <si>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</si>
  <si>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</si>
  <si>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</si>
  <si>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</si>
  <si>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</si>
  <si>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</si>
  <si>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</si>
  <si>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</si>
  <si>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</si>
  <si>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</si>
  <si>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</si>
  <si>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</si>
  <si>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</si>
  <si>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</si>
  <si>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</si>
  <si>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</si>
  <si>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</si>
  <si>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</si>
  <si>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</si>
  <si>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</si>
  <si>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</si>
  <si>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</si>
  <si>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</si>
  <si>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</si>
  <si>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</si>
  <si>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</si>
  <si>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</si>
  <si>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</si>
  <si>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</si>
  <si>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</si>
  <si>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</si>
  <si>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</si>
  <si>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</si>
  <si>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</si>
  <si>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</si>
  <si>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</si>
  <si>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</si>
  <si>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</si>
  <si>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</si>
  <si>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</si>
  <si>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</si>
  <si>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</si>
  <si>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</si>
  <si>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</si>
  <si>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</si>
  <si>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</si>
  <si>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</si>
  <si>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</si>
  <si>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</si>
  <si>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</si>
  <si>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</si>
  <si>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</si>
  <si>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</si>
  <si>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</si>
  <si>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</si>
  <si>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</si>
  <si>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</si>
  <si>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</si>
  <si>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</si>
  <si>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</si>
  <si>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</si>
  <si>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</si>
  <si>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</si>
  <si>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</si>
  <si>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</si>
  <si>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</si>
  <si>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</si>
  <si>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</si>
  <si>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</si>
  <si>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</si>
  <si>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</si>
  <si>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</si>
  <si>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</si>
  <si>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</si>
  <si>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</si>
  <si>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</si>
  <si>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</si>
  <si>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</si>
  <si>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</si>
  <si>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</si>
  <si>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</si>
  <si>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</si>
  <si>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</si>
  <si>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</si>
  <si>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</si>
  <si>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</si>
  <si>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</si>
  <si>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</si>
  <si>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</si>
  <si>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</si>
  <si>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</si>
  <si>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</si>
  <si>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</si>
  <si>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</si>
  <si>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</si>
  <si>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</si>
  <si>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</si>
  <si>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</si>
  <si>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</si>
  <si>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</si>
  <si>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</si>
  <si>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</si>
  <si>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</si>
  <si>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</si>
  <si>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</si>
  <si>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</si>
  <si>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</si>
  <si>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</si>
  <si>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</si>
  <si>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</si>
  <si>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</si>
  <si>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</si>
  <si>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</si>
  <si>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</si>
  <si>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</si>
  <si>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</si>
  <si>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</si>
  <si>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</si>
  <si>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</si>
  <si>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</si>
  <si>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</si>
  <si>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</si>
  <si>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</si>
  <si>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</si>
  <si>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</si>
  <si>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</si>
  <si>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</si>
  <si>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</si>
  <si>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</si>
  <si>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</si>
  <si>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</si>
  <si>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</si>
  <si>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</si>
  <si>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</si>
  <si>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</si>
  <si>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</si>
  <si>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</si>
  <si>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</si>
  <si>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</si>
  <si>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</si>
  <si>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</si>
  <si>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</si>
  <si>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</si>
  <si>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</si>
  <si>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</si>
  <si>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</si>
  <si>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</si>
  <si>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</si>
  <si>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</si>
  <si>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</si>
  <si>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</si>
  <si>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</si>
  <si>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</si>
  <si>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</si>
  <si>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</si>
  <si>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</si>
  <si>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</si>
  <si>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</si>
  <si>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</si>
  <si>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</si>
  <si>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</si>
  <si>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</si>
  <si>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</si>
  <si>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</si>
  <si>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</si>
  <si>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</si>
  <si>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</si>
  <si>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</si>
  <si>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</si>
  <si>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</si>
  <si>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</si>
  <si>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</si>
  <si>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</si>
  <si>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</si>
  <si>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</si>
  <si>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</si>
  <si>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</si>
  <si>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</si>
  <si>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</si>
  <si>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</si>
  <si>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</si>
  <si>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</si>
  <si>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</si>
  <si>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</si>
  <si>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</si>
  <si>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</si>
  <si>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</si>
  <si>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</si>
  <si>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</si>
  <si>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</si>
  <si>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</si>
  <si>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</si>
  <si>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</si>
  <si>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</si>
  <si>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</si>
  <si>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</si>
  <si>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</si>
  <si>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</si>
  <si>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</si>
  <si>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上田市土地取得事業特別会計</t>
    <phoneticPr fontId="5"/>
  </si>
  <si>
    <t>上田市武石診療所事業特別会計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</si>
  <si>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</si>
  <si>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</si>
  <si>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</si>
  <si>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</si>
  <si>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</si>
  <si>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</si>
  <si>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</si>
  <si>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</si>
  <si>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</si>
  <si>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</si>
  <si>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</si>
  <si>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</si>
  <si>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</si>
  <si>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上田市水道事業会計</t>
    <phoneticPr fontId="5"/>
  </si>
  <si>
    <t>上田市農業集落排水事業会計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</si>
  <si>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</si>
  <si>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</si>
  <si>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</si>
  <si>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</si>
  <si>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</si>
  <si>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</si>
  <si>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</si>
  <si>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</si>
  <si>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</si>
  <si>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</si>
  <si>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</si>
  <si>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</si>
  <si>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</si>
  <si>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</si>
  <si>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</si>
  <si>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</si>
  <si>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</si>
  <si>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</si>
  <si>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</si>
  <si>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</si>
  <si>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</si>
  <si>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</si>
  <si>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</si>
  <si>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</si>
  <si>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</si>
  <si>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</si>
  <si>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</si>
  <si>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</si>
  <si>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</si>
  <si>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</si>
  <si>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</si>
  <si>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</si>
  <si>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</si>
  <si>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</si>
  <si>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</si>
  <si>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</si>
  <si>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</si>
  <si>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</si>
  <si>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</si>
  <si>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</si>
  <si>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</si>
  <si>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</si>
  <si>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</si>
  <si>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</si>
  <si>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</si>
  <si>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</si>
  <si>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</si>
  <si>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</si>
  <si>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</si>
  <si>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</si>
  <si>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</si>
  <si>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</si>
  <si>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</si>
  <si>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</si>
  <si>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</si>
  <si>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</si>
  <si>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</si>
  <si>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</si>
  <si>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</si>
  <si>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</si>
  <si>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上田市公共下水道事業会計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</si>
  <si>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</si>
  <si>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</si>
  <si>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</si>
  <si>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</si>
  <si>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上田市立産婦人科病院事業会計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</si>
  <si>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</si>
  <si>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</si>
  <si>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</si>
  <si>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</si>
  <si>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</si>
  <si>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</si>
  <si>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</si>
  <si>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</si>
  <si>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</si>
  <si>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</si>
  <si>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</si>
  <si>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</si>
  <si>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</si>
  <si>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</si>
  <si>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</si>
  <si>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</si>
  <si>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</si>
  <si>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</si>
  <si>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</si>
  <si>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</si>
  <si>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</si>
  <si>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</si>
  <si>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</si>
  <si>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</si>
  <si>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</si>
  <si>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</si>
  <si>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</si>
  <si>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</si>
  <si>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</si>
  <si>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</si>
  <si>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</si>
  <si>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</si>
  <si>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</si>
  <si>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</si>
  <si>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</si>
  <si>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</si>
  <si>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</si>
  <si>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</si>
  <si>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</si>
  <si>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</si>
  <si>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</si>
  <si>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</si>
  <si>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</si>
  <si>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</si>
  <si>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</si>
  <si>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</si>
  <si>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</si>
  <si>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</si>
  <si>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</si>
  <si>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</si>
  <si>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</si>
  <si>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</si>
  <si>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</si>
  <si>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</si>
  <si>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</si>
  <si>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</si>
  <si>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</si>
  <si>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</si>
  <si>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</si>
  <si>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</si>
  <si>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</si>
  <si>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</si>
  <si>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</si>
  <si>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</si>
  <si>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</si>
  <si>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</si>
  <si>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</si>
  <si>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</si>
  <si>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</si>
  <si>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</si>
  <si>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</si>
  <si>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</si>
  <si>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</si>
  <si>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</si>
  <si>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</si>
  <si>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</si>
  <si>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</si>
  <si>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</si>
  <si>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</si>
  <si>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</si>
  <si>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</si>
  <si>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</si>
  <si>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</si>
  <si>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1.68</t>
  </si>
  <si>
    <t>▲ 1.65</t>
  </si>
  <si>
    <t>▲ 0.13</t>
  </si>
  <si>
    <t>上田市水道事業会計</t>
  </si>
  <si>
    <t>上田市公共下水道事業会計</t>
  </si>
  <si>
    <t>一般会計</t>
  </si>
  <si>
    <t>上田市農業集落排水事業会計</t>
  </si>
  <si>
    <t>上田市真田有線放送電話事業会計</t>
  </si>
  <si>
    <t>上田市介護保険事業特別会計</t>
  </si>
  <si>
    <t>上田市国民健康保険事業特別会計</t>
  </si>
  <si>
    <t>上田市後期高齢者医療事業特別会計</t>
  </si>
  <si>
    <t>その他会計（赤字）</t>
  </si>
  <si>
    <t>その他会計（黒字）</t>
  </si>
  <si>
    <t>H30</t>
    <phoneticPr fontId="5"/>
  </si>
  <si>
    <t>R01</t>
    <phoneticPr fontId="5"/>
  </si>
  <si>
    <t>R02</t>
    <phoneticPr fontId="5"/>
  </si>
  <si>
    <t>R03</t>
    <phoneticPr fontId="5"/>
  </si>
  <si>
    <t>R04</t>
    <phoneticPr fontId="5"/>
  </si>
  <si>
    <t>上田市駐車場事業特別会計</t>
  </si>
  <si>
    <t>上田市公共下水道事業会計（公共下水道事業）</t>
    <rPh sb="13" eb="18">
      <t>コウキョウゲスイドウ</t>
    </rPh>
    <rPh sb="18" eb="20">
      <t>ジギョウ</t>
    </rPh>
    <phoneticPr fontId="5"/>
  </si>
  <si>
    <t>上田市公共下水道事業会計（特定環境保全公共下水道事業）</t>
    <rPh sb="13" eb="15">
      <t>トクテイ</t>
    </rPh>
    <rPh sb="15" eb="17">
      <t>カンキョウ</t>
    </rPh>
    <rPh sb="17" eb="19">
      <t>ホゼン</t>
    </rPh>
    <rPh sb="19" eb="24">
      <t>コウキョウゲスイドウ</t>
    </rPh>
    <rPh sb="24" eb="26">
      <t>ジギョウ</t>
    </rPh>
    <phoneticPr fontId="5"/>
  </si>
  <si>
    <t>上田市農業集落排水事業会計（農業集落排水事業）</t>
    <rPh sb="14" eb="18">
      <t>ノウギョウシュウラク</t>
    </rPh>
    <rPh sb="18" eb="20">
      <t>ハイスイ</t>
    </rPh>
    <rPh sb="20" eb="22">
      <t>ジギョウ</t>
    </rPh>
    <phoneticPr fontId="5"/>
  </si>
  <si>
    <t>上田市農業集落排水事業会計（小規模集合排水処理事業）</t>
    <rPh sb="14" eb="17">
      <t>ショウキボ</t>
    </rPh>
    <rPh sb="17" eb="19">
      <t>シュウゴウ</t>
    </rPh>
    <rPh sb="19" eb="21">
      <t>ハイスイ</t>
    </rPh>
    <rPh sb="21" eb="23">
      <t>ショリ</t>
    </rPh>
    <rPh sb="23" eb="25">
      <t>ジギョウ</t>
    </rPh>
    <phoneticPr fontId="5"/>
  </si>
  <si>
    <t>上田市立産婦人科病院事業会計</t>
  </si>
  <si>
    <t>法適用企業</t>
  </si>
  <si>
    <t>上田地域広域連合（一般会計）</t>
    <rPh sb="0" eb="2">
      <t>ウエダ</t>
    </rPh>
    <rPh sb="2" eb="4">
      <t>チイキ</t>
    </rPh>
    <rPh sb="4" eb="6">
      <t>コウイキ</t>
    </rPh>
    <rPh sb="6" eb="8">
      <t>レンゴウ</t>
    </rPh>
    <rPh sb="9" eb="11">
      <t>イッパン</t>
    </rPh>
    <rPh sb="11" eb="13">
      <t>カイケイ</t>
    </rPh>
    <phoneticPr fontId="12"/>
  </si>
  <si>
    <t>上田地域広域連合（ふるさと市町村圏基金特別会計）</t>
    <rPh sb="0" eb="2">
      <t>ウエダ</t>
    </rPh>
    <rPh sb="2" eb="4">
      <t>チイキ</t>
    </rPh>
    <rPh sb="4" eb="6">
      <t>コウイキ</t>
    </rPh>
    <rPh sb="6" eb="8">
      <t>レンゴウ</t>
    </rPh>
    <rPh sb="13" eb="16">
      <t>シチョウソン</t>
    </rPh>
    <rPh sb="16" eb="17">
      <t>ケン</t>
    </rPh>
    <rPh sb="17" eb="19">
      <t>キキン</t>
    </rPh>
    <rPh sb="19" eb="21">
      <t>トクベツ</t>
    </rPh>
    <rPh sb="21" eb="23">
      <t>カイケイ</t>
    </rPh>
    <phoneticPr fontId="1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</si>
  <si>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1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</si>
  <si>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12"/>
  </si>
  <si>
    <t>青木村及び上田市共有財産組合</t>
    <rPh sb="0" eb="2">
      <t>アオキ</t>
    </rPh>
    <rPh sb="2" eb="3">
      <t>ムラ</t>
    </rPh>
    <rPh sb="3" eb="4">
      <t>オヨ</t>
    </rPh>
    <rPh sb="5" eb="8">
      <t>ウエダシ</t>
    </rPh>
    <rPh sb="8" eb="10">
      <t>キョウユウ</t>
    </rPh>
    <rPh sb="10" eb="12">
      <t>ザイサン</t>
    </rPh>
    <rPh sb="12" eb="14">
      <t>クミアイ</t>
    </rPh>
    <phoneticPr fontId="12"/>
  </si>
  <si>
    <t>上田市長和町中学校組合</t>
    <rPh sb="0" eb="3">
      <t>ウエダシ</t>
    </rPh>
    <rPh sb="3" eb="6">
      <t>ナガワマチ</t>
    </rPh>
    <rPh sb="6" eb="9">
      <t>チュウガッコウ</t>
    </rPh>
    <rPh sb="9" eb="11">
      <t>クミアイ</t>
    </rPh>
    <phoneticPr fontId="1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</si>
  <si>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</si>
  <si>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2"/>
  </si>
  <si>
    <t>長野県市町村自治振興組合</t>
    <rPh sb="0" eb="3">
      <t>ナガノケン</t>
    </rPh>
    <rPh sb="3" eb="6">
      <t>シチョウソン</t>
    </rPh>
    <rPh sb="6" eb="8">
      <t>ジチ</t>
    </rPh>
    <rPh sb="8" eb="10">
      <t>シンコウ</t>
    </rPh>
    <rPh sb="10" eb="12">
      <t>クミアイ</t>
    </rPh>
    <phoneticPr fontId="12"/>
  </si>
  <si>
    <t>上田市東御市真田共有財産組合</t>
    <rPh sb="0" eb="3">
      <t>ウエダシ</t>
    </rPh>
    <rPh sb="3" eb="6">
      <t>トウミシ</t>
    </rPh>
    <rPh sb="6" eb="8">
      <t>サナダ</t>
    </rPh>
    <rPh sb="8" eb="10">
      <t>キョウユウ</t>
    </rPh>
    <rPh sb="10" eb="12">
      <t>ザイサン</t>
    </rPh>
    <rPh sb="12" eb="14">
      <t>クミアイ</t>
    </rPh>
    <phoneticPr fontId="12"/>
  </si>
  <si>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12"/>
  </si>
  <si>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12"/>
  </si>
  <si>
    <t>依田窪医療福祉事務組合（訪問看護ステーション特別会計）</t>
    <rPh sb="0" eb="2">
      <t>ヨダ</t>
    </rPh>
    <rPh sb="2" eb="3">
      <t>クボ</t>
    </rPh>
    <rPh sb="3" eb="5">
      <t>イリョウ</t>
    </rPh>
    <rPh sb="5" eb="7">
      <t>フクシ</t>
    </rPh>
    <rPh sb="7" eb="9">
      <t>ジム</t>
    </rPh>
    <rPh sb="9" eb="11">
      <t>クミアイ</t>
    </rPh>
    <rPh sb="12" eb="14">
      <t>ホウモン</t>
    </rPh>
    <rPh sb="14" eb="16">
      <t>カンゴ</t>
    </rPh>
    <rPh sb="22" eb="24">
      <t>トクベツ</t>
    </rPh>
    <rPh sb="24" eb="26">
      <t>カイケイ</t>
    </rPh>
    <phoneticPr fontId="12"/>
  </si>
  <si>
    <t>依田窪医療福祉事務組合（一般会計）</t>
    <rPh sb="0" eb="11">
      <t>ヨダクボイリョウフクシジムクミアイ</t>
    </rPh>
    <rPh sb="12" eb="14">
      <t>イッパン</t>
    </rPh>
    <rPh sb="14" eb="16">
      <t>カイケイ</t>
    </rPh>
    <phoneticPr fontId="12"/>
  </si>
  <si>
    <t>依田窪医療福祉事務組合（居宅介護支援事業所特別会計）</t>
    <rPh sb="0" eb="11">
      <t>ヨダクボイリョウフクシジムクミアイ</t>
    </rPh>
    <rPh sb="12" eb="14">
      <t>キョタク</t>
    </rPh>
    <rPh sb="14" eb="16">
      <t>カイゴ</t>
    </rPh>
    <rPh sb="16" eb="18">
      <t>シエン</t>
    </rPh>
    <rPh sb="18" eb="21">
      <t>ジギョウショ</t>
    </rPh>
    <rPh sb="21" eb="23">
      <t>トクベツ</t>
    </rPh>
    <rPh sb="23" eb="25">
      <t>カイケイ</t>
    </rPh>
    <phoneticPr fontId="12"/>
  </si>
  <si>
    <t>長野県民交通災害共済組合</t>
    <rPh sb="0" eb="4">
      <t>ナガノケンミン</t>
    </rPh>
    <rPh sb="4" eb="6">
      <t>コウツウ</t>
    </rPh>
    <rPh sb="6" eb="8">
      <t>サイガイ</t>
    </rPh>
    <rPh sb="8" eb="10">
      <t>キョウサイ</t>
    </rPh>
    <rPh sb="10" eb="12">
      <t>クミアイ</t>
    </rPh>
    <phoneticPr fontId="12"/>
  </si>
  <si>
    <t>長野県地方税滞納整理機構</t>
    <rPh sb="0" eb="3">
      <t>ナガノケン</t>
    </rPh>
    <rPh sb="3" eb="6">
      <t>チホウゼイ</t>
    </rPh>
    <rPh sb="6" eb="8">
      <t>タイノウ</t>
    </rPh>
    <rPh sb="8" eb="10">
      <t>セイリ</t>
    </rPh>
    <rPh sb="10" eb="12">
      <t>キコウ</t>
    </rPh>
    <phoneticPr fontId="12"/>
  </si>
  <si>
    <t>上田市土地開発公社</t>
    <rPh sb="0" eb="3">
      <t>ウエダシ</t>
    </rPh>
    <rPh sb="3" eb="9">
      <t>トチカイハツコウシャ</t>
    </rPh>
    <phoneticPr fontId="2"/>
  </si>
  <si>
    <t>上田市地域振興事業団</t>
    <rPh sb="0" eb="3">
      <t>ウエダシ</t>
    </rPh>
    <rPh sb="3" eb="7">
      <t>チイキシンコウ</t>
    </rPh>
    <rPh sb="7" eb="10">
      <t>ジギョウダン</t>
    </rPh>
    <phoneticPr fontId="2"/>
  </si>
  <si>
    <t>丸子温泉開発株式会社</t>
    <rPh sb="0" eb="2">
      <t>マルコ</t>
    </rPh>
    <rPh sb="2" eb="4">
      <t>オンセン</t>
    </rPh>
    <rPh sb="4" eb="6">
      <t>カイハツ</t>
    </rPh>
    <rPh sb="6" eb="10">
      <t>カブシキガイシャ</t>
    </rPh>
    <phoneticPr fontId="2"/>
  </si>
  <si>
    <t>公立大学法人　長野大学</t>
    <rPh sb="0" eb="6">
      <t>コウリツダイガクホウジン</t>
    </rPh>
    <rPh sb="7" eb="9">
      <t>ナガノ</t>
    </rPh>
    <rPh sb="9" eb="11">
      <t>ダイガク</t>
    </rPh>
    <phoneticPr fontId="2"/>
  </si>
  <si>
    <t>○</t>
  </si>
  <si>
    <t>上田市地域振興事業基金</t>
    <rPh sb="0" eb="3">
      <t>ウエダシ</t>
    </rPh>
    <rPh sb="3" eb="5">
      <t>チイキ</t>
    </rPh>
    <rPh sb="5" eb="7">
      <t>シンコウ</t>
    </rPh>
    <rPh sb="7" eb="9">
      <t>ジギョウ</t>
    </rPh>
    <rPh sb="9" eb="11">
      <t>キキン</t>
    </rPh>
    <phoneticPr fontId="19"/>
  </si>
  <si>
    <t>上田市公共施設整備基金</t>
    <rPh sb="0" eb="3">
      <t>ウエダシ</t>
    </rPh>
    <rPh sb="3" eb="5">
      <t>コウキョウ</t>
    </rPh>
    <rPh sb="5" eb="7">
      <t>シセツ</t>
    </rPh>
    <rPh sb="7" eb="9">
      <t>セイビ</t>
    </rPh>
    <rPh sb="9" eb="11">
      <t>キキン</t>
    </rPh>
    <phoneticPr fontId="19"/>
  </si>
  <si>
    <t>ふるさと上田応援基金</t>
    <rPh sb="4" eb="6">
      <t>ウエダ</t>
    </rPh>
    <rPh sb="6" eb="8">
      <t>オウエン</t>
    </rPh>
    <rPh sb="8" eb="10">
      <t>キキン</t>
    </rPh>
    <phoneticPr fontId="19"/>
  </si>
  <si>
    <t>上田市社会福祉基金</t>
    <rPh sb="0" eb="3">
      <t>ウエダシ</t>
    </rPh>
    <rPh sb="3" eb="5">
      <t>シャカイ</t>
    </rPh>
    <rPh sb="5" eb="7">
      <t>フクシ</t>
    </rPh>
    <rPh sb="7" eb="9">
      <t>キキン</t>
    </rPh>
    <phoneticPr fontId="19"/>
  </si>
  <si>
    <t>上田市交流文化芸術センター及び上田市立美術館事業基金</t>
    <rPh sb="0" eb="3">
      <t>ウエダシ</t>
    </rPh>
    <rPh sb="3" eb="5">
      <t>コウリュウ</t>
    </rPh>
    <rPh sb="5" eb="7">
      <t>ブンカ</t>
    </rPh>
    <rPh sb="7" eb="9">
      <t>ゲイジュツ</t>
    </rPh>
    <rPh sb="13" eb="14">
      <t>オヨ</t>
    </rPh>
    <rPh sb="15" eb="19">
      <t>ウエダシリツ</t>
    </rPh>
    <rPh sb="19" eb="22">
      <t>ビジュツカン</t>
    </rPh>
    <rPh sb="22" eb="24">
      <t>ジギョウ</t>
    </rPh>
    <rPh sb="24" eb="26">
      <t>キキン</t>
    </rPh>
    <phoneticPr fontId="19"/>
  </si>
  <si>
    <t>上田市スポーツ協会</t>
    <rPh sb="0" eb="3">
      <t>ウエダシ</t>
    </rPh>
    <rPh sb="7" eb="9">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</si>
</sst>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434D-461F-B89B-A424AAACE5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29922</c:v>
                </c:pt>
                <c:pt idx="1">
                  <c:v>44956</c:v>
                </c:pt>
                <c:pt idx="2">
                  <c:v>79518</c:v>
                </c:pt>
                <c:pt idx="3">
                  <c:v>37377</c:v>
                </c:pt>
                <c:pt idx="4">
                  <c:v>39555</c:v>
                </c:pt>
              </c:numCache>
            </c:numRef>
          </c:val>
          <c:smooth val="0"/>
          <c:extLst>
            <c:ext xmlns:c16="http://schemas.microsoft.com/office/drawing/2014/chart" uri="{C3380CC4-5D6E-409C-BE32-E72D297353CC}">
              <c16:uniqueId val="{00000001-434D-461F-B89B-A424AAACE5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5.51</c:v>
                </c:pt>
                <c:pt idx="1">
                  <c:v>4.38</c:v>
                </c:pt>
                <c:pt idx="2">
                  <c:v>3.39</c:v>
                </c:pt>
                <c:pt idx="3">
                  <c:v>5.81</c:v>
                </c:pt>
                <c:pt idx="4">
                  <c:v>5.54</c:v>
                </c:pt>
              </c:numCache>
            </c:numRef>
          </c:val>
          <c:extLst>
            <c:ext xmlns:c16="http://schemas.microsoft.com/office/drawing/2014/chart" uri="{C3380CC4-5D6E-409C-BE32-E72D297353CC}">
              <c16:uniqueId val="{00000000-A7BB-44FB-9CEE-CCF3B3BE75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10.25</c:v>
                </c:pt>
                <c:pt idx="1">
                  <c:v>9.82</c:v>
                </c:pt>
                <c:pt idx="2">
                  <c:v>8.92</c:v>
                </c:pt>
                <c:pt idx="3">
                  <c:v>9.9</c:v>
                </c:pt>
                <c:pt idx="4">
                  <c:v>10.32</c:v>
                </c:pt>
              </c:numCache>
            </c:numRef>
          </c:val>
          <c:extLst>
            <c:ext xmlns:c16="http://schemas.microsoft.com/office/drawing/2014/chart" uri="{C3380CC4-5D6E-409C-BE32-E72D297353CC}">
              <c16:uniqueId val="{00000001-A7BB-44FB-9CEE-CCF3B3BE75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0.98</c:v>
                </c:pt>
                <c:pt idx="1">
                  <c:v>-1.68</c:v>
                </c:pt>
                <c:pt idx="2">
                  <c:v>-1.65</c:v>
                </c:pt>
                <c:pt idx="3">
                  <c:v>3.61</c:v>
                </c:pt>
                <c:pt idx="4">
                  <c:v>-0.13</c:v>
                </c:pt>
              </c:numCache>
            </c:numRef>
          </c:val>
          <c:smooth val="0"/>
          <c:extLst>
            <c:ext xmlns:c16="http://schemas.microsoft.com/office/drawing/2014/chart" uri="{C3380CC4-5D6E-409C-BE32-E72D297353CC}">
              <c16:uniqueId val="{00000002-A7BB-44FB-9CEE-CCF3B3BE75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0.56999999999999995</c:v>
                </c:pt>
                <c:pt idx="2">
                  <c:v>#N/A</c:v>
                </c:pt>
                <c:pt idx="3">
                  <c:v>0.35</c:v>
                </c:pt>
                <c:pt idx="4">
                  <c:v>#N/A</c:v>
                </c:pt>
                <c:pt idx="5">
                  <c:v>0.27</c:v>
                </c:pt>
                <c:pt idx="6">
                  <c:v>#N/A</c:v>
                </c:pt>
                <c:pt idx="7">
                  <c:v>0.14000000000000001</c:v>
                </c:pt>
                <c:pt idx="8">
                  <c:v>#N/A</c:v>
                </c:pt>
                <c:pt idx="9">
                  <c:v>0.06</c:v>
                </c:pt>
              </c:numCache>
            </c:numRef>
          </c:val>
          <c:extLst>
            <c:ext xmlns:c16="http://schemas.microsoft.com/office/drawing/2014/chart" uri="{C3380CC4-5D6E-409C-BE32-E72D297353CC}">
              <c16:uniqueId val="{00000000-33C1-4E5B-A287-41AF676F18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C1-4E5B-A287-41AF676F182C}"/>
            </c:ext>
          </c:extLst>
        </c:ser>
        <c:ser>
          <c:idx val="2"/>
          <c:order val="2"/>
          <c:tx>
            <c:strRef>
              <c:f>データシート!$A$29</c:f>
              <c:strCache>
                <c:ptCount val="1"/>
                <c:pt idx="0">
                  <c:v>上田市後期高齢者医療事業特別会計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0.01</c:v>
                </c:pt>
                <c:pt idx="4">
                  <c:v>#N/A</c:v>
                </c:pt>
                <c:pt idx="5">
                  <c:v>0.01</c:v>
                </c:pt>
                <c:pt idx="6">
                  <c:v>#N/A</c:v>
                </c:pt>
                <c:pt idx="7">
                  <c:v>0.16</c:v>
                </c:pt>
                <c:pt idx="8">
                  <c:v>#N/A</c:v>
                </c:pt>
                <c:pt idx="9">
                  <c:v>0.19</c:v>
                </c:pt>
              </c:numCache>
            </c:numRef>
          </c:val>
          <c:extLst>
            <c:ext xmlns:c16="http://schemas.microsoft.com/office/drawing/2014/chart" uri="{C3380CC4-5D6E-409C-BE32-E72D297353CC}">
              <c16:uniqueId val="{00000002-33C1-4E5B-A287-41AF676F182C}"/>
            </c:ext>
          </c:extLst>
        </c:ser>
        <c:ser>
          <c:idx val="3"/>
          <c:order val="3"/>
          <c:tx>
            <c:strRef>
              <c:f>データシート!$A$30</c:f>
              <c:strCache>
                <c:ptCount val="1"/>
                <c:pt idx="0">
                  <c:v>上田市国民健康保険事業特別会計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c:v>
                </c:pt>
                <c:pt idx="2">
                  <c:v>#N/A</c:v>
                </c:pt>
                <c:pt idx="3">
                  <c:v>0.23</c:v>
                </c:pt>
                <c:pt idx="4">
                  <c:v>#N/A</c:v>
                </c:pt>
                <c:pt idx="5">
                  <c:v>1.07</c:v>
                </c:pt>
                <c:pt idx="6">
                  <c:v>#N/A</c:v>
                </c:pt>
                <c:pt idx="7">
                  <c:v>0.5</c:v>
                </c:pt>
                <c:pt idx="8">
                  <c:v>#N/A</c:v>
                </c:pt>
                <c:pt idx="9">
                  <c:v>0.31</c:v>
                </c:pt>
              </c:numCache>
            </c:numRef>
          </c:val>
          <c:extLst>
            <c:ext xmlns:c16="http://schemas.microsoft.com/office/drawing/2014/chart" uri="{C3380CC4-5D6E-409C-BE32-E72D297353CC}">
              <c16:uniqueId val="{00000003-33C1-4E5B-A287-41AF676F182C}"/>
            </c:ext>
          </c:extLst>
        </c:ser>
        <c:ser>
          <c:idx val="4"/>
          <c:order val="4"/>
          <c:tx>
            <c:strRef>
              <c:f>データシート!$A$31</c:f>
              <c:strCache>
                <c:ptCount val="1"/>
                <c:pt idx="0">
                  <c:v>上田市介護保険事業特別会計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1.04</c:v>
                </c:pt>
                <c:pt idx="2">
                  <c:v>#N/A</c:v>
                </c:pt>
                <c:pt idx="3">
                  <c:v>1.43</c:v>
                </c:pt>
                <c:pt idx="4">
                  <c:v>#N/A</c:v>
                </c:pt>
                <c:pt idx="5">
                  <c:v>1.75</c:v>
                </c:pt>
                <c:pt idx="6">
                  <c:v>#N/A</c:v>
                </c:pt>
                <c:pt idx="7">
                  <c:v>0.55000000000000004</c:v>
                </c:pt>
                <c:pt idx="8">
                  <c:v>#N/A</c:v>
                </c:pt>
                <c:pt idx="9">
                  <c:v>0.57999999999999996</c:v>
                </c:pt>
              </c:numCache>
            </c:numRef>
          </c:val>
          <c:extLst>
            <c:ext xmlns:c16="http://schemas.microsoft.com/office/drawing/2014/chart" uri="{C3380CC4-5D6E-409C-BE32-E72D297353CC}">
              <c16:uniqueId val="{00000004-33C1-4E5B-A287-41AF676F182C}"/>
            </c:ext>
          </c:extLst>
        </c:ser>
        <c:ser>
          <c:idx val="5"/>
          <c:order val="5"/>
          <c:tx>
            <c:strRef>
              <c:f>データシート!$A$32</c:f>
              <c:strCache>
                <c:ptCount val="1"/>
                <c:pt idx="0">
                  <c:v>上田市真田有線放送電話事業会計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1.03</c:v>
                </c:pt>
                <c:pt idx="2">
                  <c:v>#N/A</c:v>
                </c:pt>
                <c:pt idx="3">
                  <c:v>1.06</c:v>
                </c:pt>
                <c:pt idx="4">
                  <c:v>#N/A</c:v>
                </c:pt>
                <c:pt idx="5">
                  <c:v>1.07</c:v>
                </c:pt>
                <c:pt idx="6">
                  <c:v>#N/A</c:v>
                </c:pt>
                <c:pt idx="7">
                  <c:v>1.07</c:v>
                </c:pt>
                <c:pt idx="8">
                  <c:v>#N/A</c:v>
                </c:pt>
                <c:pt idx="9">
                  <c:v>1.1000000000000001</c:v>
                </c:pt>
              </c:numCache>
            </c:numRef>
          </c:val>
          <c:extLst>
            <c:ext xmlns:c16="http://schemas.microsoft.com/office/drawing/2014/chart" uri="{C3380CC4-5D6E-409C-BE32-E72D297353CC}">
              <c16:uniqueId val="{00000005-33C1-4E5B-A287-41AF676F182C}"/>
            </c:ext>
          </c:extLst>
        </c:ser>
        <c:ser>
          <c:idx val="6"/>
          <c:order val="6"/>
          <c:tx>
            <c:strRef>
              <c:f>データシート!$A$33</c:f>
              <c:strCache>
                <c:ptCount val="1"/>
                <c:pt idx="0">
                  <c:v>上田市農業集落排水事業会計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3.18</c:v>
                </c:pt>
                <c:pt idx="2">
                  <c:v>#N/A</c:v>
                </c:pt>
                <c:pt idx="3">
                  <c:v>3.22</c:v>
                </c:pt>
                <c:pt idx="4">
                  <c:v>#N/A</c:v>
                </c:pt>
                <c:pt idx="5">
                  <c:v>3.12</c:v>
                </c:pt>
                <c:pt idx="6">
                  <c:v>#N/A</c:v>
                </c:pt>
                <c:pt idx="7">
                  <c:v>3.15</c:v>
                </c:pt>
                <c:pt idx="8">
                  <c:v>#N/A</c:v>
                </c:pt>
                <c:pt idx="9">
                  <c:v>3.26</c:v>
                </c:pt>
              </c:numCache>
            </c:numRef>
          </c:val>
          <c:extLst>
            <c:ext xmlns:c16="http://schemas.microsoft.com/office/drawing/2014/chart" uri="{C3380CC4-5D6E-409C-BE32-E72D297353CC}">
              <c16:uniqueId val="{00000006-33C1-4E5B-A287-41AF676F182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5.44</c:v>
                </c:pt>
                <c:pt idx="2">
                  <c:v>#N/A</c:v>
                </c:pt>
                <c:pt idx="3">
                  <c:v>4.3099999999999996</c:v>
                </c:pt>
                <c:pt idx="4">
                  <c:v>#N/A</c:v>
                </c:pt>
                <c:pt idx="5">
                  <c:v>3.34</c:v>
                </c:pt>
                <c:pt idx="6">
                  <c:v>#N/A</c:v>
                </c:pt>
                <c:pt idx="7">
                  <c:v>5.77</c:v>
                </c:pt>
                <c:pt idx="8">
                  <c:v>#N/A</c:v>
                </c:pt>
                <c:pt idx="9">
                  <c:v>5.49</c:v>
                </c:pt>
              </c:numCache>
            </c:numRef>
          </c:val>
          <c:extLst>
            <c:ext xmlns:c16="http://schemas.microsoft.com/office/drawing/2014/chart" uri="{C3380CC4-5D6E-409C-BE32-E72D297353CC}">
              <c16:uniqueId val="{00000007-33C1-4E5B-A287-41AF676F182C}"/>
            </c:ext>
          </c:extLst>
        </c:ser>
        <c:ser>
          <c:idx val="8"/>
          <c:order val="8"/>
          <c:tx>
            <c:strRef>
              <c:f>データシート!$A$35</c:f>
              <c:strCache>
                <c:ptCount val="1"/>
                <c:pt idx="0">
                  <c:v>上田市公共下水道事業会計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9.85</c:v>
                </c:pt>
                <c:pt idx="2">
                  <c:v>#N/A</c:v>
                </c:pt>
                <c:pt idx="3">
                  <c:v>9.0399999999999991</c:v>
                </c:pt>
                <c:pt idx="4">
                  <c:v>#N/A</c:v>
                </c:pt>
                <c:pt idx="5">
                  <c:v>8.24</c:v>
                </c:pt>
                <c:pt idx="6">
                  <c:v>#N/A</c:v>
                </c:pt>
                <c:pt idx="7">
                  <c:v>7.94</c:v>
                </c:pt>
                <c:pt idx="8">
                  <c:v>#N/A</c:v>
                </c:pt>
                <c:pt idx="9">
                  <c:v>7.29</c:v>
                </c:pt>
              </c:numCache>
            </c:numRef>
          </c:val>
          <c:extLst>
            <c:ext xmlns:c16="http://schemas.microsoft.com/office/drawing/2014/chart" uri="{C3380CC4-5D6E-409C-BE32-E72D297353CC}">
              <c16:uniqueId val="{00000008-33C1-4E5B-A287-41AF676F182C}"/>
            </c:ext>
          </c:extLst>
        </c:ser>
        <c:ser>
          <c:idx val="9"/>
          <c:order val="9"/>
          <c:tx>
            <c:strRef>
              <c:f>データシート!$A$36</c:f>
              <c:strCache>
                <c:ptCount val="1"/>
                <c:pt idx="0">
                  <c:v>上田市水道事業会計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9.8000000000000007</c:v>
                </c:pt>
                <c:pt idx="2">
                  <c:v>#N/A</c:v>
                </c:pt>
                <c:pt idx="3">
                  <c:v>10.35</c:v>
                </c:pt>
                <c:pt idx="4">
                  <c:v>#N/A</c:v>
                </c:pt>
                <c:pt idx="5">
                  <c:v>9.93</c:v>
                </c:pt>
                <c:pt idx="6">
                  <c:v>#N/A</c:v>
                </c:pt>
                <c:pt idx="7">
                  <c:v>8.3800000000000008</c:v>
                </c:pt>
                <c:pt idx="8">
                  <c:v>#N/A</c:v>
                </c:pt>
                <c:pt idx="9">
                  <c:v>8.59</c:v>
                </c:pt>
              </c:numCache>
            </c:numRef>
          </c:val>
          <c:extLst>
            <c:ext xmlns:c16="http://schemas.microsoft.com/office/drawing/2014/chart" uri="{C3380CC4-5D6E-409C-BE32-E72D297353CC}">
              <c16:uniqueId val="{00000009-33C1-4E5B-A287-41AF676F18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9807</c:v>
                </c:pt>
                <c:pt idx="5">
                  <c:v>9331</c:v>
                </c:pt>
                <c:pt idx="8">
                  <c:v>9058</c:v>
                </c:pt>
                <c:pt idx="11">
                  <c:v>8797</c:v>
                </c:pt>
                <c:pt idx="14">
                  <c:v>8636</c:v>
                </c:pt>
              </c:numCache>
            </c:numRef>
          </c:val>
          <c:extLst>
            <c:ext xmlns:c16="http://schemas.microsoft.com/office/drawing/2014/chart" uri="{C3380CC4-5D6E-409C-BE32-E72D297353CC}">
              <c16:uniqueId val="{00000000-DD2E-44CE-BB45-85DDD59223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2E-44CE-BB45-85DDD59223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75</c:v>
                </c:pt>
                <c:pt idx="3">
                  <c:v>13</c:v>
                </c:pt>
                <c:pt idx="6">
                  <c:v>11</c:v>
                </c:pt>
                <c:pt idx="9">
                  <c:v>8</c:v>
                </c:pt>
                <c:pt idx="12">
                  <c:v>6</c:v>
                </c:pt>
              </c:numCache>
            </c:numRef>
          </c:val>
          <c:extLst>
            <c:ext xmlns:c16="http://schemas.microsoft.com/office/drawing/2014/chart" uri="{C3380CC4-5D6E-409C-BE32-E72D297353CC}">
              <c16:uniqueId val="{00000002-DD2E-44CE-BB45-85DDD59223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280</c:v>
                </c:pt>
                <c:pt idx="3">
                  <c:v>279</c:v>
                </c:pt>
                <c:pt idx="6">
                  <c:v>277</c:v>
                </c:pt>
                <c:pt idx="9">
                  <c:v>284</c:v>
                </c:pt>
                <c:pt idx="12">
                  <c:v>289</c:v>
                </c:pt>
              </c:numCache>
            </c:numRef>
          </c:val>
          <c:extLst>
            <c:ext xmlns:c16="http://schemas.microsoft.com/office/drawing/2014/chart" uri="{C3380CC4-5D6E-409C-BE32-E72D297353CC}">
              <c16:uniqueId val="{00000003-DD2E-44CE-BB45-85DDD59223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3565</c:v>
                </c:pt>
                <c:pt idx="3">
                  <c:v>3522</c:v>
                </c:pt>
                <c:pt idx="6">
                  <c:v>3470</c:v>
                </c:pt>
                <c:pt idx="9">
                  <c:v>3435</c:v>
                </c:pt>
                <c:pt idx="12">
                  <c:v>3389</c:v>
                </c:pt>
              </c:numCache>
            </c:numRef>
          </c:val>
          <c:extLst>
            <c:ext xmlns:c16="http://schemas.microsoft.com/office/drawing/2014/chart" uri="{C3380CC4-5D6E-409C-BE32-E72D297353CC}">
              <c16:uniqueId val="{00000004-DD2E-44CE-BB45-85DDD59223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17</c:v>
                </c:pt>
                <c:pt idx="3">
                  <c:v>0</c:v>
                </c:pt>
                <c:pt idx="6">
                  <c:v>0</c:v>
                </c:pt>
                <c:pt idx="9">
                  <c:v>0</c:v>
                </c:pt>
                <c:pt idx="12">
                  <c:v>0</c:v>
                </c:pt>
              </c:numCache>
            </c:numRef>
          </c:val>
          <c:extLst>
            <c:ext xmlns:c16="http://schemas.microsoft.com/office/drawing/2014/chart" uri="{C3380CC4-5D6E-409C-BE32-E72D297353CC}">
              <c16:uniqueId val="{00000005-DD2E-44CE-BB45-85DDD59223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2E-44CE-BB45-85DDD59223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7472</c:v>
                </c:pt>
                <c:pt idx="3">
                  <c:v>7305</c:v>
                </c:pt>
                <c:pt idx="6">
                  <c:v>7051</c:v>
                </c:pt>
                <c:pt idx="9">
                  <c:v>6796</c:v>
                </c:pt>
                <c:pt idx="12">
                  <c:v>6646</c:v>
                </c:pt>
              </c:numCache>
            </c:numRef>
          </c:val>
          <c:extLst>
            <c:ext xmlns:c16="http://schemas.microsoft.com/office/drawing/2014/chart" uri="{C3380CC4-5D6E-409C-BE32-E72D297353CC}">
              <c16:uniqueId val="{00000007-DD2E-44CE-BB45-85DDD59223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1602</c:v>
                </c:pt>
                <c:pt idx="2">
                  <c:v>#N/A</c:v>
                </c:pt>
                <c:pt idx="3">
                  <c:v>#N/A</c:v>
                </c:pt>
                <c:pt idx="4">
                  <c:v>1788</c:v>
                </c:pt>
                <c:pt idx="5">
                  <c:v>#N/A</c:v>
                </c:pt>
                <c:pt idx="6">
                  <c:v>#N/A</c:v>
                </c:pt>
                <c:pt idx="7">
                  <c:v>1751</c:v>
                </c:pt>
                <c:pt idx="8">
                  <c:v>#N/A</c:v>
                </c:pt>
                <c:pt idx="9">
                  <c:v>#N/A</c:v>
                </c:pt>
                <c:pt idx="10">
                  <c:v>1726</c:v>
                </c:pt>
                <c:pt idx="11">
                  <c:v>#N/A</c:v>
                </c:pt>
                <c:pt idx="12">
                  <c:v>#N/A</c:v>
                </c:pt>
                <c:pt idx="13">
                  <c:v>1694</c:v>
                </c:pt>
                <c:pt idx="14">
                  <c:v>#N/A</c:v>
                </c:pt>
              </c:numCache>
            </c:numRef>
          </c:val>
          <c:smooth val="0"/>
          <c:extLst>
            <c:ext xmlns:c16="http://schemas.microsoft.com/office/drawing/2014/chart" uri="{C3380CC4-5D6E-409C-BE32-E72D297353CC}">
              <c16:uniqueId val="{00000008-DD2E-44CE-BB45-85DDD59223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79347</c:v>
                </c:pt>
                <c:pt idx="5">
                  <c:v>75438</c:v>
                </c:pt>
                <c:pt idx="8">
                  <c:v>75516</c:v>
                </c:pt>
                <c:pt idx="11">
                  <c:v>73191</c:v>
                </c:pt>
                <c:pt idx="14">
                  <c:v>68389</c:v>
                </c:pt>
              </c:numCache>
            </c:numRef>
          </c:val>
          <c:extLst>
            <c:ext xmlns:c16="http://schemas.microsoft.com/office/drawing/2014/chart" uri="{C3380CC4-5D6E-409C-BE32-E72D297353CC}">
              <c16:uniqueId val="{00000000-266B-4F7E-A307-58D8E2C2CB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2248</c:v>
                </c:pt>
                <c:pt idx="5">
                  <c:v>2028</c:v>
                </c:pt>
                <c:pt idx="8">
                  <c:v>1798</c:v>
                </c:pt>
                <c:pt idx="11">
                  <c:v>1727</c:v>
                </c:pt>
                <c:pt idx="14">
                  <c:v>1588</c:v>
                </c:pt>
              </c:numCache>
            </c:numRef>
          </c:val>
          <c:extLst>
            <c:ext xmlns:c16="http://schemas.microsoft.com/office/drawing/2014/chart" uri="{C3380CC4-5D6E-409C-BE32-E72D297353CC}">
              <c16:uniqueId val="{00000001-266B-4F7E-A307-58D8E2C2CB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20556</c:v>
                </c:pt>
                <c:pt idx="5">
                  <c:v>20328</c:v>
                </c:pt>
                <c:pt idx="8">
                  <c:v>19755</c:v>
                </c:pt>
                <c:pt idx="11">
                  <c:v>22743</c:v>
                </c:pt>
                <c:pt idx="14">
                  <c:v>23689</c:v>
                </c:pt>
              </c:numCache>
            </c:numRef>
          </c:val>
          <c:extLst>
            <c:ext xmlns:c16="http://schemas.microsoft.com/office/drawing/2014/chart" uri="{C3380CC4-5D6E-409C-BE32-E72D297353CC}">
              <c16:uniqueId val="{00000002-266B-4F7E-A307-58D8E2C2CB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6B-4F7E-A307-58D8E2C2CB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6B-4F7E-A307-58D8E2C2CB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2174</c:v>
                </c:pt>
                <c:pt idx="3">
                  <c:v>1707</c:v>
                </c:pt>
                <c:pt idx="6">
                  <c:v>1656</c:v>
                </c:pt>
                <c:pt idx="9">
                  <c:v>1684</c:v>
                </c:pt>
                <c:pt idx="12">
                  <c:v>1316</c:v>
                </c:pt>
              </c:numCache>
            </c:numRef>
          </c:val>
          <c:extLst>
            <c:ext xmlns:c16="http://schemas.microsoft.com/office/drawing/2014/chart" uri="{C3380CC4-5D6E-409C-BE32-E72D297353CC}">
              <c16:uniqueId val="{00000005-266B-4F7E-A307-58D8E2C2CB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9629</c:v>
                </c:pt>
                <c:pt idx="3">
                  <c:v>9377</c:v>
                </c:pt>
                <c:pt idx="6">
                  <c:v>9330</c:v>
                </c:pt>
                <c:pt idx="9">
                  <c:v>9164</c:v>
                </c:pt>
                <c:pt idx="12">
                  <c:v>9038</c:v>
                </c:pt>
              </c:numCache>
            </c:numRef>
          </c:val>
          <c:extLst>
            <c:ext xmlns:c16="http://schemas.microsoft.com/office/drawing/2014/chart" uri="{C3380CC4-5D6E-409C-BE32-E72D297353CC}">
              <c16:uniqueId val="{00000006-266B-4F7E-A307-58D8E2C2CB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1871</c:v>
                </c:pt>
                <c:pt idx="3">
                  <c:v>1759</c:v>
                </c:pt>
                <c:pt idx="6">
                  <c:v>1649</c:v>
                </c:pt>
                <c:pt idx="9">
                  <c:v>1432</c:v>
                </c:pt>
                <c:pt idx="12">
                  <c:v>1504</c:v>
                </c:pt>
              </c:numCache>
            </c:numRef>
          </c:val>
          <c:extLst>
            <c:ext xmlns:c16="http://schemas.microsoft.com/office/drawing/2014/chart" uri="{C3380CC4-5D6E-409C-BE32-E72D297353CC}">
              <c16:uniqueId val="{00000007-266B-4F7E-A307-58D8E2C2CB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33497</c:v>
                </c:pt>
                <c:pt idx="3">
                  <c:v>31277</c:v>
                </c:pt>
                <c:pt idx="6">
                  <c:v>28809</c:v>
                </c:pt>
                <c:pt idx="9">
                  <c:v>26257</c:v>
                </c:pt>
                <c:pt idx="12">
                  <c:v>24086</c:v>
                </c:pt>
              </c:numCache>
            </c:numRef>
          </c:val>
          <c:extLst>
            <c:ext xmlns:c16="http://schemas.microsoft.com/office/drawing/2014/chart" uri="{C3380CC4-5D6E-409C-BE32-E72D297353CC}">
              <c16:uniqueId val="{00000008-266B-4F7E-A307-58D8E2C2CB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494</c:v>
                </c:pt>
                <c:pt idx="3">
                  <c:v>472</c:v>
                </c:pt>
                <c:pt idx="6">
                  <c:v>439</c:v>
                </c:pt>
                <c:pt idx="9">
                  <c:v>414</c:v>
                </c:pt>
                <c:pt idx="12">
                  <c:v>372</c:v>
                </c:pt>
              </c:numCache>
            </c:numRef>
          </c:val>
          <c:extLst>
            <c:ext xmlns:c16="http://schemas.microsoft.com/office/drawing/2014/chart" uri="{C3380CC4-5D6E-409C-BE32-E72D297353CC}">
              <c16:uniqueId val="{00000009-266B-4F7E-A307-58D8E2C2CB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62899</c:v>
                </c:pt>
                <c:pt idx="3">
                  <c:v>62356</c:v>
                </c:pt>
                <c:pt idx="6">
                  <c:v>67061</c:v>
                </c:pt>
                <c:pt idx="9">
                  <c:v>66624</c:v>
                </c:pt>
                <c:pt idx="12">
                  <c:v>64034</c:v>
                </c:pt>
              </c:numCache>
            </c:numRef>
          </c:val>
          <c:extLst>
            <c:ext xmlns:c16="http://schemas.microsoft.com/office/drawing/2014/chart" uri="{C3380CC4-5D6E-409C-BE32-E72D297353CC}">
              <c16:uniqueId val="{0000000A-266B-4F7E-A307-58D8E2C2CB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8414</c:v>
                </c:pt>
                <c:pt idx="2">
                  <c:v>#N/A</c:v>
                </c:pt>
                <c:pt idx="3">
                  <c:v>#N/A</c:v>
                </c:pt>
                <c:pt idx="4">
                  <c:v>9153</c:v>
                </c:pt>
                <c:pt idx="5">
                  <c:v>#N/A</c:v>
                </c:pt>
                <c:pt idx="6">
                  <c:v>#N/A</c:v>
                </c:pt>
                <c:pt idx="7">
                  <c:v>11876</c:v>
                </c:pt>
                <c:pt idx="8">
                  <c:v>#N/A</c:v>
                </c:pt>
                <c:pt idx="9">
                  <c:v>#N/A</c:v>
                </c:pt>
                <c:pt idx="10">
                  <c:v>7913</c:v>
                </c:pt>
                <c:pt idx="11">
                  <c:v>#N/A</c:v>
                </c:pt>
                <c:pt idx="12">
                  <c:v>#N/A</c:v>
                </c:pt>
                <c:pt idx="13">
                  <c:v>6684</c:v>
                </c:pt>
                <c:pt idx="14">
                  <c:v>#N/A</c:v>
                </c:pt>
              </c:numCache>
            </c:numRef>
          </c:val>
          <c:smooth val="0"/>
          <c:extLst>
            <c:ext xmlns:c16="http://schemas.microsoft.com/office/drawing/2014/chart" uri="{C3380CC4-5D6E-409C-BE32-E72D297353CC}">
              <c16:uniqueId val="{0000000B-266B-4F7E-A307-58D8E2C2CB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3609</c:v>
                </c:pt>
                <c:pt idx="1">
                  <c:v>4074</c:v>
                </c:pt>
                <c:pt idx="2">
                  <c:v>4174</c:v>
                </c:pt>
              </c:numCache>
            </c:numRef>
          </c:val>
          <c:extLst>
            <c:ext xmlns:c16="http://schemas.microsoft.com/office/drawing/2014/chart" uri="{C3380CC4-5D6E-409C-BE32-E72D297353CC}">
              <c16:uniqueId val="{00000000-8EA2-4123-AAAE-A0A3B1BBC3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4760</c:v>
                </c:pt>
                <c:pt idx="1">
                  <c:v>5484</c:v>
                </c:pt>
                <c:pt idx="2">
                  <c:v>5485</c:v>
                </c:pt>
              </c:numCache>
            </c:numRef>
          </c:val>
          <c:extLst>
            <c:ext xmlns:c16="http://schemas.microsoft.com/office/drawing/2014/chart" uri="{C3380CC4-5D6E-409C-BE32-E72D297353CC}">
              <c16:uniqueId val="{00000001-8EA2-4123-AAAE-A0A3B1BBC3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11407</c:v>
                </c:pt>
                <c:pt idx="1">
                  <c:v>11698</c:v>
                </c:pt>
                <c:pt idx="2">
                  <c:v>12034</c:v>
                </c:pt>
              </c:numCache>
            </c:numRef>
          </c:val>
          <c:extLst>
            <c:ext xmlns:c16="http://schemas.microsoft.com/office/drawing/2014/chart" uri="{C3380CC4-5D6E-409C-BE32-E72D297353CC}">
              <c16:uniqueId val="{00000002-8EA2-4123-AAAE-A0A3B1BBC3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元利償還金は、交流文化芸術センター建設に係る合併特例債の償還が済んだこと等から平成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年度をピークに減少に転じ、令和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年度は前年度に比べ約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億円減となった。</a:t>
          </a:r>
        </a:p>
        <a:p>
          <a:r>
            <a:rPr kumimoji="1" lang="ja-JP" altLang="en-US" sz="1400">
              <a:latin typeface="ＭＳ ゴシック" pitchFamily="49" charset="-128"/>
              <a:ea typeface="ＭＳ ゴシック" pitchFamily="49" charset="-128"/>
            </a:rPr>
            <a:t>　実質公債費比率の分子の減少要因である算入公債費等は、平成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年度に、合併特例債及び臨時財政対策債に係る基準財政需要額の増などにより増加したものの、令和元年度から減少に転じ、令和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年度は前年度に比べ約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今後、市庁舎改築等に係る元利償還金の増加も見込まれることから、引き続き、事業の精査や有利な起債の活用に努め、健全財政の維持に努める。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として設定しているのに対して、交流文化芸術センター建設に係る地方債を</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年償還で発行額の</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として設定しているため、減債基金残高と減債基金積立相当額に乖離が生じていたが、平成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年度中に償還が完了している。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一般会計等に係る地方債の現在高は、合併特例事業や学校教育施設等整備事業の減などにより、前年度に比べ約</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億円の減となった。このうち臨時財政対策債の残高は約</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44.1</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公営企業債等繰入見込額は、起債の現在高の減少に伴い減少傾向にあり、前年度に比べ約</a:t>
          </a:r>
          <a:r>
            <a:rPr kumimoji="1" lang="en-US" altLang="ja-JP" sz="1400">
              <a:latin typeface="ＭＳ ゴシック" pitchFamily="49" charset="-128"/>
              <a:ea typeface="ＭＳ ゴシック" pitchFamily="49" charset="-128"/>
            </a:rPr>
            <a:t>21.7</a:t>
          </a:r>
          <a:r>
            <a:rPr kumimoji="1" lang="ja-JP" altLang="en-US" sz="1400">
              <a:latin typeface="ＭＳ ゴシック" pitchFamily="49" charset="-128"/>
              <a:ea typeface="ＭＳ ゴシック" pitchFamily="49" charset="-128"/>
            </a:rPr>
            <a:t>億円の大幅な減となった。</a:t>
          </a:r>
        </a:p>
        <a:p>
          <a:r>
            <a:rPr kumimoji="1" lang="ja-JP" altLang="en-US" sz="1400">
              <a:latin typeface="ＭＳ ゴシック" pitchFamily="49" charset="-128"/>
              <a:ea typeface="ＭＳ ゴシック" pitchFamily="49" charset="-128"/>
            </a:rPr>
            <a:t>　退職手当負担見込額は、定年による大量退職がピークを越え、減少傾向となっており、前年度に比べ約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基準財政需要額算入見込額は、災害復旧費や臨時財政対策債償還などに係る公債費や人口減少による下水道費などに係る算入額の減少により、前年度に比べ約</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億円の減となった。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・市庁舎改修・改築事業のため「公共施設整備基金」から、事業者支援のため「新型コロナウイルス感染症対応地方創生臨時交付金基金」から、それぞれ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・次年度以降の事業の財源として「財政調整基金」に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学校改築や資源循環型施設等の大型事業実施に伴う「公共施設整備基金」の取り崩し、「ふるさと上田応援基金」の取り崩しなど各基金の目的に合った事業に有効活用を行う一方で、年度末の財源状況を踏まえ、後年度の事業の財源として、「公共施設整備基金」の積み増し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・地域振興事業基金：地域の振興に資する施策の推進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・公共施設整備基金：公共施設の改築・改修、及び耐震化事業の推進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・ふるさと上田応援基金：上田城の復元等、上田市が取り組む事業に充当する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・社会福祉基金：社会福祉施策の充実、社会福祉施設の改修・改築、その他市民の福祉の向上のための施策の推進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・交流文化芸術センター及び美術館事業基金：施設の改修等に充当する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・地域振興事業基金：運用利子を積立てる一方で、市民活動支援事業や地域振興施策に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千万円余を充当し減少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・公共施設整備基金：市庁舎の整備事業等に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千万円余を充当する一方で、今後の公共施設整備に備え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・ふるさと上田応援基金：学校活動支援事業等に充当する一方で、上田城復元プロジェクト等への寄付金など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・交流文化芸術センター及び市立美術館事業基金：市民等からの寄附金や事業収入を積立てたことにより増加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・地域振興事業基金：住民自治組織交付金や地域振興に資する施策に充当予定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・公共施設整備基金：教育施設や資源循環型施設など公共施設の改修・改築に充当予定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・ふるさと上田応援基金：上田城の櫓の復元等、様々な事業の方針の決定後に充当予定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・社会福祉基金：福祉の向上に資する事業に充当予定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・交流文化芸術センター及び市立美術館事業基金：施設の改修等に充当予定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・後年度の財政負担軽減を図るため、決算の状況を踏まえ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・景気低迷等による税収減や予期せぬ支出の増に対応するために一定の基金残高確保に努めながら、必要な施策には躊躇なく活用していく。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万円余を積み立てたことにより増加した。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・市庁舎改修・改築事業などに係る償還費の状況を踏まえ、公債費負担の軽減・平準化のため、基金の取崩や繰上償還も検討していく。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AAA7D4A-7006-4BEA-BE33-D7FC9AB597C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0E3F699-D96F-467D-BE59-830F3D989A0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A29B081-DD36-44F9-9166-178FED6F2A8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34EA6EA-3863-4B34-B7A0-49BC02B2099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73D3C90-D36A-4041-9102-C75FF9B1C68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9A85A43-0D33-42D5-ACBC-20BFFF539E4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7400157-B50C-4A0D-82D2-5BEDADC8AD9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7BF77C1-2E3A-4B2A-9DE2-BC81E48FCCA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CD7C7E3-4E1E-46FB-B2FF-6831AF9FAF9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D054993-BE62-4036-AB9C-36B8867DF90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153,507
149,530
552.04
76,452,042
73,656,302
2,240,048
40,430,736
64,033,993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220C63A-DE9A-472D-8EF7-55243930827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BE1CA83-CAD0-418A-9563-D480083BE1D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B01AA83-2B50-4C2B-8F67-2A5BA8940A9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DAD5367-2651-4B66-BA12-193E86BAA31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C3F1FAB-BCA3-4F52-9A64-F053F8E8E9F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A7C3924-6840-4DB7-B7AE-85F04DE9336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DBCEA47-92C4-4D40-95C3-D49C7153638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5DD8E66-B63A-4EE6-BDEE-4FB13CE2F8A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6362FFF-8F01-464D-87C6-417FC452612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6CF6463-D4AE-4E41-B509-ED39DEC11EC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7A73B0E-91E3-4D39-9812-8B029F5CA30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A06D800-FC7F-476A-8316-21583CC1062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4EEA0E3-AE68-4B68-89FB-2D3ACCED6C0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B8953BD-5793-4A62-9B70-F1E94B836E6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4281085-C313-45F2-B79A-792976A37C3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E5AF7C2-6CD0-4E83-BC1A-F389E641810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257559C-9975-43B5-9061-4984C446DBF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58EF091-1D56-4592-BFBE-068C560B505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C92E851-1866-48C4-9FC8-CE5C8EF2C9B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AB590C2-3273-4FBF-9347-E246063DD9C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1BDF3B4-A862-4A1D-9DA1-E6295CB2038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1DBEFC2-FAB6-4093-8948-1B8B4D5938A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2A1FC1C-F2BF-46BB-A65E-751FE25AB87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D72D9EC-BC15-4798-BFD4-27D78CC2A68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F6D200E-43E2-4ABC-84CB-66CA4B3B885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336CD3F-36E1-40F5-B25F-713CFA0A8A3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8C71520-6A8F-4D3F-B558-E318CE841D9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8882FFF-9D2A-432E-88BB-3A59E68640D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BF64059-5996-4B3E-8556-440D082C472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B79369E-2F67-41A3-B045-5DA1326BE9B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9811472-E2FF-4003-A1DF-C4DA6ED8681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E73EC47-FA71-4DC1-BD15-479AFA75BCE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6C2ABC6-F928-4BDE-938E-B003C710962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E150D7C-4C7D-46CF-A3C0-FA1409C831F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3F1E006-BD84-4620-9F6E-AAFC9E177C1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C366B1A-FA76-4EC1-98E2-A55045B0988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E7B812A-52A0-4014-9DCB-D312AAB70BC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年度以降、横ばいで推移しており、令和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と依然として類似団体平均を下回っており、引き続き歳出全般の見直しを実施するとともに、市税の徴収率向上対策を中心とする歳入確保に努める。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E53ADA4-093D-4615-9B4C-8E249A29A6F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3AEC938-1FFF-44E3-A434-8FE0755094D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ED29664-7477-4AD8-8A1A-7A545704435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573D668-F9F8-4CD7-8743-2B44F800CC3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B4E14CA9-DC85-4F26-826B-D1842F3BD95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6E9C3611-E12C-48FE-B750-118C55114F7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D09CA240-8392-478C-849E-16D803212D1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5261C005-8C63-409F-9818-C43A6A3D30B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3B83682-8DA2-469A-B06C-CF88E1B5E6B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2E0637E5-29EE-447D-849C-3B667169635C}"/>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A61E6F0-0730-4215-B1CE-11ADC7E291A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B5A2D718-2242-4D06-8525-BB68C323B93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BF6366A5-4E38-401A-8023-A0524FE8F19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A711307-C7DD-403D-8144-B0F22173ED6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E8B2C1E-2A6A-478E-9E93-2160FD187FF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F60FC331-741A-4089-9D0E-7275D7ED7C78}"/>
            </a:ext>
          </a:extLst>
        </xdr:cNvPr>
        <xdr:cNvCxnSpPr/>
      </xdr:nvCxnSpPr>
      <xdr:spPr>
        <a:xfrm flipV="1">
          <a:off x="4953000" y="61002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79A68590-4F92-4FC5-8DB9-7BCB0729C3FA}"/>
            </a:ext>
          </a:extLst>
        </xdr:cNvPr>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6D599D18-407D-4BC2-9531-352F23C74443}"/>
            </a:ext>
          </a:extLst>
        </xdr:cNvPr>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B5DED658-626B-4278-A569-30A6D0344C23}"/>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B726C5A0-E997-475B-8E26-16C654A50C1C}"/>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5A846049-31E8-4987-B8E0-8C69B332A955}"/>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52510</xdr:rowOff>
    </xdr:from>
    <xdr:ext cx="762000" cy="259045"/>
    <xdr:sp macro="" textlink="">
      <xdr:nvSpPr>
        <xdr:cNvPr id="70" name="財政力平均値テキスト">
          <a:extLst>
            <a:ext uri="{FF2B5EF4-FFF2-40B4-BE49-F238E27FC236}">
              <a16:creationId xmlns:a16="http://schemas.microsoft.com/office/drawing/2014/main" id="{AA2923D1-3AA1-457F-B313-6398B5A731F8}"/>
            </a:ext>
          </a:extLst>
        </xdr:cNvPr>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E007A260-D0F2-41DD-BB1A-16C5791D799F}"/>
            </a:ext>
          </a:extLst>
        </xdr:cNvPr>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85A9D0DE-A69F-4F10-BF92-32CCA75F577B}"/>
            </a:ext>
          </a:extLst>
        </xdr:cNvPr>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3DB2C9A2-0653-4F34-88EF-D98DD8BDF27F}"/>
            </a:ext>
          </a:extLst>
        </xdr:cNvPr>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74" name="テキスト ボックス 73">
          <a:extLst>
            <a:ext uri="{FF2B5EF4-FFF2-40B4-BE49-F238E27FC236}">
              <a16:creationId xmlns:a16="http://schemas.microsoft.com/office/drawing/2014/main" id="{E96BD425-C245-4B56-8D48-2DC9DCD4D3D1}"/>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C24A25DF-0CA6-4ED2-B3F7-A1A9C08E5B03}"/>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E3C32218-5CCB-4798-A081-EF4FBA9227B7}"/>
            </a:ext>
          </a:extLst>
        </xdr:cNvPr>
        <xdr:cNvSpPr/>
      </xdr:nvSpPr>
      <xdr:spPr>
        <a:xfrm>
          <a:off x="3175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a:extLst>
            <a:ext uri="{FF2B5EF4-FFF2-40B4-BE49-F238E27FC236}">
              <a16:creationId xmlns:a16="http://schemas.microsoft.com/office/drawing/2014/main" id="{1E5015E1-3ADE-4E9A-BF5B-5FA8E1F5E007}"/>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5B4C6AE1-6717-41F2-AB3A-EFBA18C2021C}"/>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732BFC27-A2D4-4170-B2CE-7E3465BCE663}"/>
            </a:ext>
          </a:extLst>
        </xdr:cNvPr>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a:extLst>
            <a:ext uri="{FF2B5EF4-FFF2-40B4-BE49-F238E27FC236}">
              <a16:creationId xmlns:a16="http://schemas.microsoft.com/office/drawing/2014/main" id="{76357878-3BE4-4D1E-8674-E2FA42F1C732}"/>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69143C04-387C-452F-884E-64A9AA070C0D}"/>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8CC86039-4BBD-4A9A-961B-654F823923A8}"/>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89A4D74-C6DB-43BC-B0D9-4C0BCF5C906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BBE6D88-33F3-4092-8429-7FFE2F6DEE2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A112BEA-25EC-4FA5-90DE-8DC98AA2C16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A74B707-ABFF-499F-A50A-8518230C15F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B628C7A-1982-46CF-B703-70F625C8FA6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8AA26D6F-B662-4C53-9CA5-ECD324136D62}"/>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9B30A121-F925-4A8C-A3BB-BB38C064CF36}"/>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3E29EE76-FB5D-45C5-8F3A-83A160AAE438}"/>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7E9AEDC7-496C-49A8-9834-1CEC49F1CB81}"/>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6E262B72-C028-4D54-89C5-041E92005C8D}"/>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D5C05BD1-5381-4AAD-A22D-03406A156187}"/>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A1FA20AF-5942-431A-AC3D-63D4A04DD293}"/>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4487F931-C1CC-4599-9EC6-7F4D62CD9DE1}"/>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842996A1-9AF2-4987-BEF9-D20B691DAEB1}"/>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8A898D46-666E-4D03-A298-CA82BADB222C}"/>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144C711-E135-4E1E-88C4-39783458F68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B6A1DD4-EFF4-4227-B1A4-68AB0019881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5D367AEC-510A-470D-B160-723604A971B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E0E29168-874A-462D-B3E5-1015EABF0CC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E0F756A-50B0-4986-86CF-6B26373E370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C667231-BCDC-48C2-8479-84EA7CA69C4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D755DCC-D89B-4673-B010-9FC49203F1A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EFEB253-5B31-47B1-8ED8-717AC6FE188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D9B491DC-5478-43C6-BAA4-35E9A7907C7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AC00050-DD07-4C0B-B521-7446D7937DF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C007ACB-FC5E-4DE3-B355-B619CA55B95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783EB24-D3CB-4FCF-B294-22E061F3043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C9285AC0-825B-4619-AC8A-4193C4FE6451}"/>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昨年度に比べ、分子となる歳出の経常一般財源等は、補助費</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億円余、物件費</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億円余の増などで全体で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億円余の増となり、分母は歳入の経常一般財源等が地方税は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億円余の増となったが、地方特例交付金</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億円余、臨時財政対策債</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億円余の減となり、全体で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億円余の減となったため、前年度から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地方債の新規発行の抑制や減債基金の活用などにより引き続き公債費の縮減に努めるとともに、補助金の見直しを行い、経常経費削減に一層努めることで持続可能な財政構造の確立を目指していく。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D6628368-6C6E-4107-B419-518E03D94B9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1386801C-4193-4DC5-8C54-F786A28F397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6E68811-326D-4232-9E4B-1F0FB5A7FF1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B32AF920-6D84-4705-9342-0C6DA219594E}"/>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8F281A62-4593-4F07-B592-A091131D633D}"/>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A2BE5802-BD82-4144-8588-B75DC4EB1D4F}"/>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46831823-54AE-4B70-9B7E-5CF900E6477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8F668263-2521-4D3F-8C46-0CA99096A131}"/>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2FBCA2E5-3681-4D2A-A256-6BAA78C8A71B}"/>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602CD80D-E00B-4265-87ED-FF96F19E3F7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A0F7B8E0-B3A3-4458-9D94-884F822C562B}"/>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82972532-E39D-4B50-A90A-84B59C5FFB3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D46E66BB-676D-49C5-BD85-98BE2AA54A5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1538C06E-85B3-4CFD-8558-077E81C9AF8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B195815E-506F-4B2D-A61D-48B3CC1D2134}"/>
            </a:ext>
          </a:extLst>
        </xdr:cNvPr>
        <xdr:cNvCxnSpPr/>
      </xdr:nvCxnSpPr>
      <xdr:spPr>
        <a:xfrm flipV="1">
          <a:off x="4953000" y="1010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5207B0DB-23B4-4955-B651-D1E51D7D94E1}"/>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EC4689B2-5914-48B0-965E-B175BB30B3E3}"/>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3D0A2B6B-B2E4-446D-8F30-9A255F07D9E8}"/>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13FE0B7-85AF-4390-8A41-12CCF0C2E951}"/>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64</xdr:row>
      <xdr:rowOff>34544</xdr:rowOff>
    </xdr:to>
    <xdr:cxnSp macro="">
      <xdr:nvCxnSpPr>
        <xdr:cNvPr id="130" name="直線コネクタ 129">
          <a:extLst>
            <a:ext uri="{FF2B5EF4-FFF2-40B4-BE49-F238E27FC236}">
              <a16:creationId xmlns:a16="http://schemas.microsoft.com/office/drawing/2014/main" id="{3C6DBA5B-AF53-424B-BAEC-D999AB501712}"/>
            </a:ext>
          </a:extLst>
        </xdr:cNvPr>
        <xdr:cNvCxnSpPr/>
      </xdr:nvCxnSpPr>
      <xdr:spPr>
        <a:xfrm>
          <a:off x="4114800" y="10601960"/>
          <a:ext cx="8382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1" name="財政構造の弾力性平均値テキスト">
          <a:extLst>
            <a:ext uri="{FF2B5EF4-FFF2-40B4-BE49-F238E27FC236}">
              <a16:creationId xmlns:a16="http://schemas.microsoft.com/office/drawing/2014/main" id="{25BDCF13-43CD-45BF-AF81-25EEEFED9F27}"/>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a:extLst>
            <a:ext uri="{FF2B5EF4-FFF2-40B4-BE49-F238E27FC236}">
              <a16:creationId xmlns:a16="http://schemas.microsoft.com/office/drawing/2014/main" id="{B3F89334-4546-4EE3-9F53-917436A36E15}"/>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64</xdr:row>
      <xdr:rowOff>44196</xdr:rowOff>
    </xdr:to>
    <xdr:cxnSp macro="">
      <xdr:nvCxnSpPr>
        <xdr:cNvPr id="133" name="直線コネクタ 132">
          <a:extLst>
            <a:ext uri="{FF2B5EF4-FFF2-40B4-BE49-F238E27FC236}">
              <a16:creationId xmlns:a16="http://schemas.microsoft.com/office/drawing/2014/main" id="{80270FA4-8619-4932-8CE8-6698E5889A1F}"/>
            </a:ext>
          </a:extLst>
        </xdr:cNvPr>
        <xdr:cNvCxnSpPr/>
      </xdr:nvCxnSpPr>
      <xdr:spPr>
        <a:xfrm flipV="1">
          <a:off x="3225800" y="10601960"/>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a:extLst>
            <a:ext uri="{FF2B5EF4-FFF2-40B4-BE49-F238E27FC236}">
              <a16:creationId xmlns:a16="http://schemas.microsoft.com/office/drawing/2014/main" id="{DF560316-6754-4127-8000-7797E2245ABD}"/>
            </a:ext>
          </a:extLst>
        </xdr:cNvPr>
        <xdr:cNvSpPr/>
      </xdr:nvSpPr>
      <xdr:spPr>
        <a:xfrm>
          <a:off x="4064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26941</xdr:rowOff>
    </xdr:from>
    <xdr:ext cx="736600" cy="259045"/>
    <xdr:sp macro="" textlink="">
      <xdr:nvSpPr>
        <xdr:cNvPr id="135" name="テキスト ボックス 134">
          <a:extLst>
            <a:ext uri="{FF2B5EF4-FFF2-40B4-BE49-F238E27FC236}">
              <a16:creationId xmlns:a16="http://schemas.microsoft.com/office/drawing/2014/main" id="{366B3468-F0C1-499E-8378-A5AADCA639E6}"/>
            </a:ext>
          </a:extLst>
        </xdr:cNvPr>
        <xdr:cNvSpPr txBox="1"/>
      </xdr:nvSpPr>
      <xdr:spPr>
        <a:xfrm>
          <a:off x="3733800" y="106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63500</xdr:rowOff>
    </xdr:to>
    <xdr:cxnSp macro="">
      <xdr:nvCxnSpPr>
        <xdr:cNvPr id="136" name="直線コネクタ 135">
          <a:extLst>
            <a:ext uri="{FF2B5EF4-FFF2-40B4-BE49-F238E27FC236}">
              <a16:creationId xmlns:a16="http://schemas.microsoft.com/office/drawing/2014/main" id="{0790E971-849A-43C4-810F-A40CDBDD630C}"/>
            </a:ext>
          </a:extLst>
        </xdr:cNvPr>
        <xdr:cNvCxnSpPr/>
      </xdr:nvCxnSpPr>
      <xdr:spPr>
        <a:xfrm flipV="1">
          <a:off x="2336800" y="1101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a:extLst>
            <a:ext uri="{FF2B5EF4-FFF2-40B4-BE49-F238E27FC236}">
              <a16:creationId xmlns:a16="http://schemas.microsoft.com/office/drawing/2014/main" id="{09C97D09-F47E-4A1F-835A-0EC4CC1E5770}"/>
            </a:ext>
          </a:extLst>
        </xdr:cNvPr>
        <xdr:cNvSpPr/>
      </xdr:nvSpPr>
      <xdr:spPr>
        <a:xfrm>
          <a:off x="31750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38" name="テキスト ボックス 137">
          <a:extLst>
            <a:ext uri="{FF2B5EF4-FFF2-40B4-BE49-F238E27FC236}">
              <a16:creationId xmlns:a16="http://schemas.microsoft.com/office/drawing/2014/main" id="{82043325-914D-4739-AB02-3AC80E615FED}"/>
            </a:ext>
          </a:extLst>
        </xdr:cNvPr>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63500</xdr:rowOff>
    </xdr:to>
    <xdr:cxnSp macro="">
      <xdr:nvCxnSpPr>
        <xdr:cNvPr id="139" name="直線コネクタ 138">
          <a:extLst>
            <a:ext uri="{FF2B5EF4-FFF2-40B4-BE49-F238E27FC236}">
              <a16:creationId xmlns:a16="http://schemas.microsoft.com/office/drawing/2014/main" id="{1366DEE8-5AD7-425C-9D2A-30658FC7B883}"/>
            </a:ext>
          </a:extLst>
        </xdr:cNvPr>
        <xdr:cNvCxnSpPr/>
      </xdr:nvCxnSpPr>
      <xdr:spPr>
        <a:xfrm>
          <a:off x="1447800" y="1102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0409E4AA-FE5E-4802-86CF-E4A018C8D5F2}"/>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1" name="テキスト ボックス 140">
          <a:extLst>
            <a:ext uri="{FF2B5EF4-FFF2-40B4-BE49-F238E27FC236}">
              <a16:creationId xmlns:a16="http://schemas.microsoft.com/office/drawing/2014/main" id="{480A92A8-A221-4189-8C62-67FB592C39B2}"/>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a:extLst>
            <a:ext uri="{FF2B5EF4-FFF2-40B4-BE49-F238E27FC236}">
              <a16:creationId xmlns:a16="http://schemas.microsoft.com/office/drawing/2014/main" id="{DC284EE7-6889-4005-BB5D-267B6307078F}"/>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43" name="テキスト ボックス 142">
          <a:extLst>
            <a:ext uri="{FF2B5EF4-FFF2-40B4-BE49-F238E27FC236}">
              <a16:creationId xmlns:a16="http://schemas.microsoft.com/office/drawing/2014/main" id="{2264DB39-8701-45FE-8E36-DD068370B1C3}"/>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3C4A9E8-2A92-4312-BDE3-3C4AAA3032D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8FED30D-FE9B-4910-ADAF-9FF303AB9CD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68D7D51-EA7E-460D-91F7-F7CAB896356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D349862-8870-4FFB-A5A3-2865A1046A1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88CA259-0E80-491F-A07D-F633B195DFD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a:extLst>
            <a:ext uri="{FF2B5EF4-FFF2-40B4-BE49-F238E27FC236}">
              <a16:creationId xmlns:a16="http://schemas.microsoft.com/office/drawing/2014/main" id="{D7EE5C26-0606-4B3D-8CFD-8E446064448B}"/>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0" name="財政構造の弾力性該当値テキスト">
          <a:extLst>
            <a:ext uri="{FF2B5EF4-FFF2-40B4-BE49-F238E27FC236}">
              <a16:creationId xmlns:a16="http://schemas.microsoft.com/office/drawing/2014/main" id="{89D6A4F5-AB56-473B-9606-2BC1E5A6B05C}"/>
            </a:ext>
          </a:extLst>
        </xdr:cNvPr>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1" name="楕円 150">
          <a:extLst>
            <a:ext uri="{FF2B5EF4-FFF2-40B4-BE49-F238E27FC236}">
              <a16:creationId xmlns:a16="http://schemas.microsoft.com/office/drawing/2014/main" id="{4B3B191B-7EC1-4902-BF5D-04CD98A02311}"/>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2" name="テキスト ボックス 151">
          <a:extLst>
            <a:ext uri="{FF2B5EF4-FFF2-40B4-BE49-F238E27FC236}">
              <a16:creationId xmlns:a16="http://schemas.microsoft.com/office/drawing/2014/main" id="{053FD9FA-6C58-461D-9D7E-D233E81AA616}"/>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3" name="楕円 152">
          <a:extLst>
            <a:ext uri="{FF2B5EF4-FFF2-40B4-BE49-F238E27FC236}">
              <a16:creationId xmlns:a16="http://schemas.microsoft.com/office/drawing/2014/main" id="{9D920694-DD2C-47A2-8F86-744E061FBF5B}"/>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54" name="テキスト ボックス 153">
          <a:extLst>
            <a:ext uri="{FF2B5EF4-FFF2-40B4-BE49-F238E27FC236}">
              <a16:creationId xmlns:a16="http://schemas.microsoft.com/office/drawing/2014/main" id="{EC8198FB-C78E-4675-B0DD-5644A31DD7EE}"/>
            </a:ext>
          </a:extLst>
        </xdr:cNvPr>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5" name="楕円 154">
          <a:extLst>
            <a:ext uri="{FF2B5EF4-FFF2-40B4-BE49-F238E27FC236}">
              <a16:creationId xmlns:a16="http://schemas.microsoft.com/office/drawing/2014/main" id="{5DBC348F-49DD-480C-BC36-2352954BF303}"/>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6" name="テキスト ボックス 155">
          <a:extLst>
            <a:ext uri="{FF2B5EF4-FFF2-40B4-BE49-F238E27FC236}">
              <a16:creationId xmlns:a16="http://schemas.microsoft.com/office/drawing/2014/main" id="{8BE93260-44DF-48CB-8D51-AC8877656C1E}"/>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id="{718C6871-3FB1-4C5E-9E99-E45D605EE2D9}"/>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a:extLst>
            <a:ext uri="{FF2B5EF4-FFF2-40B4-BE49-F238E27FC236}">
              <a16:creationId xmlns:a16="http://schemas.microsoft.com/office/drawing/2014/main" id="{EEA38C2B-7AB4-4403-9C5E-D038E7A1BE0C}"/>
            </a:ext>
          </a:extLst>
        </xdr:cNvPr>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47F232E8-856C-499F-B5BE-FF2573E9E18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2AE0831-2154-4FF7-B10C-912800DCEF1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5F4DB1FE-73AB-43D2-94FD-F17827E2020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8509775E-ACF8-4CD4-851C-9236F0EB037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7DFF836B-515E-495B-B5A9-20D3D88679C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5D1F646D-CAC8-42E5-9E7D-734512A3322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1B943029-9869-4F92-9056-6E14BBE80B9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CA512284-9A17-4E8A-83EC-A01F58EC7BC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58771409-1ACE-4DD6-B070-3690CEE77F7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B56CD7D-4722-4EBC-9E0C-D6E19EE2C82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3A17E17A-E0D7-4CC9-A025-4BAB6A5783C3}"/>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72414811-6ED6-478B-BCFF-066287A205E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E535D676-3643-49DE-972A-E0A908D0567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年度以降、概ね類似団体平均値に近い値で推移している。令和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年度以降は、会計年度任用職員制度の開始に伴う人件費の増加や物価や光熱水費の高騰などに影響により増加傾向にあり、令和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年度決算額は令和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2,214</a:t>
          </a:r>
          <a:r>
            <a:rPr kumimoji="1" lang="ja-JP" altLang="en-US" sz="1300">
              <a:latin typeface="ＭＳ Ｐゴシック" panose="020B0600070205080204" pitchFamily="50" charset="-128"/>
              <a:ea typeface="ＭＳ Ｐゴシック" panose="020B0600070205080204" pitchFamily="50" charset="-128"/>
            </a:rPr>
            <a:t>円増えることになった。</a:t>
          </a:r>
        </a:p>
        <a:p>
          <a:r>
            <a:rPr kumimoji="1" lang="ja-JP" altLang="en-US" sz="1300">
              <a:latin typeface="ＭＳ Ｐゴシック" panose="020B0600070205080204" pitchFamily="50" charset="-128"/>
              <a:ea typeface="ＭＳ Ｐゴシック" panose="020B0600070205080204" pitchFamily="50" charset="-128"/>
            </a:rPr>
            <a:t>　今後も事業の見直しを図りつつ、適正な事業実施を進めていく。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E76EF7EC-AD87-413D-8986-4A7F866F3F2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F7EE7C6E-7124-455A-9E09-DA030A4DB1B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3DD5E92F-C3E9-407D-A550-1B59058D69A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30FFE685-DF6A-4CBF-93CD-C88BEECDC18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2EE789F8-692C-4074-9003-1DC40C7791BF}"/>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BCF07275-999B-4C91-A6E5-65084169A17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2BE8ACD6-5FA7-4E1F-8F47-A402F35F514B}"/>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8EEC2E7E-84B4-4D2F-8ABF-AF5E854C1DF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89D3109A-79BA-4DA9-AC8D-7E8A5580DF3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5AC3D93B-2A27-4394-B73F-968A6DF81D2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C33BFBE2-B0DF-4827-8870-0A7817B28EA2}"/>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32C41B56-411E-414B-9C71-DEDA0316DB7A}"/>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397A3B01-035F-4FA8-8B2C-4D111576AD5F}"/>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E5DCD74A-67E3-492E-93B5-467C239DBA3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2212238-0CB0-411A-BB27-0F431088D86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347368D-4D4D-4257-9893-06F87717FF2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a:extLst>
            <a:ext uri="{FF2B5EF4-FFF2-40B4-BE49-F238E27FC236}">
              <a16:creationId xmlns:a16="http://schemas.microsoft.com/office/drawing/2014/main" id="{F8917C26-ADD8-4B04-998A-87C245647080}"/>
            </a:ext>
          </a:extLst>
        </xdr:cNvPr>
        <xdr:cNvCxnSpPr/>
      </xdr:nvCxnSpPr>
      <xdr:spPr>
        <a:xfrm flipV="1">
          <a:off x="4953000" y="14167845"/>
          <a:ext cx="0" cy="972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a:extLst>
            <a:ext uri="{FF2B5EF4-FFF2-40B4-BE49-F238E27FC236}">
              <a16:creationId xmlns:a16="http://schemas.microsoft.com/office/drawing/2014/main" id="{D0160FAA-A6F4-4E07-8994-61F9981FD1E9}"/>
            </a:ext>
          </a:extLst>
        </xdr:cNvPr>
        <xdr:cNvSpPr txBox="1"/>
      </xdr:nvSpPr>
      <xdr:spPr>
        <a:xfrm>
          <a:off x="5041900" y="1511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a:extLst>
            <a:ext uri="{FF2B5EF4-FFF2-40B4-BE49-F238E27FC236}">
              <a16:creationId xmlns:a16="http://schemas.microsoft.com/office/drawing/2014/main" id="{51E36E7D-E749-485D-984A-9113CD0109E9}"/>
            </a:ext>
          </a:extLst>
        </xdr:cNvPr>
        <xdr:cNvCxnSpPr/>
      </xdr:nvCxnSpPr>
      <xdr:spPr>
        <a:xfrm>
          <a:off x="4864100" y="1513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a:extLst>
            <a:ext uri="{FF2B5EF4-FFF2-40B4-BE49-F238E27FC236}">
              <a16:creationId xmlns:a16="http://schemas.microsoft.com/office/drawing/2014/main" id="{D1B74C8D-2247-435A-B401-A2AEAB9A89B3}"/>
            </a:ext>
          </a:extLst>
        </xdr:cNvPr>
        <xdr:cNvSpPr txBox="1"/>
      </xdr:nvSpPr>
      <xdr:spPr>
        <a:xfrm>
          <a:off x="5041900" y="1391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a:extLst>
            <a:ext uri="{FF2B5EF4-FFF2-40B4-BE49-F238E27FC236}">
              <a16:creationId xmlns:a16="http://schemas.microsoft.com/office/drawing/2014/main" id="{5025F805-3202-4955-9A40-EBC2969CC5AE}"/>
            </a:ext>
          </a:extLst>
        </xdr:cNvPr>
        <xdr:cNvCxnSpPr/>
      </xdr:nvCxnSpPr>
      <xdr:spPr>
        <a:xfrm>
          <a:off x="4864100" y="1416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49251</xdr:rowOff>
    </xdr:from>
    <xdr:to>
      <xdr:col>23</xdr:col>
      <xdr:colOff>133350</xdr:colOff>
      <xdr:row>84</xdr:row>
      <xdr:rowOff>93771</xdr:rowOff>
    </xdr:to>
    <xdr:cxnSp macro="">
      <xdr:nvCxnSpPr>
        <xdr:cNvPr id="193" name="直線コネクタ 192">
          <a:extLst>
            <a:ext uri="{FF2B5EF4-FFF2-40B4-BE49-F238E27FC236}">
              <a16:creationId xmlns:a16="http://schemas.microsoft.com/office/drawing/2014/main" id="{A736550E-3B3A-40F2-A669-E764FFDFB43C}"/>
            </a:ext>
          </a:extLst>
        </xdr:cNvPr>
        <xdr:cNvCxnSpPr/>
      </xdr:nvCxnSpPr>
      <xdr:spPr>
        <a:xfrm>
          <a:off x="4114800" y="14451051"/>
          <a:ext cx="8382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123412</xdr:rowOff>
    </xdr:from>
    <xdr:ext cx="762000" cy="259045"/>
    <xdr:sp macro="" textlink="">
      <xdr:nvSpPr>
        <xdr:cNvPr id="194" name="人件費・物件費等の状況平均値テキスト">
          <a:extLst>
            <a:ext uri="{FF2B5EF4-FFF2-40B4-BE49-F238E27FC236}">
              <a16:creationId xmlns:a16="http://schemas.microsoft.com/office/drawing/2014/main" id="{92A7BAF9-A254-4855-B1A2-C579636657C9}"/>
            </a:ext>
          </a:extLst>
        </xdr:cNvPr>
        <xdr:cNvSpPr txBox="1"/>
      </xdr:nvSpPr>
      <xdr:spPr>
        <a:xfrm>
          <a:off x="5041900" y="1452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a:extLst>
            <a:ext uri="{FF2B5EF4-FFF2-40B4-BE49-F238E27FC236}">
              <a16:creationId xmlns:a16="http://schemas.microsoft.com/office/drawing/2014/main" id="{4064449B-A7A0-4E36-A7BF-D5E2194C2F51}"/>
            </a:ext>
          </a:extLst>
        </xdr:cNvPr>
        <xdr:cNvSpPr/>
      </xdr:nvSpPr>
      <xdr:spPr>
        <a:xfrm>
          <a:off x="4902200" y="1455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141179</xdr:rowOff>
    </xdr:from>
    <xdr:to>
      <xdr:col>19</xdr:col>
      <xdr:colOff>133350</xdr:colOff>
      <xdr:row>84</xdr:row>
      <xdr:rowOff>49251</xdr:rowOff>
    </xdr:to>
    <xdr:cxnSp macro="">
      <xdr:nvCxnSpPr>
        <xdr:cNvPr id="196" name="直線コネクタ 195">
          <a:extLst>
            <a:ext uri="{FF2B5EF4-FFF2-40B4-BE49-F238E27FC236}">
              <a16:creationId xmlns:a16="http://schemas.microsoft.com/office/drawing/2014/main" id="{5FA2FD5E-4C61-42FB-852B-DDB9D5318F0C}"/>
            </a:ext>
          </a:extLst>
        </xdr:cNvPr>
        <xdr:cNvCxnSpPr/>
      </xdr:nvCxnSpPr>
      <xdr:spPr>
        <a:xfrm>
          <a:off x="3225800" y="14200079"/>
          <a:ext cx="889000" cy="25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a:extLst>
            <a:ext uri="{FF2B5EF4-FFF2-40B4-BE49-F238E27FC236}">
              <a16:creationId xmlns:a16="http://schemas.microsoft.com/office/drawing/2014/main" id="{5796846F-E6C5-417C-AC53-9BE31AAB87CA}"/>
            </a:ext>
          </a:extLst>
        </xdr:cNvPr>
        <xdr:cNvSpPr/>
      </xdr:nvSpPr>
      <xdr:spPr>
        <a:xfrm>
          <a:off x="40640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168699</xdr:rowOff>
    </xdr:from>
    <xdr:ext cx="736600" cy="259045"/>
    <xdr:sp macro="" textlink="">
      <xdr:nvSpPr>
        <xdr:cNvPr id="198" name="テキスト ボックス 197">
          <a:extLst>
            <a:ext uri="{FF2B5EF4-FFF2-40B4-BE49-F238E27FC236}">
              <a16:creationId xmlns:a16="http://schemas.microsoft.com/office/drawing/2014/main" id="{AE88C1D5-3871-4B8B-87C1-31A34A947098}"/>
            </a:ext>
          </a:extLst>
        </xdr:cNvPr>
        <xdr:cNvSpPr txBox="1"/>
      </xdr:nvSpPr>
      <xdr:spPr>
        <a:xfrm>
          <a:off x="3733800" y="1457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24831</xdr:rowOff>
    </xdr:from>
    <xdr:to>
      <xdr:col>15</xdr:col>
      <xdr:colOff>82550</xdr:colOff>
      <xdr:row>82</xdr:row>
      <xdr:rowOff>141179</xdr:rowOff>
    </xdr:to>
    <xdr:cxnSp macro="">
      <xdr:nvCxnSpPr>
        <xdr:cNvPr id="199" name="直線コネクタ 198">
          <a:extLst>
            <a:ext uri="{FF2B5EF4-FFF2-40B4-BE49-F238E27FC236}">
              <a16:creationId xmlns:a16="http://schemas.microsoft.com/office/drawing/2014/main" id="{86197D7C-48B8-4132-B231-06DE3EE680C2}"/>
            </a:ext>
          </a:extLst>
        </xdr:cNvPr>
        <xdr:cNvCxnSpPr/>
      </xdr:nvCxnSpPr>
      <xdr:spPr>
        <a:xfrm>
          <a:off x="2336800" y="14083731"/>
          <a:ext cx="889000" cy="11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a:extLst>
            <a:ext uri="{FF2B5EF4-FFF2-40B4-BE49-F238E27FC236}">
              <a16:creationId xmlns:a16="http://schemas.microsoft.com/office/drawing/2014/main" id="{5CB6702C-9DA9-4996-A94B-59425C2C6B5F}"/>
            </a:ext>
          </a:extLst>
        </xdr:cNvPr>
        <xdr:cNvSpPr/>
      </xdr:nvSpPr>
      <xdr:spPr>
        <a:xfrm>
          <a:off x="3175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128267</xdr:rowOff>
    </xdr:from>
    <xdr:ext cx="762000" cy="259045"/>
    <xdr:sp macro="" textlink="">
      <xdr:nvSpPr>
        <xdr:cNvPr id="201" name="テキスト ボックス 200">
          <a:extLst>
            <a:ext uri="{FF2B5EF4-FFF2-40B4-BE49-F238E27FC236}">
              <a16:creationId xmlns:a16="http://schemas.microsoft.com/office/drawing/2014/main" id="{7018F5C6-0F17-4BAC-A6F8-D758796904B0}"/>
            </a:ext>
          </a:extLst>
        </xdr:cNvPr>
        <xdr:cNvSpPr txBox="1"/>
      </xdr:nvSpPr>
      <xdr:spPr>
        <a:xfrm>
          <a:off x="2844800" y="1435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117337</xdr:rowOff>
    </xdr:from>
    <xdr:to>
      <xdr:col>11</xdr:col>
      <xdr:colOff>31750</xdr:colOff>
      <xdr:row>82</xdr:row>
      <xdr:rowOff>24831</xdr:rowOff>
    </xdr:to>
    <xdr:cxnSp macro="">
      <xdr:nvCxnSpPr>
        <xdr:cNvPr id="202" name="直線コネクタ 201">
          <a:extLst>
            <a:ext uri="{FF2B5EF4-FFF2-40B4-BE49-F238E27FC236}">
              <a16:creationId xmlns:a16="http://schemas.microsoft.com/office/drawing/2014/main" id="{BA8F0F3B-7E7B-4187-85DB-FA43FE14F636}"/>
            </a:ext>
          </a:extLst>
        </xdr:cNvPr>
        <xdr:cNvCxnSpPr/>
      </xdr:nvCxnSpPr>
      <xdr:spPr>
        <a:xfrm>
          <a:off x="1447800" y="14004787"/>
          <a:ext cx="889000" cy="7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a:extLst>
            <a:ext uri="{FF2B5EF4-FFF2-40B4-BE49-F238E27FC236}">
              <a16:creationId xmlns:a16="http://schemas.microsoft.com/office/drawing/2014/main" id="{EEE2ADDC-7384-4BE8-8034-89B3A3C550E0}"/>
            </a:ext>
          </a:extLst>
        </xdr:cNvPr>
        <xdr:cNvSpPr/>
      </xdr:nvSpPr>
      <xdr:spPr>
        <a:xfrm>
          <a:off x="2286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113957</xdr:rowOff>
    </xdr:from>
    <xdr:ext cx="762000" cy="259045"/>
    <xdr:sp macro="" textlink="">
      <xdr:nvSpPr>
        <xdr:cNvPr id="204" name="テキスト ボックス 203">
          <a:extLst>
            <a:ext uri="{FF2B5EF4-FFF2-40B4-BE49-F238E27FC236}">
              <a16:creationId xmlns:a16="http://schemas.microsoft.com/office/drawing/2014/main" id="{686F2C30-714A-4FAB-A9AE-3D9069C128AD}"/>
            </a:ext>
          </a:extLst>
        </xdr:cNvPr>
        <xdr:cNvSpPr txBox="1"/>
      </xdr:nvSpPr>
      <xdr:spPr>
        <a:xfrm>
          <a:off x="1955800" y="141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a:extLst>
            <a:ext uri="{FF2B5EF4-FFF2-40B4-BE49-F238E27FC236}">
              <a16:creationId xmlns:a16="http://schemas.microsoft.com/office/drawing/2014/main" id="{D95B08C8-22E1-41FF-81DB-949D86A77D4C}"/>
            </a:ext>
          </a:extLst>
        </xdr:cNvPr>
        <xdr:cNvSpPr/>
      </xdr:nvSpPr>
      <xdr:spPr>
        <a:xfrm>
          <a:off x="1397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16894</xdr:rowOff>
    </xdr:from>
    <xdr:ext cx="762000" cy="259045"/>
    <xdr:sp macro="" textlink="">
      <xdr:nvSpPr>
        <xdr:cNvPr id="206" name="テキスト ボックス 205">
          <a:extLst>
            <a:ext uri="{FF2B5EF4-FFF2-40B4-BE49-F238E27FC236}">
              <a16:creationId xmlns:a16="http://schemas.microsoft.com/office/drawing/2014/main" id="{15AE8795-B9C8-49CE-B96F-6DE8C47FC14C}"/>
            </a:ext>
          </a:extLst>
        </xdr:cNvPr>
        <xdr:cNvSpPr txBox="1"/>
      </xdr:nvSpPr>
      <xdr:spPr>
        <a:xfrm>
          <a:off x="1066800" y="1407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CCBA763-0DBF-4DBB-B140-51789DCD667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CC97FA7-1B81-40AF-9AF2-A809467CF1E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7F6039C-E187-4A97-BD1C-2260FEE71D5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39293E7-6679-4FD1-9630-8C319A7A0C6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42323B3-4675-4B96-B76F-30AC7424710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42971</xdr:rowOff>
    </xdr:from>
    <xdr:to>
      <xdr:col>23</xdr:col>
      <xdr:colOff>184150</xdr:colOff>
      <xdr:row>84</xdr:row>
      <xdr:rowOff>144571</xdr:rowOff>
    </xdr:to>
    <xdr:sp macro="" textlink="">
      <xdr:nvSpPr>
        <xdr:cNvPr id="212" name="楕円 211">
          <a:extLst>
            <a:ext uri="{FF2B5EF4-FFF2-40B4-BE49-F238E27FC236}">
              <a16:creationId xmlns:a16="http://schemas.microsoft.com/office/drawing/2014/main" id="{FD5DE154-A497-41AB-B33F-DB39A85986A7}"/>
            </a:ext>
          </a:extLst>
        </xdr:cNvPr>
        <xdr:cNvSpPr/>
      </xdr:nvSpPr>
      <xdr:spPr>
        <a:xfrm>
          <a:off x="4902200" y="1444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59498</xdr:rowOff>
    </xdr:from>
    <xdr:ext cx="762000" cy="259045"/>
    <xdr:sp macro="" textlink="">
      <xdr:nvSpPr>
        <xdr:cNvPr id="213" name="人件費・物件費等の状況該当値テキスト">
          <a:extLst>
            <a:ext uri="{FF2B5EF4-FFF2-40B4-BE49-F238E27FC236}">
              <a16:creationId xmlns:a16="http://schemas.microsoft.com/office/drawing/2014/main" id="{21E97012-2C14-43C6-A62F-152AB3DFD93A}"/>
            </a:ext>
          </a:extLst>
        </xdr:cNvPr>
        <xdr:cNvSpPr txBox="1"/>
      </xdr:nvSpPr>
      <xdr:spPr>
        <a:xfrm>
          <a:off x="5041900" y="1428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169901</xdr:rowOff>
    </xdr:from>
    <xdr:to>
      <xdr:col>19</xdr:col>
      <xdr:colOff>184150</xdr:colOff>
      <xdr:row>84</xdr:row>
      <xdr:rowOff>100051</xdr:rowOff>
    </xdr:to>
    <xdr:sp macro="" textlink="">
      <xdr:nvSpPr>
        <xdr:cNvPr id="214" name="楕円 213">
          <a:extLst>
            <a:ext uri="{FF2B5EF4-FFF2-40B4-BE49-F238E27FC236}">
              <a16:creationId xmlns:a16="http://schemas.microsoft.com/office/drawing/2014/main" id="{CDDD9D35-224F-431A-A2BE-5DF692021BCF}"/>
            </a:ext>
          </a:extLst>
        </xdr:cNvPr>
        <xdr:cNvSpPr/>
      </xdr:nvSpPr>
      <xdr:spPr>
        <a:xfrm>
          <a:off x="4064000" y="144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110228</xdr:rowOff>
    </xdr:from>
    <xdr:ext cx="736600" cy="259045"/>
    <xdr:sp macro="" textlink="">
      <xdr:nvSpPr>
        <xdr:cNvPr id="215" name="テキスト ボックス 214">
          <a:extLst>
            <a:ext uri="{FF2B5EF4-FFF2-40B4-BE49-F238E27FC236}">
              <a16:creationId xmlns:a16="http://schemas.microsoft.com/office/drawing/2014/main" id="{16715D01-45D9-44CA-849B-742013DD5F73}"/>
            </a:ext>
          </a:extLst>
        </xdr:cNvPr>
        <xdr:cNvSpPr txBox="1"/>
      </xdr:nvSpPr>
      <xdr:spPr>
        <a:xfrm>
          <a:off x="3733800" y="1416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90379</xdr:rowOff>
    </xdr:from>
    <xdr:to>
      <xdr:col>15</xdr:col>
      <xdr:colOff>133350</xdr:colOff>
      <xdr:row>83</xdr:row>
      <xdr:rowOff>20529</xdr:rowOff>
    </xdr:to>
    <xdr:sp macro="" textlink="">
      <xdr:nvSpPr>
        <xdr:cNvPr id="216" name="楕円 215">
          <a:extLst>
            <a:ext uri="{FF2B5EF4-FFF2-40B4-BE49-F238E27FC236}">
              <a16:creationId xmlns:a16="http://schemas.microsoft.com/office/drawing/2014/main" id="{A0189C67-51FF-4D6E-BFB5-77F7F1F47763}"/>
            </a:ext>
          </a:extLst>
        </xdr:cNvPr>
        <xdr:cNvSpPr/>
      </xdr:nvSpPr>
      <xdr:spPr>
        <a:xfrm>
          <a:off x="3175000" y="1414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30706</xdr:rowOff>
    </xdr:from>
    <xdr:ext cx="762000" cy="259045"/>
    <xdr:sp macro="" textlink="">
      <xdr:nvSpPr>
        <xdr:cNvPr id="217" name="テキスト ボックス 216">
          <a:extLst>
            <a:ext uri="{FF2B5EF4-FFF2-40B4-BE49-F238E27FC236}">
              <a16:creationId xmlns:a16="http://schemas.microsoft.com/office/drawing/2014/main" id="{67DBFB50-49FA-4FB1-B603-3B82218D8444}"/>
            </a:ext>
          </a:extLst>
        </xdr:cNvPr>
        <xdr:cNvSpPr txBox="1"/>
      </xdr:nvSpPr>
      <xdr:spPr>
        <a:xfrm>
          <a:off x="2844800" y="1391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145481</xdr:rowOff>
    </xdr:from>
    <xdr:to>
      <xdr:col>11</xdr:col>
      <xdr:colOff>82550</xdr:colOff>
      <xdr:row>82</xdr:row>
      <xdr:rowOff>75631</xdr:rowOff>
    </xdr:to>
    <xdr:sp macro="" textlink="">
      <xdr:nvSpPr>
        <xdr:cNvPr id="218" name="楕円 217">
          <a:extLst>
            <a:ext uri="{FF2B5EF4-FFF2-40B4-BE49-F238E27FC236}">
              <a16:creationId xmlns:a16="http://schemas.microsoft.com/office/drawing/2014/main" id="{8A5AB2FE-B323-4B5C-9B67-DE5B8015D093}"/>
            </a:ext>
          </a:extLst>
        </xdr:cNvPr>
        <xdr:cNvSpPr/>
      </xdr:nvSpPr>
      <xdr:spPr>
        <a:xfrm>
          <a:off x="2286000" y="140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85808</xdr:rowOff>
    </xdr:from>
    <xdr:ext cx="762000" cy="259045"/>
    <xdr:sp macro="" textlink="">
      <xdr:nvSpPr>
        <xdr:cNvPr id="219" name="テキスト ボックス 218">
          <a:extLst>
            <a:ext uri="{FF2B5EF4-FFF2-40B4-BE49-F238E27FC236}">
              <a16:creationId xmlns:a16="http://schemas.microsoft.com/office/drawing/2014/main" id="{09409ED3-91B2-4292-9019-081A9E62EDE5}"/>
            </a:ext>
          </a:extLst>
        </xdr:cNvPr>
        <xdr:cNvSpPr txBox="1"/>
      </xdr:nvSpPr>
      <xdr:spPr>
        <a:xfrm>
          <a:off x="1955800" y="1380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66537</xdr:rowOff>
    </xdr:from>
    <xdr:to>
      <xdr:col>7</xdr:col>
      <xdr:colOff>31750</xdr:colOff>
      <xdr:row>81</xdr:row>
      <xdr:rowOff>168137</xdr:rowOff>
    </xdr:to>
    <xdr:sp macro="" textlink="">
      <xdr:nvSpPr>
        <xdr:cNvPr id="220" name="楕円 219">
          <a:extLst>
            <a:ext uri="{FF2B5EF4-FFF2-40B4-BE49-F238E27FC236}">
              <a16:creationId xmlns:a16="http://schemas.microsoft.com/office/drawing/2014/main" id="{97888D49-5016-4324-90A8-24CB9AD4C7D9}"/>
            </a:ext>
          </a:extLst>
        </xdr:cNvPr>
        <xdr:cNvSpPr/>
      </xdr:nvSpPr>
      <xdr:spPr>
        <a:xfrm>
          <a:off x="1397000" y="139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6864</xdr:rowOff>
    </xdr:from>
    <xdr:ext cx="762000" cy="259045"/>
    <xdr:sp macro="" textlink="">
      <xdr:nvSpPr>
        <xdr:cNvPr id="221" name="テキスト ボックス 220">
          <a:extLst>
            <a:ext uri="{FF2B5EF4-FFF2-40B4-BE49-F238E27FC236}">
              <a16:creationId xmlns:a16="http://schemas.microsoft.com/office/drawing/2014/main" id="{B39A82C0-3FA6-43D9-B8D1-24C27F1D2787}"/>
            </a:ext>
          </a:extLst>
        </xdr:cNvPr>
        <xdr:cNvSpPr txBox="1"/>
      </xdr:nvSpPr>
      <xdr:spPr>
        <a:xfrm>
          <a:off x="1066800" y="1372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D11BD556-6586-4743-ACCA-77632A0090E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6375BB6-9752-4515-94E1-6F2A96C1F7F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37A2FF78-5657-4368-9B4A-1AEF31E110C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17EBF4F0-3315-4ECA-BA04-041D40AADAB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4C03E83-C00E-48EF-B2CB-BFFECA52146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A59CB78-D2D7-4EE9-9BAD-BFC370F895E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DB30D019-63F2-490A-8BE9-06956034960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F2CE64A9-28E9-4B77-9E94-C20CE3D3709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EFF55BD-59F6-4FA8-8E20-35BBFC4BC39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50326FD-8C3A-4204-87BB-B2C9966B33B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FF04E802-5973-4024-8F43-641DDEEF4C3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1B3ABC55-0162-4577-BC82-30B6C3D5E4F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E921996-EE79-4C0F-B1A6-0FE5CAD18ED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市町村合併時に導入した給与制度により上昇傾向が続き、平成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を上回っていた。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年度以降、国県に準じた給与体系に制度改正したことにより、指数を抑制することができており、今後も引き続き適正な管理に努める。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CF07D987-8CDA-4D96-B841-793C264D5FE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2B795A8-6146-4BD8-9B84-78E049E7612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DBD2CE43-F9F8-4486-B09C-A088FA683F65}"/>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F4009A01-59A3-4BE5-8EF8-0F2BA511ED28}"/>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5009B579-57AA-4A63-B44B-E5153B39F11F}"/>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6AD11EE3-AB2F-4A78-8B4B-DFE20BB670E1}"/>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37A0E90D-3694-4061-91BC-C756423D361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6EFD4332-8810-464D-B3AA-5D2F5FE408D6}"/>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CA203D30-36F3-4E10-AFFA-9C320AE0D5DA}"/>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46F86039-509B-4845-AE37-A9573C4CF55D}"/>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893AAD22-3EE7-4B2A-9820-3B6A7CFE5E1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B7598F2-BCA5-4C02-AFB5-EC07EC1FCB0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57F1AC1-D6BC-4693-A186-27D4A2803A6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913DE5B6-01FC-4B1B-AB85-2C8866806121}"/>
            </a:ext>
          </a:extLst>
        </xdr:cNvPr>
        <xdr:cNvCxnSpPr/>
      </xdr:nvCxnSpPr>
      <xdr:spPr>
        <a:xfrm flipV="1">
          <a:off x="17018000" y="13808711"/>
          <a:ext cx="0" cy="15443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B3BF67AF-2C7B-45CA-AB52-26D5DC4A6427}"/>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B5B458A7-AA54-4A25-923A-491BC30E0395}"/>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1" name="給与水準   （国との比較）最大値テキスト">
          <a:extLst>
            <a:ext uri="{FF2B5EF4-FFF2-40B4-BE49-F238E27FC236}">
              <a16:creationId xmlns:a16="http://schemas.microsoft.com/office/drawing/2014/main" id="{76F3732E-75BE-411C-80C9-CF71111E6695}"/>
            </a:ext>
          </a:extLst>
        </xdr:cNvPr>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2" name="直線コネクタ 251">
          <a:extLst>
            <a:ext uri="{FF2B5EF4-FFF2-40B4-BE49-F238E27FC236}">
              <a16:creationId xmlns:a16="http://schemas.microsoft.com/office/drawing/2014/main" id="{4669681D-7B4E-4286-B167-C60DAFDACF49}"/>
            </a:ext>
          </a:extLst>
        </xdr:cNvPr>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152400</xdr:rowOff>
    </xdr:to>
    <xdr:cxnSp macro="">
      <xdr:nvCxnSpPr>
        <xdr:cNvPr id="253" name="直線コネクタ 252">
          <a:extLst>
            <a:ext uri="{FF2B5EF4-FFF2-40B4-BE49-F238E27FC236}">
              <a16:creationId xmlns:a16="http://schemas.microsoft.com/office/drawing/2014/main" id="{7FE46DFB-6FD4-46D8-A21F-78E05F8485AF}"/>
            </a:ext>
          </a:extLst>
        </xdr:cNvPr>
        <xdr:cNvCxnSpPr/>
      </xdr:nvCxnSpPr>
      <xdr:spPr>
        <a:xfrm>
          <a:off x="16179800" y="1470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4" name="給与水準   （国との比較）平均値テキスト">
          <a:extLst>
            <a:ext uri="{FF2B5EF4-FFF2-40B4-BE49-F238E27FC236}">
              <a16:creationId xmlns:a16="http://schemas.microsoft.com/office/drawing/2014/main" id="{1685819C-6644-4432-849E-20AD2C68AE17}"/>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a:extLst>
            <a:ext uri="{FF2B5EF4-FFF2-40B4-BE49-F238E27FC236}">
              <a16:creationId xmlns:a16="http://schemas.microsoft.com/office/drawing/2014/main" id="{B6D8C2D6-76DC-4DB6-823E-D8DB052A81DE}"/>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128270</xdr:rowOff>
    </xdr:to>
    <xdr:cxnSp macro="">
      <xdr:nvCxnSpPr>
        <xdr:cNvPr id="256" name="直線コネクタ 255">
          <a:extLst>
            <a:ext uri="{FF2B5EF4-FFF2-40B4-BE49-F238E27FC236}">
              <a16:creationId xmlns:a16="http://schemas.microsoft.com/office/drawing/2014/main" id="{D4CEC21F-623D-4ECA-82FA-C7F37F141CC3}"/>
            </a:ext>
          </a:extLst>
        </xdr:cNvPr>
        <xdr:cNvCxnSpPr/>
      </xdr:nvCxnSpPr>
      <xdr:spPr>
        <a:xfrm>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1909CDB5-B264-496F-B01A-3AEE585E80F8}"/>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58" name="テキスト ボックス 257">
          <a:extLst>
            <a:ext uri="{FF2B5EF4-FFF2-40B4-BE49-F238E27FC236}">
              <a16:creationId xmlns:a16="http://schemas.microsoft.com/office/drawing/2014/main" id="{28BD1E8E-FEE0-4EE8-81FB-1FDE79BE5606}"/>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128270</xdr:rowOff>
    </xdr:to>
    <xdr:cxnSp macro="">
      <xdr:nvCxnSpPr>
        <xdr:cNvPr id="259" name="直線コネクタ 258">
          <a:extLst>
            <a:ext uri="{FF2B5EF4-FFF2-40B4-BE49-F238E27FC236}">
              <a16:creationId xmlns:a16="http://schemas.microsoft.com/office/drawing/2014/main" id="{C5B096A4-4319-4BAE-916F-B0D1A2D79840}"/>
            </a:ext>
          </a:extLst>
        </xdr:cNvPr>
        <xdr:cNvCxnSpPr/>
      </xdr:nvCxnSpPr>
      <xdr:spPr>
        <a:xfrm flipV="1">
          <a:off x="14401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0" name="フローチャート: 判断 259">
          <a:extLst>
            <a:ext uri="{FF2B5EF4-FFF2-40B4-BE49-F238E27FC236}">
              <a16:creationId xmlns:a16="http://schemas.microsoft.com/office/drawing/2014/main" id="{4AA67CC8-7D72-4FFD-B0E8-2DBE7791567D}"/>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1" name="テキスト ボックス 260">
          <a:extLst>
            <a:ext uri="{FF2B5EF4-FFF2-40B4-BE49-F238E27FC236}">
              <a16:creationId xmlns:a16="http://schemas.microsoft.com/office/drawing/2014/main" id="{737F8B83-F980-492C-A5A6-13B21C3F7033}"/>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128270</xdr:rowOff>
    </xdr:to>
    <xdr:cxnSp macro="">
      <xdr:nvCxnSpPr>
        <xdr:cNvPr id="262" name="直線コネクタ 261">
          <a:extLst>
            <a:ext uri="{FF2B5EF4-FFF2-40B4-BE49-F238E27FC236}">
              <a16:creationId xmlns:a16="http://schemas.microsoft.com/office/drawing/2014/main" id="{78D52855-46F2-4D0E-BA1E-4E226DCABCD2}"/>
            </a:ext>
          </a:extLst>
        </xdr:cNvPr>
        <xdr:cNvCxnSpPr/>
      </xdr:nvCxnSpPr>
      <xdr:spPr>
        <a:xfrm>
          <a:off x="13512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3" name="フローチャート: 判断 262">
          <a:extLst>
            <a:ext uri="{FF2B5EF4-FFF2-40B4-BE49-F238E27FC236}">
              <a16:creationId xmlns:a16="http://schemas.microsoft.com/office/drawing/2014/main" id="{4C9033FF-C31D-4249-AC2A-CB88943DF90D}"/>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4" name="テキスト ボックス 263">
          <a:extLst>
            <a:ext uri="{FF2B5EF4-FFF2-40B4-BE49-F238E27FC236}">
              <a16:creationId xmlns:a16="http://schemas.microsoft.com/office/drawing/2014/main" id="{7004788D-5634-4B4A-A1FC-B865452ABA52}"/>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a:extLst>
            <a:ext uri="{FF2B5EF4-FFF2-40B4-BE49-F238E27FC236}">
              <a16:creationId xmlns:a16="http://schemas.microsoft.com/office/drawing/2014/main" id="{67D5850A-7650-495F-8C63-54AA6848513A}"/>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6" name="テキスト ボックス 265">
          <a:extLst>
            <a:ext uri="{FF2B5EF4-FFF2-40B4-BE49-F238E27FC236}">
              <a16:creationId xmlns:a16="http://schemas.microsoft.com/office/drawing/2014/main" id="{03AF3AF5-D62D-4C43-8D20-CFD084BEB217}"/>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5F16507-96F1-473A-BFCD-490468B9469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3035CFD3-0843-4412-962D-44206AF0F24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C03053E-E679-42AC-980F-4B845504768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330F354-3E1A-4AEA-9B2C-501ADDAA73E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5217F0B-319B-4949-BEED-551C8C85B87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2" name="楕円 271">
          <a:extLst>
            <a:ext uri="{FF2B5EF4-FFF2-40B4-BE49-F238E27FC236}">
              <a16:creationId xmlns:a16="http://schemas.microsoft.com/office/drawing/2014/main" id="{5FFDFC24-B2DD-446D-81EC-54BA4C4EA8F4}"/>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3" name="給与水準   （国との比較）該当値テキスト">
          <a:extLst>
            <a:ext uri="{FF2B5EF4-FFF2-40B4-BE49-F238E27FC236}">
              <a16:creationId xmlns:a16="http://schemas.microsoft.com/office/drawing/2014/main" id="{333462D0-46C0-46A3-8332-58EA4E7C755F}"/>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4" name="楕円 273">
          <a:extLst>
            <a:ext uri="{FF2B5EF4-FFF2-40B4-BE49-F238E27FC236}">
              <a16:creationId xmlns:a16="http://schemas.microsoft.com/office/drawing/2014/main" id="{66C859D8-7C65-46ED-B334-878334DD84CD}"/>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5" name="テキスト ボックス 274">
          <a:extLst>
            <a:ext uri="{FF2B5EF4-FFF2-40B4-BE49-F238E27FC236}">
              <a16:creationId xmlns:a16="http://schemas.microsoft.com/office/drawing/2014/main" id="{13D3F4C2-3840-435A-89D1-5DA89F16564C}"/>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76" name="楕円 275">
          <a:extLst>
            <a:ext uri="{FF2B5EF4-FFF2-40B4-BE49-F238E27FC236}">
              <a16:creationId xmlns:a16="http://schemas.microsoft.com/office/drawing/2014/main" id="{8AD52638-DA33-401D-9363-23578F0916D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77" name="テキスト ボックス 276">
          <a:extLst>
            <a:ext uri="{FF2B5EF4-FFF2-40B4-BE49-F238E27FC236}">
              <a16:creationId xmlns:a16="http://schemas.microsoft.com/office/drawing/2014/main" id="{23C241CF-0AE9-4292-906D-B795BBA04294}"/>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8" name="楕円 277">
          <a:extLst>
            <a:ext uri="{FF2B5EF4-FFF2-40B4-BE49-F238E27FC236}">
              <a16:creationId xmlns:a16="http://schemas.microsoft.com/office/drawing/2014/main" id="{8E6FF2B8-3A3D-4863-8193-883C7773DB97}"/>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79" name="テキスト ボックス 278">
          <a:extLst>
            <a:ext uri="{FF2B5EF4-FFF2-40B4-BE49-F238E27FC236}">
              <a16:creationId xmlns:a16="http://schemas.microsoft.com/office/drawing/2014/main" id="{14178127-7F9A-470E-9909-4D81DE52C9AD}"/>
            </a:ext>
          </a:extLst>
        </xdr:cNvPr>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0" name="楕円 279">
          <a:extLst>
            <a:ext uri="{FF2B5EF4-FFF2-40B4-BE49-F238E27FC236}">
              <a16:creationId xmlns:a16="http://schemas.microsoft.com/office/drawing/2014/main" id="{948E65B1-7811-4CE2-AB4E-5324CE80283C}"/>
            </a:ext>
          </a:extLst>
        </xdr:cNvPr>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81" name="テキスト ボックス 280">
          <a:extLst>
            <a:ext uri="{FF2B5EF4-FFF2-40B4-BE49-F238E27FC236}">
              <a16:creationId xmlns:a16="http://schemas.microsoft.com/office/drawing/2014/main" id="{FB8A84DF-2B8A-48B3-9592-856FBD58AE9A}"/>
            </a:ext>
          </a:extLst>
        </xdr:cNvPr>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B0B6D1AC-0F82-47D3-B07B-E35270A91F0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E4E43B3B-5E3E-4396-A64D-47DAEB382C3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A9F10ED-4013-4716-912D-FFB5B05A8E2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FBCAFB2C-72FF-4EF9-9459-F609325B6BE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F43299BE-6045-4A3E-96E7-04614F4101E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9220970-A443-462D-973C-66FD9D23A1E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A94A75F-C3F0-40C8-AC8A-2002E17EA5F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C054EF7A-1333-43BA-A946-D02EF4E2096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E5729DD7-78AE-488C-B6D4-603CE04AABA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A6AFD65-868B-4D51-A89B-A02C212AE76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7A68C4E1-734E-4FCE-B3BE-827DFDD849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D886B7A2-4833-4B52-A135-A09F528BE47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1532CBF-684F-4192-8A93-07928256318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年に策定した定員適正化計画に則して、定員の適正化に取り組んだ結果、計画終期の平成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日の職員数については、最終目標値を達成した。平成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年からは第二次上田市総合計画等を実行するため、令和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年の推計住基人口を基に、職員数を</a:t>
          </a:r>
          <a:r>
            <a:rPr kumimoji="1" lang="en-US" altLang="ja-JP" sz="1300">
              <a:latin typeface="ＭＳ Ｐゴシック" panose="020B0600070205080204" pitchFamily="50" charset="-128"/>
              <a:ea typeface="ＭＳ Ｐゴシック" panose="020B0600070205080204" pitchFamily="50" charset="-128"/>
            </a:rPr>
            <a:t>1,152</a:t>
          </a:r>
          <a:r>
            <a:rPr kumimoji="1" lang="ja-JP" altLang="en-US" sz="1300">
              <a:latin typeface="ＭＳ Ｐゴシック" panose="020B0600070205080204" pitchFamily="50" charset="-128"/>
              <a:ea typeface="ＭＳ Ｐゴシック" panose="020B0600070205080204" pitchFamily="50" charset="-128"/>
            </a:rPr>
            <a:t>人と算出したが、計画見直し年度である令和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日時点において、保育士の採用を増やしたこともあり、計画目標値の</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人超の</a:t>
          </a:r>
          <a:r>
            <a:rPr kumimoji="1" lang="en-US" altLang="ja-JP" sz="1300">
              <a:latin typeface="ＭＳ Ｐゴシック" panose="020B0600070205080204" pitchFamily="50" charset="-128"/>
              <a:ea typeface="ＭＳ Ｐゴシック" panose="020B0600070205080204" pitchFamily="50" charset="-128"/>
            </a:rPr>
            <a:t>1,270</a:t>
          </a:r>
          <a:r>
            <a:rPr kumimoji="1" lang="ja-JP" altLang="en-US" sz="1300">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今後も事務事業を見直し、組織のスリム化を図りながら、行政サービスの維持向上が図れるよう、多様な人材確保に努め、職員数の適正化に努める。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F1C5F556-1D29-4EAA-94C0-924621B2522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5C59C4AC-8A54-44AE-99D7-D3BA4BFD75B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B2F4B45-ECAC-45F1-8954-94813B8C9FF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465A7F17-909F-4806-9457-5A5E577063F4}"/>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154D4955-6107-4D95-A729-42A4898D701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E488DBB5-907B-47C7-8B4D-A3EB8E74DD99}"/>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60998BA3-FB1A-4D82-AA20-ED8C3FD173DB}"/>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5630A540-5B28-4132-8CB1-A5683D0A169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61730C07-5C78-4C9C-8BA1-F73EAF58F1B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C107FE6C-7E48-4289-8FA6-000B28DAF117}"/>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C72D0796-2472-48D1-B4B0-D5F06FAA2FB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809A6D66-8D9C-456D-84CF-B7D8E85B07A7}"/>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50DE40B4-EB0B-4D16-874C-3396BB6DC858}"/>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D99C65BD-12E3-4202-A740-F68955FFBA6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94BD9F3E-B0FB-428A-84D5-FF5EE03CCE6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964BDFB-4BDF-4999-BDEB-CB634C3DD8F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1" name="直線コネクタ 310">
          <a:extLst>
            <a:ext uri="{FF2B5EF4-FFF2-40B4-BE49-F238E27FC236}">
              <a16:creationId xmlns:a16="http://schemas.microsoft.com/office/drawing/2014/main" id="{8C61507A-8981-487B-B7C0-0E28518FB1C1}"/>
            </a:ext>
          </a:extLst>
        </xdr:cNvPr>
        <xdr:cNvCxnSpPr/>
      </xdr:nvCxnSpPr>
      <xdr:spPr>
        <a:xfrm flipV="1">
          <a:off x="17018000" y="10071100"/>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2" name="定員管理の状況最小値テキスト">
          <a:extLst>
            <a:ext uri="{FF2B5EF4-FFF2-40B4-BE49-F238E27FC236}">
              <a16:creationId xmlns:a16="http://schemas.microsoft.com/office/drawing/2014/main" id="{599BFC52-AFCB-489E-A9D7-B914CF1A459B}"/>
            </a:ext>
          </a:extLst>
        </xdr:cNvPr>
        <xdr:cNvSpPr txBox="1"/>
      </xdr:nvSpPr>
      <xdr:spPr>
        <a:xfrm>
          <a:off x="17106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3" name="直線コネクタ 312">
          <a:extLst>
            <a:ext uri="{FF2B5EF4-FFF2-40B4-BE49-F238E27FC236}">
              <a16:creationId xmlns:a16="http://schemas.microsoft.com/office/drawing/2014/main" id="{A9F0CFB0-7256-4CF5-9F5D-1FD4D16C8FB1}"/>
            </a:ext>
          </a:extLst>
        </xdr:cNvPr>
        <xdr:cNvCxnSpPr/>
      </xdr:nvCxnSpPr>
      <xdr:spPr>
        <a:xfrm>
          <a:off x="16929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4" name="定員管理の状況最大値テキスト">
          <a:extLst>
            <a:ext uri="{FF2B5EF4-FFF2-40B4-BE49-F238E27FC236}">
              <a16:creationId xmlns:a16="http://schemas.microsoft.com/office/drawing/2014/main" id="{94EF51B7-6E19-42B1-8A0B-EAEE80C74871}"/>
            </a:ext>
          </a:extLst>
        </xdr:cNvPr>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5" name="直線コネクタ 314">
          <a:extLst>
            <a:ext uri="{FF2B5EF4-FFF2-40B4-BE49-F238E27FC236}">
              <a16:creationId xmlns:a16="http://schemas.microsoft.com/office/drawing/2014/main" id="{DD4C8DD6-AD3C-49DA-84F5-B4C1C4388085}"/>
            </a:ext>
          </a:extLst>
        </xdr:cNvPr>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95673</xdr:rowOff>
    </xdr:from>
    <xdr:to>
      <xdr:col>81</xdr:col>
      <xdr:colOff>44450</xdr:colOff>
      <xdr:row>65</xdr:row>
      <xdr:rowOff>28787</xdr:rowOff>
    </xdr:to>
    <xdr:cxnSp macro="">
      <xdr:nvCxnSpPr>
        <xdr:cNvPr id="316" name="直線コネクタ 315">
          <a:extLst>
            <a:ext uri="{FF2B5EF4-FFF2-40B4-BE49-F238E27FC236}">
              <a16:creationId xmlns:a16="http://schemas.microsoft.com/office/drawing/2014/main" id="{B465184C-733D-4396-B1B9-599699993056}"/>
            </a:ext>
          </a:extLst>
        </xdr:cNvPr>
        <xdr:cNvCxnSpPr/>
      </xdr:nvCxnSpPr>
      <xdr:spPr>
        <a:xfrm>
          <a:off x="16179800" y="1106847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154957</xdr:rowOff>
    </xdr:from>
    <xdr:ext cx="762000" cy="259045"/>
    <xdr:sp macro="" textlink="">
      <xdr:nvSpPr>
        <xdr:cNvPr id="317" name="定員管理の状況平均値テキスト">
          <a:extLst>
            <a:ext uri="{FF2B5EF4-FFF2-40B4-BE49-F238E27FC236}">
              <a16:creationId xmlns:a16="http://schemas.microsoft.com/office/drawing/2014/main" id="{2FFAB608-2164-4FC9-8EDF-5B7E7B81E10B}"/>
            </a:ext>
          </a:extLst>
        </xdr:cNvPr>
        <xdr:cNvSpPr txBox="1"/>
      </xdr:nvSpPr>
      <xdr:spPr>
        <a:xfrm>
          <a:off x="17106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18" name="フローチャート: 判断 317">
          <a:extLst>
            <a:ext uri="{FF2B5EF4-FFF2-40B4-BE49-F238E27FC236}">
              <a16:creationId xmlns:a16="http://schemas.microsoft.com/office/drawing/2014/main" id="{07FD54CD-7E78-48B0-9ED0-02B640ED7AFB}"/>
            </a:ext>
          </a:extLst>
        </xdr:cNvPr>
        <xdr:cNvSpPr/>
      </xdr:nvSpPr>
      <xdr:spPr>
        <a:xfrm>
          <a:off x="16967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55456</xdr:rowOff>
    </xdr:from>
    <xdr:to>
      <xdr:col>77</xdr:col>
      <xdr:colOff>44450</xdr:colOff>
      <xdr:row>64</xdr:row>
      <xdr:rowOff>95673</xdr:rowOff>
    </xdr:to>
    <xdr:cxnSp macro="">
      <xdr:nvCxnSpPr>
        <xdr:cNvPr id="319" name="直線コネクタ 318">
          <a:extLst>
            <a:ext uri="{FF2B5EF4-FFF2-40B4-BE49-F238E27FC236}">
              <a16:creationId xmlns:a16="http://schemas.microsoft.com/office/drawing/2014/main" id="{D8F732E7-763E-4292-ADB4-9D2838004131}"/>
            </a:ext>
          </a:extLst>
        </xdr:cNvPr>
        <xdr:cNvCxnSpPr/>
      </xdr:nvCxnSpPr>
      <xdr:spPr>
        <a:xfrm>
          <a:off x="15290800" y="1102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0" name="フローチャート: 判断 319">
          <a:extLst>
            <a:ext uri="{FF2B5EF4-FFF2-40B4-BE49-F238E27FC236}">
              <a16:creationId xmlns:a16="http://schemas.microsoft.com/office/drawing/2014/main" id="{AE7D8B26-A618-46BD-AA24-7FD3C874360E}"/>
            </a:ext>
          </a:extLst>
        </xdr:cNvPr>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169773</xdr:rowOff>
    </xdr:from>
    <xdr:ext cx="736600" cy="259045"/>
    <xdr:sp macro="" textlink="">
      <xdr:nvSpPr>
        <xdr:cNvPr id="321" name="テキスト ボックス 320">
          <a:extLst>
            <a:ext uri="{FF2B5EF4-FFF2-40B4-BE49-F238E27FC236}">
              <a16:creationId xmlns:a16="http://schemas.microsoft.com/office/drawing/2014/main" id="{B875557D-D8BC-417C-9FC9-CEFA4AC0A4D3}"/>
            </a:ext>
          </a:extLst>
        </xdr:cNvPr>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41910</xdr:rowOff>
    </xdr:from>
    <xdr:to>
      <xdr:col>72</xdr:col>
      <xdr:colOff>203200</xdr:colOff>
      <xdr:row>64</xdr:row>
      <xdr:rowOff>55456</xdr:rowOff>
    </xdr:to>
    <xdr:cxnSp macro="">
      <xdr:nvCxnSpPr>
        <xdr:cNvPr id="322" name="直線コネクタ 321">
          <a:extLst>
            <a:ext uri="{FF2B5EF4-FFF2-40B4-BE49-F238E27FC236}">
              <a16:creationId xmlns:a16="http://schemas.microsoft.com/office/drawing/2014/main" id="{4DC0E2CF-50E2-462B-A7A7-2DD47916A680}"/>
            </a:ext>
          </a:extLst>
        </xdr:cNvPr>
        <xdr:cNvCxnSpPr/>
      </xdr:nvCxnSpPr>
      <xdr:spPr>
        <a:xfrm>
          <a:off x="14401800" y="108432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3" name="フローチャート: 判断 322">
          <a:extLst>
            <a:ext uri="{FF2B5EF4-FFF2-40B4-BE49-F238E27FC236}">
              <a16:creationId xmlns:a16="http://schemas.microsoft.com/office/drawing/2014/main" id="{DBE4473D-416E-4758-AF7A-D54185E4541F}"/>
            </a:ext>
          </a:extLst>
        </xdr:cNvPr>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24" name="テキスト ボックス 323">
          <a:extLst>
            <a:ext uri="{FF2B5EF4-FFF2-40B4-BE49-F238E27FC236}">
              <a16:creationId xmlns:a16="http://schemas.microsoft.com/office/drawing/2014/main" id="{A3A93E05-BF4D-47FB-B3ED-041DA023F8D4}"/>
            </a:ext>
          </a:extLst>
        </xdr:cNvPr>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124883</xdr:rowOff>
    </xdr:from>
    <xdr:to>
      <xdr:col>68</xdr:col>
      <xdr:colOff>152400</xdr:colOff>
      <xdr:row>63</xdr:row>
      <xdr:rowOff>41910</xdr:rowOff>
    </xdr:to>
    <xdr:cxnSp macro="">
      <xdr:nvCxnSpPr>
        <xdr:cNvPr id="325" name="直線コネクタ 324">
          <a:extLst>
            <a:ext uri="{FF2B5EF4-FFF2-40B4-BE49-F238E27FC236}">
              <a16:creationId xmlns:a16="http://schemas.microsoft.com/office/drawing/2014/main" id="{C8D659AC-6281-404C-BFB9-C9F76ABF3750}"/>
            </a:ext>
          </a:extLst>
        </xdr:cNvPr>
        <xdr:cNvCxnSpPr/>
      </xdr:nvCxnSpPr>
      <xdr:spPr>
        <a:xfrm>
          <a:off x="13512800" y="107547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6" name="フローチャート: 判断 325">
          <a:extLst>
            <a:ext uri="{FF2B5EF4-FFF2-40B4-BE49-F238E27FC236}">
              <a16:creationId xmlns:a16="http://schemas.microsoft.com/office/drawing/2014/main" id="{385C8AC0-8D82-407B-BCA8-E4836510B3BB}"/>
            </a:ext>
          </a:extLst>
        </xdr:cNvPr>
        <xdr:cNvSpPr/>
      </xdr:nvSpPr>
      <xdr:spPr>
        <a:xfrm>
          <a:off x="14351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27" name="テキスト ボックス 326">
          <a:extLst>
            <a:ext uri="{FF2B5EF4-FFF2-40B4-BE49-F238E27FC236}">
              <a16:creationId xmlns:a16="http://schemas.microsoft.com/office/drawing/2014/main" id="{102D0959-5D82-4BBE-A458-4A476FC34DFA}"/>
            </a:ext>
          </a:extLst>
        </xdr:cNvPr>
        <xdr:cNvSpPr txBox="1"/>
      </xdr:nvSpPr>
      <xdr:spPr>
        <a:xfrm>
          <a:off x="14020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28" name="フローチャート: 判断 327">
          <a:extLst>
            <a:ext uri="{FF2B5EF4-FFF2-40B4-BE49-F238E27FC236}">
              <a16:creationId xmlns:a16="http://schemas.microsoft.com/office/drawing/2014/main" id="{FD5D23FB-B43E-4522-9033-A7CC4F05BFC4}"/>
            </a:ext>
          </a:extLst>
        </xdr:cNvPr>
        <xdr:cNvSpPr/>
      </xdr:nvSpPr>
      <xdr:spPr>
        <a:xfrm>
          <a:off x="13462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29" name="テキスト ボックス 328">
          <a:extLst>
            <a:ext uri="{FF2B5EF4-FFF2-40B4-BE49-F238E27FC236}">
              <a16:creationId xmlns:a16="http://schemas.microsoft.com/office/drawing/2014/main" id="{6D4BF761-C81D-4E0A-88F9-4A7C06092761}"/>
            </a:ext>
          </a:extLst>
        </xdr:cNvPr>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56E57A5E-1A94-45D3-A382-DEF079235AE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2E812867-2A14-4182-AC4D-97AF5ED9BBD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A3FE903-BD05-41BD-94D4-62DC9BD8230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D032328-90FB-4F6D-AAF8-4C293E8A5B3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E9E32DB-1C74-4FCA-970A-70EF81641A3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149437</xdr:rowOff>
    </xdr:from>
    <xdr:to>
      <xdr:col>81</xdr:col>
      <xdr:colOff>95250</xdr:colOff>
      <xdr:row>65</xdr:row>
      <xdr:rowOff>79587</xdr:rowOff>
    </xdr:to>
    <xdr:sp macro="" textlink="">
      <xdr:nvSpPr>
        <xdr:cNvPr id="335" name="楕円 334">
          <a:extLst>
            <a:ext uri="{FF2B5EF4-FFF2-40B4-BE49-F238E27FC236}">
              <a16:creationId xmlns:a16="http://schemas.microsoft.com/office/drawing/2014/main" id="{A8D2AEC1-8E68-4BB0-832D-811412A5B3F7}"/>
            </a:ext>
          </a:extLst>
        </xdr:cNvPr>
        <xdr:cNvSpPr/>
      </xdr:nvSpPr>
      <xdr:spPr>
        <a:xfrm>
          <a:off x="16967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121514</xdr:rowOff>
    </xdr:from>
    <xdr:ext cx="762000" cy="259045"/>
    <xdr:sp macro="" textlink="">
      <xdr:nvSpPr>
        <xdr:cNvPr id="336" name="定員管理の状況該当値テキスト">
          <a:extLst>
            <a:ext uri="{FF2B5EF4-FFF2-40B4-BE49-F238E27FC236}">
              <a16:creationId xmlns:a16="http://schemas.microsoft.com/office/drawing/2014/main" id="{2FEBD678-2FFA-4FD7-B43E-37B07B2D81AC}"/>
            </a:ext>
          </a:extLst>
        </xdr:cNvPr>
        <xdr:cNvSpPr txBox="1"/>
      </xdr:nvSpPr>
      <xdr:spPr>
        <a:xfrm>
          <a:off x="17106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44873</xdr:rowOff>
    </xdr:from>
    <xdr:to>
      <xdr:col>77</xdr:col>
      <xdr:colOff>95250</xdr:colOff>
      <xdr:row>64</xdr:row>
      <xdr:rowOff>146473</xdr:rowOff>
    </xdr:to>
    <xdr:sp macro="" textlink="">
      <xdr:nvSpPr>
        <xdr:cNvPr id="337" name="楕円 336">
          <a:extLst>
            <a:ext uri="{FF2B5EF4-FFF2-40B4-BE49-F238E27FC236}">
              <a16:creationId xmlns:a16="http://schemas.microsoft.com/office/drawing/2014/main" id="{BDFA7985-F8F2-4B3C-9731-929105B03D70}"/>
            </a:ext>
          </a:extLst>
        </xdr:cNvPr>
        <xdr:cNvSpPr/>
      </xdr:nvSpPr>
      <xdr:spPr>
        <a:xfrm>
          <a:off x="16129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131250</xdr:rowOff>
    </xdr:from>
    <xdr:ext cx="736600" cy="259045"/>
    <xdr:sp macro="" textlink="">
      <xdr:nvSpPr>
        <xdr:cNvPr id="338" name="テキスト ボックス 337">
          <a:extLst>
            <a:ext uri="{FF2B5EF4-FFF2-40B4-BE49-F238E27FC236}">
              <a16:creationId xmlns:a16="http://schemas.microsoft.com/office/drawing/2014/main" id="{93673780-D8FB-4762-9A01-B576326D9BCE}"/>
            </a:ext>
          </a:extLst>
        </xdr:cNvPr>
        <xdr:cNvSpPr txBox="1"/>
      </xdr:nvSpPr>
      <xdr:spPr>
        <a:xfrm>
          <a:off x="15798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4656</xdr:rowOff>
    </xdr:from>
    <xdr:to>
      <xdr:col>73</xdr:col>
      <xdr:colOff>44450</xdr:colOff>
      <xdr:row>64</xdr:row>
      <xdr:rowOff>106256</xdr:rowOff>
    </xdr:to>
    <xdr:sp macro="" textlink="">
      <xdr:nvSpPr>
        <xdr:cNvPr id="339" name="楕円 338">
          <a:extLst>
            <a:ext uri="{FF2B5EF4-FFF2-40B4-BE49-F238E27FC236}">
              <a16:creationId xmlns:a16="http://schemas.microsoft.com/office/drawing/2014/main" id="{69AE5569-3371-440E-ADBF-0CCDF07A043B}"/>
            </a:ext>
          </a:extLst>
        </xdr:cNvPr>
        <xdr:cNvSpPr/>
      </xdr:nvSpPr>
      <xdr:spPr>
        <a:xfrm>
          <a:off x="15240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91033</xdr:rowOff>
    </xdr:from>
    <xdr:ext cx="762000" cy="259045"/>
    <xdr:sp macro="" textlink="">
      <xdr:nvSpPr>
        <xdr:cNvPr id="340" name="テキスト ボックス 339">
          <a:extLst>
            <a:ext uri="{FF2B5EF4-FFF2-40B4-BE49-F238E27FC236}">
              <a16:creationId xmlns:a16="http://schemas.microsoft.com/office/drawing/2014/main" id="{AD0AE130-1196-43BB-8BB1-488730DE20DA}"/>
            </a:ext>
          </a:extLst>
        </xdr:cNvPr>
        <xdr:cNvSpPr txBox="1"/>
      </xdr:nvSpPr>
      <xdr:spPr>
        <a:xfrm>
          <a:off x="14909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162560</xdr:rowOff>
    </xdr:from>
    <xdr:to>
      <xdr:col>68</xdr:col>
      <xdr:colOff>203200</xdr:colOff>
      <xdr:row>63</xdr:row>
      <xdr:rowOff>92710</xdr:rowOff>
    </xdr:to>
    <xdr:sp macro="" textlink="">
      <xdr:nvSpPr>
        <xdr:cNvPr id="341" name="楕円 340">
          <a:extLst>
            <a:ext uri="{FF2B5EF4-FFF2-40B4-BE49-F238E27FC236}">
              <a16:creationId xmlns:a16="http://schemas.microsoft.com/office/drawing/2014/main" id="{6A645900-AD53-4567-8106-696E953E1625}"/>
            </a:ext>
          </a:extLst>
        </xdr:cNvPr>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42" name="テキスト ボックス 341">
          <a:extLst>
            <a:ext uri="{FF2B5EF4-FFF2-40B4-BE49-F238E27FC236}">
              <a16:creationId xmlns:a16="http://schemas.microsoft.com/office/drawing/2014/main" id="{43ACCCE3-8613-4AAB-8DB3-DA750A85B922}"/>
            </a:ext>
          </a:extLst>
        </xdr:cNvPr>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43" name="楕円 342">
          <a:extLst>
            <a:ext uri="{FF2B5EF4-FFF2-40B4-BE49-F238E27FC236}">
              <a16:creationId xmlns:a16="http://schemas.microsoft.com/office/drawing/2014/main" id="{894AAED6-ECB7-4013-BBCA-0A9C07950B37}"/>
            </a:ext>
          </a:extLst>
        </xdr:cNvPr>
        <xdr:cNvSpPr/>
      </xdr:nvSpPr>
      <xdr:spPr>
        <a:xfrm>
          <a:off x="13462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160460</xdr:rowOff>
    </xdr:from>
    <xdr:ext cx="762000" cy="259045"/>
    <xdr:sp macro="" textlink="">
      <xdr:nvSpPr>
        <xdr:cNvPr id="344" name="テキスト ボックス 343">
          <a:extLst>
            <a:ext uri="{FF2B5EF4-FFF2-40B4-BE49-F238E27FC236}">
              <a16:creationId xmlns:a16="http://schemas.microsoft.com/office/drawing/2014/main" id="{E46BA1A1-769E-446E-AFA6-5AD9B8361BD6}"/>
            </a:ext>
          </a:extLst>
        </xdr:cNvPr>
        <xdr:cNvSpPr txBox="1"/>
      </xdr:nvSpPr>
      <xdr:spPr>
        <a:xfrm>
          <a:off x="13131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65C6791B-7FEA-4B87-96F2-605C700E8E1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B6B2E85E-7B1F-42D3-B153-AA12BB6ABB4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11920F17-8C4E-44FB-BB65-F0526F71EE2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F7C6F8B7-314C-45E3-AF82-19EBAD87CC9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68705B72-5355-42F7-8E66-BC45A874EAC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F6E2D478-96EC-411D-A447-6052CF8A043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4F59AD2E-955F-4D1A-8199-224E3ACB10B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A9606201-844C-462E-9A0E-158B43B5CCF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230F250C-8B69-4189-998D-AE4129B8F11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8C50D835-0C70-4453-B9A5-84E2C8389AA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B1F3139-55DC-4C80-8401-73302AB391C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8A2F7604-C973-492D-85B1-2F0D61B7852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DA7B4D98-F413-480E-91A4-D0EE2599B76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年度開始の合併特例事業の償還終了等により、地方債の元利償還金が令和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億円余から令和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66.4</a:t>
          </a:r>
          <a:r>
            <a:rPr kumimoji="1" lang="ja-JP" altLang="en-US" sz="1300">
              <a:latin typeface="ＭＳ Ｐゴシック" panose="020B0600070205080204" pitchFamily="50" charset="-128"/>
              <a:ea typeface="ＭＳ Ｐゴシック" panose="020B0600070205080204" pitchFamily="50" charset="-128"/>
            </a:rPr>
            <a:t>億円余まで減少したため。</a:t>
          </a:r>
        </a:p>
        <a:p>
          <a:r>
            <a:rPr kumimoji="1" lang="ja-JP" altLang="en-US" sz="1300">
              <a:latin typeface="ＭＳ Ｐゴシック" panose="020B0600070205080204" pitchFamily="50" charset="-128"/>
              <a:ea typeface="ＭＳ Ｐゴシック" panose="020B0600070205080204" pitchFamily="50" charset="-128"/>
            </a:rPr>
            <a:t>　今後も償還額の適正化や有利な起債の選択等により比率の上昇を抑えたい。</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4FA4CDB0-F2AE-496B-85CB-378B4089F16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88D2E2F4-1569-427E-B55E-F1EAADAD865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EADEF2C5-AC2E-4DF8-963D-FBEC4E037A2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A03CEEEB-7F84-4841-B9A0-9131CB159CEC}"/>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6EBBBC2-A764-4ED5-ADFD-3AF1EFEB85D7}"/>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2C5DB18C-F9A6-4EA3-BA34-084830BAFE3E}"/>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AFBBBC23-5D7B-47ED-B2A1-43CE6C858A7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BF42223F-D54B-4F54-A239-33C69AF790A7}"/>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D0C7E13D-0B1D-451B-882F-489498798216}"/>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73FF03A4-22EF-4AB8-A3D1-29B0D66ECEF5}"/>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418887F9-B987-4443-BF32-98201EC91D2C}"/>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352E28DA-EDFA-4CEF-B3DD-5A8EA1D8B5AA}"/>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4EF65DE7-EB95-4C41-85A8-37E29170B019}"/>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3AF1D19A-B6CE-46F9-AEF7-D1B94ED1B565}"/>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4BA95ABE-ACB4-4A82-9CB3-BD9E45877FF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87AAAE29-6C1B-4A67-9FE2-7DB4568AB78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4" name="直線コネクタ 373">
          <a:extLst>
            <a:ext uri="{FF2B5EF4-FFF2-40B4-BE49-F238E27FC236}">
              <a16:creationId xmlns:a16="http://schemas.microsoft.com/office/drawing/2014/main" id="{D587F03D-350E-4979-8E21-C6E8D1249D0F}"/>
            </a:ext>
          </a:extLst>
        </xdr:cNvPr>
        <xdr:cNvCxnSpPr/>
      </xdr:nvCxnSpPr>
      <xdr:spPr>
        <a:xfrm flipV="1">
          <a:off x="17018000" y="6249610"/>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5" name="公債費負担の状況最小値テキスト">
          <a:extLst>
            <a:ext uri="{FF2B5EF4-FFF2-40B4-BE49-F238E27FC236}">
              <a16:creationId xmlns:a16="http://schemas.microsoft.com/office/drawing/2014/main" id="{F983A4E3-3706-445E-91F2-8F57B6457174}"/>
            </a:ext>
          </a:extLst>
        </xdr:cNvPr>
        <xdr:cNvSpPr txBox="1"/>
      </xdr:nvSpPr>
      <xdr:spPr>
        <a:xfrm>
          <a:off x="17106900" y="787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6" name="直線コネクタ 375">
          <a:extLst>
            <a:ext uri="{FF2B5EF4-FFF2-40B4-BE49-F238E27FC236}">
              <a16:creationId xmlns:a16="http://schemas.microsoft.com/office/drawing/2014/main" id="{A6A7D222-B67F-4EAF-98CB-E2A9F0455F70}"/>
            </a:ext>
          </a:extLst>
        </xdr:cNvPr>
        <xdr:cNvCxnSpPr/>
      </xdr:nvCxnSpPr>
      <xdr:spPr>
        <a:xfrm>
          <a:off x="16929100" y="790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7" name="公債費負担の状況最大値テキスト">
          <a:extLst>
            <a:ext uri="{FF2B5EF4-FFF2-40B4-BE49-F238E27FC236}">
              <a16:creationId xmlns:a16="http://schemas.microsoft.com/office/drawing/2014/main" id="{AD0E2F39-9AF5-42B5-BFCA-E3E0A3982AEE}"/>
            </a:ext>
          </a:extLst>
        </xdr:cNvPr>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78" name="直線コネクタ 377">
          <a:extLst>
            <a:ext uri="{FF2B5EF4-FFF2-40B4-BE49-F238E27FC236}">
              <a16:creationId xmlns:a16="http://schemas.microsoft.com/office/drawing/2014/main" id="{DB8FCCE6-1B74-4B91-8B05-0F0CBF292247}"/>
            </a:ext>
          </a:extLst>
        </xdr:cNvPr>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47474</xdr:rowOff>
    </xdr:to>
    <xdr:cxnSp macro="">
      <xdr:nvCxnSpPr>
        <xdr:cNvPr id="379" name="直線コネクタ 378">
          <a:extLst>
            <a:ext uri="{FF2B5EF4-FFF2-40B4-BE49-F238E27FC236}">
              <a16:creationId xmlns:a16="http://schemas.microsoft.com/office/drawing/2014/main" id="{CDEC7B7D-7680-4901-B484-09042B8623C5}"/>
            </a:ext>
          </a:extLst>
        </xdr:cNvPr>
        <xdr:cNvCxnSpPr/>
      </xdr:nvCxnSpPr>
      <xdr:spPr>
        <a:xfrm flipV="1">
          <a:off x="16179800" y="70654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0" name="公債費負担の状況平均値テキスト">
          <a:extLst>
            <a:ext uri="{FF2B5EF4-FFF2-40B4-BE49-F238E27FC236}">
              <a16:creationId xmlns:a16="http://schemas.microsoft.com/office/drawing/2014/main" id="{B53D6E5B-6C14-4832-8827-BD3450BB0C7D}"/>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1" name="フローチャート: 判断 380">
          <a:extLst>
            <a:ext uri="{FF2B5EF4-FFF2-40B4-BE49-F238E27FC236}">
              <a16:creationId xmlns:a16="http://schemas.microsoft.com/office/drawing/2014/main" id="{EE3E479A-1298-4BB7-AB4B-3366DC491C92}"/>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47474</xdr:rowOff>
    </xdr:to>
    <xdr:cxnSp macro="">
      <xdr:nvCxnSpPr>
        <xdr:cNvPr id="382" name="直線コネクタ 381">
          <a:extLst>
            <a:ext uri="{FF2B5EF4-FFF2-40B4-BE49-F238E27FC236}">
              <a16:creationId xmlns:a16="http://schemas.microsoft.com/office/drawing/2014/main" id="{0C09C69F-E0F8-4800-BA6E-358360EEB5BB}"/>
            </a:ext>
          </a:extLst>
        </xdr:cNvPr>
        <xdr:cNvCxnSpPr/>
      </xdr:nvCxnSpPr>
      <xdr:spPr>
        <a:xfrm>
          <a:off x="15290800" y="70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3" name="フローチャート: 判断 382">
          <a:extLst>
            <a:ext uri="{FF2B5EF4-FFF2-40B4-BE49-F238E27FC236}">
              <a16:creationId xmlns:a16="http://schemas.microsoft.com/office/drawing/2014/main" id="{0593D839-4579-49DF-9877-C8872AF34446}"/>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4" name="テキスト ボックス 383">
          <a:extLst>
            <a:ext uri="{FF2B5EF4-FFF2-40B4-BE49-F238E27FC236}">
              <a16:creationId xmlns:a16="http://schemas.microsoft.com/office/drawing/2014/main" id="{ABDB7E67-7BE7-4C79-A1D7-25CDCCC113F6}"/>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47474</xdr:rowOff>
    </xdr:from>
    <xdr:to>
      <xdr:col>72</xdr:col>
      <xdr:colOff>203200</xdr:colOff>
      <xdr:row>41</xdr:row>
      <xdr:rowOff>58965</xdr:rowOff>
    </xdr:to>
    <xdr:cxnSp macro="">
      <xdr:nvCxnSpPr>
        <xdr:cNvPr id="385" name="直線コネクタ 384">
          <a:extLst>
            <a:ext uri="{FF2B5EF4-FFF2-40B4-BE49-F238E27FC236}">
              <a16:creationId xmlns:a16="http://schemas.microsoft.com/office/drawing/2014/main" id="{617578F4-E5F6-4093-95BF-BCBA9E27C0F1}"/>
            </a:ext>
          </a:extLst>
        </xdr:cNvPr>
        <xdr:cNvCxnSpPr/>
      </xdr:nvCxnSpPr>
      <xdr:spPr>
        <a:xfrm flipV="1">
          <a:off x="14401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6" name="フローチャート: 判断 385">
          <a:extLst>
            <a:ext uri="{FF2B5EF4-FFF2-40B4-BE49-F238E27FC236}">
              <a16:creationId xmlns:a16="http://schemas.microsoft.com/office/drawing/2014/main" id="{6CD66131-5D71-44D4-AA0B-1FEF56D47294}"/>
            </a:ext>
          </a:extLst>
        </xdr:cNvPr>
        <xdr:cNvSpPr/>
      </xdr:nvSpPr>
      <xdr:spPr>
        <a:xfrm>
          <a:off x="15240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7" name="テキスト ボックス 386">
          <a:extLst>
            <a:ext uri="{FF2B5EF4-FFF2-40B4-BE49-F238E27FC236}">
              <a16:creationId xmlns:a16="http://schemas.microsoft.com/office/drawing/2014/main" id="{FDB53406-681F-4068-8292-09657B1E0E73}"/>
            </a:ext>
          </a:extLst>
        </xdr:cNvPr>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58965</xdr:rowOff>
    </xdr:to>
    <xdr:cxnSp macro="">
      <xdr:nvCxnSpPr>
        <xdr:cNvPr id="388" name="直線コネクタ 387">
          <a:extLst>
            <a:ext uri="{FF2B5EF4-FFF2-40B4-BE49-F238E27FC236}">
              <a16:creationId xmlns:a16="http://schemas.microsoft.com/office/drawing/2014/main" id="{3471AE58-0A85-49AD-B30E-4604FD85752B}"/>
            </a:ext>
          </a:extLst>
        </xdr:cNvPr>
        <xdr:cNvCxnSpPr/>
      </xdr:nvCxnSpPr>
      <xdr:spPr>
        <a:xfrm>
          <a:off x="13512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89" name="フローチャート: 判断 388">
          <a:extLst>
            <a:ext uri="{FF2B5EF4-FFF2-40B4-BE49-F238E27FC236}">
              <a16:creationId xmlns:a16="http://schemas.microsoft.com/office/drawing/2014/main" id="{F46090E7-5504-42EB-89F8-3EC8B5868A7B}"/>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0" name="テキスト ボックス 389">
          <a:extLst>
            <a:ext uri="{FF2B5EF4-FFF2-40B4-BE49-F238E27FC236}">
              <a16:creationId xmlns:a16="http://schemas.microsoft.com/office/drawing/2014/main" id="{89660148-9165-4DEE-A064-9DADC4DCEAFF}"/>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1" name="フローチャート: 判断 390">
          <a:extLst>
            <a:ext uri="{FF2B5EF4-FFF2-40B4-BE49-F238E27FC236}">
              <a16:creationId xmlns:a16="http://schemas.microsoft.com/office/drawing/2014/main" id="{37342B56-99C8-442B-921F-9850E74A7525}"/>
            </a:ext>
          </a:extLst>
        </xdr:cNvPr>
        <xdr:cNvSpPr/>
      </xdr:nvSpPr>
      <xdr:spPr>
        <a:xfrm>
          <a:off x="13462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392" name="テキスト ボックス 391">
          <a:extLst>
            <a:ext uri="{FF2B5EF4-FFF2-40B4-BE49-F238E27FC236}">
              <a16:creationId xmlns:a16="http://schemas.microsoft.com/office/drawing/2014/main" id="{46DF4101-3BC0-42F3-B52B-DF9E9E88650C}"/>
            </a:ext>
          </a:extLst>
        </xdr:cNvPr>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FB36FC7-B0FD-46CB-8C3D-6E2C39FDF4C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C2894AA-ECD0-4DF0-B778-398A9480372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34EA0A0-EC6E-4C05-A78A-FD6A9439A7F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88270ED-28D0-403E-A27E-59B9F3ACBF8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161188A-D322-49A5-8903-A6E4A9277B8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8" name="楕円 397">
          <a:extLst>
            <a:ext uri="{FF2B5EF4-FFF2-40B4-BE49-F238E27FC236}">
              <a16:creationId xmlns:a16="http://schemas.microsoft.com/office/drawing/2014/main" id="{2B41A7CE-5ADF-452F-8891-A51AB2CD3505}"/>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399" name="公債費負担の状況該当値テキスト">
          <a:extLst>
            <a:ext uri="{FF2B5EF4-FFF2-40B4-BE49-F238E27FC236}">
              <a16:creationId xmlns:a16="http://schemas.microsoft.com/office/drawing/2014/main" id="{50F3E783-17B0-4A46-AC3B-7EC5AF4E95DA}"/>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0" name="楕円 399">
          <a:extLst>
            <a:ext uri="{FF2B5EF4-FFF2-40B4-BE49-F238E27FC236}">
              <a16:creationId xmlns:a16="http://schemas.microsoft.com/office/drawing/2014/main" id="{317523AB-1509-4037-B6C5-0F44EBFF5D4C}"/>
            </a:ext>
          </a:extLst>
        </xdr:cNvPr>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1" name="テキスト ボックス 400">
          <a:extLst>
            <a:ext uri="{FF2B5EF4-FFF2-40B4-BE49-F238E27FC236}">
              <a16:creationId xmlns:a16="http://schemas.microsoft.com/office/drawing/2014/main" id="{CF031E53-5273-4300-975A-42A15F8104AB}"/>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168124</xdr:rowOff>
    </xdr:from>
    <xdr:to>
      <xdr:col>73</xdr:col>
      <xdr:colOff>44450</xdr:colOff>
      <xdr:row>41</xdr:row>
      <xdr:rowOff>98274</xdr:rowOff>
    </xdr:to>
    <xdr:sp macro="" textlink="">
      <xdr:nvSpPr>
        <xdr:cNvPr id="402" name="楕円 401">
          <a:extLst>
            <a:ext uri="{FF2B5EF4-FFF2-40B4-BE49-F238E27FC236}">
              <a16:creationId xmlns:a16="http://schemas.microsoft.com/office/drawing/2014/main" id="{226C7698-FA10-4BD2-9042-65948093CC51}"/>
            </a:ext>
          </a:extLst>
        </xdr:cNvPr>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83051</xdr:rowOff>
    </xdr:from>
    <xdr:ext cx="762000" cy="259045"/>
    <xdr:sp macro="" textlink="">
      <xdr:nvSpPr>
        <xdr:cNvPr id="403" name="テキスト ボックス 402">
          <a:extLst>
            <a:ext uri="{FF2B5EF4-FFF2-40B4-BE49-F238E27FC236}">
              <a16:creationId xmlns:a16="http://schemas.microsoft.com/office/drawing/2014/main" id="{5032CD70-D49E-496C-A6FB-BCAAC6120189}"/>
            </a:ext>
          </a:extLst>
        </xdr:cNvPr>
        <xdr:cNvSpPr txBox="1"/>
      </xdr:nvSpPr>
      <xdr:spPr>
        <a:xfrm>
          <a:off x="14909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04" name="楕円 403">
          <a:extLst>
            <a:ext uri="{FF2B5EF4-FFF2-40B4-BE49-F238E27FC236}">
              <a16:creationId xmlns:a16="http://schemas.microsoft.com/office/drawing/2014/main" id="{641460C6-8104-48E1-8DFD-197D79DD29C7}"/>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05" name="テキスト ボックス 404">
          <a:extLst>
            <a:ext uri="{FF2B5EF4-FFF2-40B4-BE49-F238E27FC236}">
              <a16:creationId xmlns:a16="http://schemas.microsoft.com/office/drawing/2014/main" id="{3CA3FE3B-C9BA-4386-8027-25997BC80CC6}"/>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06" name="楕円 405">
          <a:extLst>
            <a:ext uri="{FF2B5EF4-FFF2-40B4-BE49-F238E27FC236}">
              <a16:creationId xmlns:a16="http://schemas.microsoft.com/office/drawing/2014/main" id="{5A5B8371-767D-46D5-8399-152ABA7A77F1}"/>
            </a:ext>
          </a:extLst>
        </xdr:cNvPr>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94542</xdr:rowOff>
    </xdr:from>
    <xdr:ext cx="762000" cy="259045"/>
    <xdr:sp macro="" textlink="">
      <xdr:nvSpPr>
        <xdr:cNvPr id="407" name="テキスト ボックス 406">
          <a:extLst>
            <a:ext uri="{FF2B5EF4-FFF2-40B4-BE49-F238E27FC236}">
              <a16:creationId xmlns:a16="http://schemas.microsoft.com/office/drawing/2014/main" id="{E00F88E1-F7BC-4313-9234-A556BE2ACC6B}"/>
            </a:ext>
          </a:extLst>
        </xdr:cNvPr>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D94F3020-34F2-41DE-90FF-229442AAA83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5CFFF087-A679-4FEF-B8C0-727FB2061AB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EE78EE02-0B4C-4390-BF03-65FB34DF227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C7C33D3E-BED2-4EDD-891E-A2D39EBE52B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24D9B0-7504-4F88-B456-FA96B4E3780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1EBC2399-F247-4C1B-B58D-572D45E4DF4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F77A9FC0-0952-4C82-A933-5B291571182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60FA6D55-B84B-4854-9D28-57ED9B9E8C3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F5C27405-8936-4E10-8A38-4CB69FDCF18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E07F780C-F9EC-4E94-A1FA-EA59E1007CA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57DC2E64-E4A7-4BD7-B5D1-6B844C53557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7E0626E7-F1AD-4B36-8673-BECFBDF624C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C0DFB387-4748-473B-B21F-CB3AFA4AFCE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前年度から比較して、地方債の現在高が</a:t>
          </a:r>
          <a:r>
            <a:rPr kumimoji="1" lang="en-US" altLang="ja-JP" sz="1300">
              <a:latin typeface="ＭＳ Ｐゴシック" panose="020B0600070205080204" pitchFamily="50" charset="-128"/>
              <a:ea typeface="ＭＳ Ｐゴシック" panose="020B0600070205080204" pitchFamily="50" charset="-128"/>
            </a:rPr>
            <a:t>666</a:t>
          </a:r>
          <a:r>
            <a:rPr kumimoji="1" lang="ja-JP" altLang="en-US" sz="1300">
              <a:latin typeface="ＭＳ Ｐゴシック" panose="020B0600070205080204" pitchFamily="50" charset="-128"/>
              <a:ea typeface="ＭＳ Ｐゴシック" panose="020B0600070205080204" pitchFamily="50" charset="-128"/>
            </a:rPr>
            <a:t>億円余から</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億円余まで減少したこと、公営企業債等繰入見込額が下水道事業等で約</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億円減少したため、</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引き続き、次世代の負担を少しでも軽減するよう公債費等の経常的経費の削減を中心とする行財政改革を進め、財政の健全化を図る。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3B5D0742-CD5C-4CAA-9C14-64986B81670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F0397636-2B8F-4F17-B174-C1B2134FB49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62073029-6729-4257-BA12-2CB8B220732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FDDDB44D-6810-4BF0-9136-17B2E6B3C1EF}"/>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C3DE1F39-3730-4CFC-B93A-A1DCC0F5BEA1}"/>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61EB793D-D70B-4C0B-A7FE-20BDBDD3AF71}"/>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66E7AC34-0190-4584-9969-3586F8B010C5}"/>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82522424-7BA1-4305-9802-69DC2632BDB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5BBE56A5-56DD-4C53-B822-8CBDB6214FFF}"/>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ACD3F452-B81D-4B74-9C4B-18B97130AD33}"/>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F26053DC-94B5-41F7-8B39-9CB1A12C5A88}"/>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3BC51A73-95E8-436A-A8AB-022233E4556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50AAF2E4-298C-4DED-8375-967A78E04EB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4" name="直線コネクタ 433">
          <a:extLst>
            <a:ext uri="{FF2B5EF4-FFF2-40B4-BE49-F238E27FC236}">
              <a16:creationId xmlns:a16="http://schemas.microsoft.com/office/drawing/2014/main" id="{4DB06FE1-E6E6-4E0C-98C8-906E3C7EEAC6}"/>
            </a:ext>
          </a:extLst>
        </xdr:cNvPr>
        <xdr:cNvCxnSpPr/>
      </xdr:nvCxnSpPr>
      <xdr:spPr>
        <a:xfrm flipV="1">
          <a:off x="17018000" y="2451100"/>
          <a:ext cx="0" cy="151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5" name="将来負担の状況最小値テキスト">
          <a:extLst>
            <a:ext uri="{FF2B5EF4-FFF2-40B4-BE49-F238E27FC236}">
              <a16:creationId xmlns:a16="http://schemas.microsoft.com/office/drawing/2014/main" id="{B90EE749-1EB8-4DC2-888A-0E42A007FCFB}"/>
            </a:ext>
          </a:extLst>
        </xdr:cNvPr>
        <xdr:cNvSpPr txBox="1"/>
      </xdr:nvSpPr>
      <xdr:spPr>
        <a:xfrm>
          <a:off x="17106900" y="39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6" name="直線コネクタ 435">
          <a:extLst>
            <a:ext uri="{FF2B5EF4-FFF2-40B4-BE49-F238E27FC236}">
              <a16:creationId xmlns:a16="http://schemas.microsoft.com/office/drawing/2014/main" id="{D346DB76-2D99-42A9-AE0B-0B6558E92A08}"/>
            </a:ext>
          </a:extLst>
        </xdr:cNvPr>
        <xdr:cNvCxnSpPr/>
      </xdr:nvCxnSpPr>
      <xdr:spPr>
        <a:xfrm>
          <a:off x="16929100" y="397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7" name="将来負担の状況最大値テキスト">
          <a:extLst>
            <a:ext uri="{FF2B5EF4-FFF2-40B4-BE49-F238E27FC236}">
              <a16:creationId xmlns:a16="http://schemas.microsoft.com/office/drawing/2014/main" id="{865736A5-8509-4A05-AC5B-6168AED5177A}"/>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15C68F84-D5B3-426D-B1F5-CA58811C11DF}"/>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74320</xdr:rowOff>
    </xdr:from>
    <xdr:to>
      <xdr:col>81</xdr:col>
      <xdr:colOff>44450</xdr:colOff>
      <xdr:row>15</xdr:row>
      <xdr:rowOff>106172</xdr:rowOff>
    </xdr:to>
    <xdr:cxnSp macro="">
      <xdr:nvCxnSpPr>
        <xdr:cNvPr id="439" name="直線コネクタ 438">
          <a:extLst>
            <a:ext uri="{FF2B5EF4-FFF2-40B4-BE49-F238E27FC236}">
              <a16:creationId xmlns:a16="http://schemas.microsoft.com/office/drawing/2014/main" id="{63A0B4EB-5AF9-40C0-B65C-480DA8C21C5D}"/>
            </a:ext>
          </a:extLst>
        </xdr:cNvPr>
        <xdr:cNvCxnSpPr/>
      </xdr:nvCxnSpPr>
      <xdr:spPr>
        <a:xfrm flipV="1">
          <a:off x="16179800" y="2646070"/>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0" name="将来負担の状況平均値テキスト">
          <a:extLst>
            <a:ext uri="{FF2B5EF4-FFF2-40B4-BE49-F238E27FC236}">
              <a16:creationId xmlns:a16="http://schemas.microsoft.com/office/drawing/2014/main" id="{20877A1C-B2F4-46C8-BD51-CDC58D0F24DD}"/>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8248A5AC-2F39-4673-93A6-A37316937A5A}"/>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106172</xdr:rowOff>
    </xdr:from>
    <xdr:to>
      <xdr:col>77</xdr:col>
      <xdr:colOff>44450</xdr:colOff>
      <xdr:row>16</xdr:row>
      <xdr:rowOff>59233</xdr:rowOff>
    </xdr:to>
    <xdr:cxnSp macro="">
      <xdr:nvCxnSpPr>
        <xdr:cNvPr id="442" name="直線コネクタ 441">
          <a:extLst>
            <a:ext uri="{FF2B5EF4-FFF2-40B4-BE49-F238E27FC236}">
              <a16:creationId xmlns:a16="http://schemas.microsoft.com/office/drawing/2014/main" id="{34B3FDD3-7D3B-4A6D-A614-3EAFAEB6807D}"/>
            </a:ext>
          </a:extLst>
        </xdr:cNvPr>
        <xdr:cNvCxnSpPr/>
      </xdr:nvCxnSpPr>
      <xdr:spPr>
        <a:xfrm flipV="1">
          <a:off x="15290800" y="2677922"/>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3" name="フローチャート: 判断 442">
          <a:extLst>
            <a:ext uri="{FF2B5EF4-FFF2-40B4-BE49-F238E27FC236}">
              <a16:creationId xmlns:a16="http://schemas.microsoft.com/office/drawing/2014/main" id="{17A6738F-5D04-4790-9E46-F3919F44CB1C}"/>
            </a:ext>
          </a:extLst>
        </xdr:cNvPr>
        <xdr:cNvSpPr/>
      </xdr:nvSpPr>
      <xdr:spPr>
        <a:xfrm>
          <a:off x="161290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4" name="テキスト ボックス 443">
          <a:extLst>
            <a:ext uri="{FF2B5EF4-FFF2-40B4-BE49-F238E27FC236}">
              <a16:creationId xmlns:a16="http://schemas.microsoft.com/office/drawing/2014/main" id="{D5712B1D-E6E5-4EE1-ABF7-78421CB276DD}"/>
            </a:ext>
          </a:extLst>
        </xdr:cNvPr>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158293</xdr:rowOff>
    </xdr:from>
    <xdr:to>
      <xdr:col>72</xdr:col>
      <xdr:colOff>203200</xdr:colOff>
      <xdr:row>16</xdr:row>
      <xdr:rowOff>59233</xdr:rowOff>
    </xdr:to>
    <xdr:cxnSp macro="">
      <xdr:nvCxnSpPr>
        <xdr:cNvPr id="445" name="直線コネクタ 444">
          <a:extLst>
            <a:ext uri="{FF2B5EF4-FFF2-40B4-BE49-F238E27FC236}">
              <a16:creationId xmlns:a16="http://schemas.microsoft.com/office/drawing/2014/main" id="{5FFD8D7B-591F-4C95-AAA2-915259C67225}"/>
            </a:ext>
          </a:extLst>
        </xdr:cNvPr>
        <xdr:cNvCxnSpPr/>
      </xdr:nvCxnSpPr>
      <xdr:spPr>
        <a:xfrm>
          <a:off x="14401800" y="273004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130302</xdr:rowOff>
    </xdr:from>
    <xdr:to>
      <xdr:col>73</xdr:col>
      <xdr:colOff>44450</xdr:colOff>
      <xdr:row>15</xdr:row>
      <xdr:rowOff>60452</xdr:rowOff>
    </xdr:to>
    <xdr:sp macro="" textlink="">
      <xdr:nvSpPr>
        <xdr:cNvPr id="446" name="フローチャート: 判断 445">
          <a:extLst>
            <a:ext uri="{FF2B5EF4-FFF2-40B4-BE49-F238E27FC236}">
              <a16:creationId xmlns:a16="http://schemas.microsoft.com/office/drawing/2014/main" id="{F9D4DB3C-85F9-4840-8E30-1925342C85C2}"/>
            </a:ext>
          </a:extLst>
        </xdr:cNvPr>
        <xdr:cNvSpPr/>
      </xdr:nvSpPr>
      <xdr:spPr>
        <a:xfrm>
          <a:off x="15240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7" name="テキスト ボックス 446">
          <a:extLst>
            <a:ext uri="{FF2B5EF4-FFF2-40B4-BE49-F238E27FC236}">
              <a16:creationId xmlns:a16="http://schemas.microsoft.com/office/drawing/2014/main" id="{A29580FC-CD67-4DFE-AC9C-2EAEA1509668}"/>
            </a:ext>
          </a:extLst>
        </xdr:cNvPr>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137058</xdr:rowOff>
    </xdr:from>
    <xdr:to>
      <xdr:col>68</xdr:col>
      <xdr:colOff>152400</xdr:colOff>
      <xdr:row>15</xdr:row>
      <xdr:rowOff>158293</xdr:rowOff>
    </xdr:to>
    <xdr:cxnSp macro="">
      <xdr:nvCxnSpPr>
        <xdr:cNvPr id="448" name="直線コネクタ 447">
          <a:extLst>
            <a:ext uri="{FF2B5EF4-FFF2-40B4-BE49-F238E27FC236}">
              <a16:creationId xmlns:a16="http://schemas.microsoft.com/office/drawing/2014/main" id="{41D97A14-5638-4950-B84E-DD6251BE1589}"/>
            </a:ext>
          </a:extLst>
        </xdr:cNvPr>
        <xdr:cNvCxnSpPr/>
      </xdr:nvCxnSpPr>
      <xdr:spPr>
        <a:xfrm>
          <a:off x="13512800" y="2708808"/>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6147</xdr:rowOff>
    </xdr:from>
    <xdr:to>
      <xdr:col>68</xdr:col>
      <xdr:colOff>203200</xdr:colOff>
      <xdr:row>15</xdr:row>
      <xdr:rowOff>107747</xdr:rowOff>
    </xdr:to>
    <xdr:sp macro="" textlink="">
      <xdr:nvSpPr>
        <xdr:cNvPr id="449" name="フローチャート: 判断 448">
          <a:extLst>
            <a:ext uri="{FF2B5EF4-FFF2-40B4-BE49-F238E27FC236}">
              <a16:creationId xmlns:a16="http://schemas.microsoft.com/office/drawing/2014/main" id="{827A5BC7-DE2B-45C1-B5E0-A9535FC82396}"/>
            </a:ext>
          </a:extLst>
        </xdr:cNvPr>
        <xdr:cNvSpPr/>
      </xdr:nvSpPr>
      <xdr:spPr>
        <a:xfrm>
          <a:off x="14351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117924</xdr:rowOff>
    </xdr:from>
    <xdr:ext cx="762000" cy="259045"/>
    <xdr:sp macro="" textlink="">
      <xdr:nvSpPr>
        <xdr:cNvPr id="450" name="テキスト ボックス 449">
          <a:extLst>
            <a:ext uri="{FF2B5EF4-FFF2-40B4-BE49-F238E27FC236}">
              <a16:creationId xmlns:a16="http://schemas.microsoft.com/office/drawing/2014/main" id="{97B2EECE-94C2-45A2-A7D1-C842837A6DCC}"/>
            </a:ext>
          </a:extLst>
        </xdr:cNvPr>
        <xdr:cNvSpPr txBox="1"/>
      </xdr:nvSpPr>
      <xdr:spPr>
        <a:xfrm>
          <a:off x="14020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51" name="フローチャート: 判断 450">
          <a:extLst>
            <a:ext uri="{FF2B5EF4-FFF2-40B4-BE49-F238E27FC236}">
              <a16:creationId xmlns:a16="http://schemas.microsoft.com/office/drawing/2014/main" id="{C3735404-98C8-4B16-891A-D31394AFF289}"/>
            </a:ext>
          </a:extLst>
        </xdr:cNvPr>
        <xdr:cNvSpPr/>
      </xdr:nvSpPr>
      <xdr:spPr>
        <a:xfrm>
          <a:off x="13462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52" name="テキスト ボックス 451">
          <a:extLst>
            <a:ext uri="{FF2B5EF4-FFF2-40B4-BE49-F238E27FC236}">
              <a16:creationId xmlns:a16="http://schemas.microsoft.com/office/drawing/2014/main" id="{C6B68DE8-35E0-4D0A-87B6-371A81AB456E}"/>
            </a:ext>
          </a:extLst>
        </xdr:cNvPr>
        <xdr:cNvSpPr txBox="1"/>
      </xdr:nvSpPr>
      <xdr:spPr>
        <a:xfrm>
          <a:off x="13131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53FE1DB3-C1C8-44B1-B725-849CC783E05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3C24412-46AE-41AC-A28E-E718729D46B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6CB18C5-1453-436E-9D46-2906EDE5678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C5BC3DE2-7D64-4E63-AD73-0C5CFC0F570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BE54CE4-DEB0-423A-928A-13258D68225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23520</xdr:rowOff>
    </xdr:from>
    <xdr:to>
      <xdr:col>81</xdr:col>
      <xdr:colOff>95250</xdr:colOff>
      <xdr:row>15</xdr:row>
      <xdr:rowOff>125120</xdr:rowOff>
    </xdr:to>
    <xdr:sp macro="" textlink="">
      <xdr:nvSpPr>
        <xdr:cNvPr id="458" name="楕円 457">
          <a:extLst>
            <a:ext uri="{FF2B5EF4-FFF2-40B4-BE49-F238E27FC236}">
              <a16:creationId xmlns:a16="http://schemas.microsoft.com/office/drawing/2014/main" id="{06CCE328-B9DE-43B3-B86D-3F5A2453A52B}"/>
            </a:ext>
          </a:extLst>
        </xdr:cNvPr>
        <xdr:cNvSpPr/>
      </xdr:nvSpPr>
      <xdr:spPr>
        <a:xfrm>
          <a:off x="16967200" y="25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167047</xdr:rowOff>
    </xdr:from>
    <xdr:ext cx="762000" cy="259045"/>
    <xdr:sp macro="" textlink="">
      <xdr:nvSpPr>
        <xdr:cNvPr id="459" name="将来負担の状況該当値テキスト">
          <a:extLst>
            <a:ext uri="{FF2B5EF4-FFF2-40B4-BE49-F238E27FC236}">
              <a16:creationId xmlns:a16="http://schemas.microsoft.com/office/drawing/2014/main" id="{6F1CE370-DA20-4FE3-A0FA-A6D566357D4E}"/>
            </a:ext>
          </a:extLst>
        </xdr:cNvPr>
        <xdr:cNvSpPr txBox="1"/>
      </xdr:nvSpPr>
      <xdr:spPr>
        <a:xfrm>
          <a:off x="17106900" y="25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55372</xdr:rowOff>
    </xdr:from>
    <xdr:to>
      <xdr:col>77</xdr:col>
      <xdr:colOff>95250</xdr:colOff>
      <xdr:row>15</xdr:row>
      <xdr:rowOff>156972</xdr:rowOff>
    </xdr:to>
    <xdr:sp macro="" textlink="">
      <xdr:nvSpPr>
        <xdr:cNvPr id="460" name="楕円 459">
          <a:extLst>
            <a:ext uri="{FF2B5EF4-FFF2-40B4-BE49-F238E27FC236}">
              <a16:creationId xmlns:a16="http://schemas.microsoft.com/office/drawing/2014/main" id="{1FBD29AC-5F28-4BCB-82A1-7180E61D7A9B}"/>
            </a:ext>
          </a:extLst>
        </xdr:cNvPr>
        <xdr:cNvSpPr/>
      </xdr:nvSpPr>
      <xdr:spPr>
        <a:xfrm>
          <a:off x="16129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141749</xdr:rowOff>
    </xdr:from>
    <xdr:ext cx="736600" cy="259045"/>
    <xdr:sp macro="" textlink="">
      <xdr:nvSpPr>
        <xdr:cNvPr id="461" name="テキスト ボックス 460">
          <a:extLst>
            <a:ext uri="{FF2B5EF4-FFF2-40B4-BE49-F238E27FC236}">
              <a16:creationId xmlns:a16="http://schemas.microsoft.com/office/drawing/2014/main" id="{C2703BDB-B486-4F80-987A-A0995DF75751}"/>
            </a:ext>
          </a:extLst>
        </xdr:cNvPr>
        <xdr:cNvSpPr txBox="1"/>
      </xdr:nvSpPr>
      <xdr:spPr>
        <a:xfrm>
          <a:off x="15798800" y="271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8433</xdr:rowOff>
    </xdr:from>
    <xdr:to>
      <xdr:col>73</xdr:col>
      <xdr:colOff>44450</xdr:colOff>
      <xdr:row>16</xdr:row>
      <xdr:rowOff>110033</xdr:rowOff>
    </xdr:to>
    <xdr:sp macro="" textlink="">
      <xdr:nvSpPr>
        <xdr:cNvPr id="462" name="楕円 461">
          <a:extLst>
            <a:ext uri="{FF2B5EF4-FFF2-40B4-BE49-F238E27FC236}">
              <a16:creationId xmlns:a16="http://schemas.microsoft.com/office/drawing/2014/main" id="{3D281413-EC71-4B24-B803-7ADDA2520121}"/>
            </a:ext>
          </a:extLst>
        </xdr:cNvPr>
        <xdr:cNvSpPr/>
      </xdr:nvSpPr>
      <xdr:spPr>
        <a:xfrm>
          <a:off x="15240000" y="2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94810</xdr:rowOff>
    </xdr:from>
    <xdr:ext cx="762000" cy="259045"/>
    <xdr:sp macro="" textlink="">
      <xdr:nvSpPr>
        <xdr:cNvPr id="463" name="テキスト ボックス 462">
          <a:extLst>
            <a:ext uri="{FF2B5EF4-FFF2-40B4-BE49-F238E27FC236}">
              <a16:creationId xmlns:a16="http://schemas.microsoft.com/office/drawing/2014/main" id="{2E4AEA50-B6FA-47C7-92DA-D371064417F2}"/>
            </a:ext>
          </a:extLst>
        </xdr:cNvPr>
        <xdr:cNvSpPr txBox="1"/>
      </xdr:nvSpPr>
      <xdr:spPr>
        <a:xfrm>
          <a:off x="14909800" y="28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107493</xdr:rowOff>
    </xdr:from>
    <xdr:to>
      <xdr:col>68</xdr:col>
      <xdr:colOff>203200</xdr:colOff>
      <xdr:row>16</xdr:row>
      <xdr:rowOff>37643</xdr:rowOff>
    </xdr:to>
    <xdr:sp macro="" textlink="">
      <xdr:nvSpPr>
        <xdr:cNvPr id="464" name="楕円 463">
          <a:extLst>
            <a:ext uri="{FF2B5EF4-FFF2-40B4-BE49-F238E27FC236}">
              <a16:creationId xmlns:a16="http://schemas.microsoft.com/office/drawing/2014/main" id="{46B3B572-8CA0-4C56-892E-70028B14FD62}"/>
            </a:ext>
          </a:extLst>
        </xdr:cNvPr>
        <xdr:cNvSpPr/>
      </xdr:nvSpPr>
      <xdr:spPr>
        <a:xfrm>
          <a:off x="14351000" y="2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22420</xdr:rowOff>
    </xdr:from>
    <xdr:ext cx="762000" cy="259045"/>
    <xdr:sp macro="" textlink="">
      <xdr:nvSpPr>
        <xdr:cNvPr id="465" name="テキスト ボックス 464">
          <a:extLst>
            <a:ext uri="{FF2B5EF4-FFF2-40B4-BE49-F238E27FC236}">
              <a16:creationId xmlns:a16="http://schemas.microsoft.com/office/drawing/2014/main" id="{B5704A23-A049-43B4-8A4B-E5048756E4CC}"/>
            </a:ext>
          </a:extLst>
        </xdr:cNvPr>
        <xdr:cNvSpPr txBox="1"/>
      </xdr:nvSpPr>
      <xdr:spPr>
        <a:xfrm>
          <a:off x="14020800" y="27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66" name="楕円 465">
          <a:extLst>
            <a:ext uri="{FF2B5EF4-FFF2-40B4-BE49-F238E27FC236}">
              <a16:creationId xmlns:a16="http://schemas.microsoft.com/office/drawing/2014/main" id="{E0727646-C6DE-4FDD-B4E6-D4E243C28717}"/>
            </a:ext>
          </a:extLst>
        </xdr:cNvPr>
        <xdr:cNvSpPr/>
      </xdr:nvSpPr>
      <xdr:spPr>
        <a:xfrm>
          <a:off x="13462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67" name="テキスト ボックス 466">
          <a:extLst>
            <a:ext uri="{FF2B5EF4-FFF2-40B4-BE49-F238E27FC236}">
              <a16:creationId xmlns:a16="http://schemas.microsoft.com/office/drawing/2014/main" id="{C1430B0C-D340-455B-8F69-41CDD2279C5B}"/>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153,507
149,530
552.04
76,452,042
73,656,302
2,240,048
40,430,736
64,033,993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会計年度任用職員制度の開始により、令和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年度に上昇したが、ここ最近では大きな増減は無い。令和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年度は会計年度任用職員の期末手当や報酬の増などにより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ポイントの増となった。類似団体との比較では、令和元年度までは平均を下回っていたが、令和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年度以降は類似団体の平均である。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25400</xdr:rowOff>
    </xdr:from>
    <xdr:to>
      <xdr:col>24</xdr:col>
      <xdr:colOff>25400</xdr:colOff>
      <xdr:row>39</xdr:row>
      <xdr:rowOff>6350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40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25400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4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19050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198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6350</xdr:rowOff>
    </xdr:from>
    <xdr:to>
      <xdr:col>11</xdr:col>
      <xdr:colOff>9525</xdr:colOff>
      <xdr:row>35</xdr:row>
      <xdr:rowOff>19050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127000</xdr:rowOff>
    </xdr:from>
    <xdr:to>
      <xdr:col>24</xdr:col>
      <xdr:colOff>76200</xdr:colOff>
      <xdr:row>39</xdr:row>
      <xdr:rowOff>57150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146050</xdr:rowOff>
    </xdr:from>
    <xdr:to>
      <xdr:col>20</xdr:col>
      <xdr:colOff>38100</xdr:colOff>
      <xdr:row>38</xdr:row>
      <xdr:rowOff>76200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60977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139700</xdr:rowOff>
    </xdr:from>
    <xdr:to>
      <xdr:col>11</xdr:col>
      <xdr:colOff>60325</xdr:colOff>
      <xdr:row>35</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80027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127000</xdr:rowOff>
    </xdr:from>
    <xdr:to>
      <xdr:col>6</xdr:col>
      <xdr:colOff>171450</xdr:colOff>
      <xdr:row>35</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年度以降横ばいで推移しているが、令和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年度以降の会計年度任用職員制度の開始に伴う賃金等の減により、類似団体においても最も低い数字となっている。　</a:t>
          </a:r>
        </a:p>
        <a:p>
          <a:r>
            <a:rPr kumimoji="1" lang="ja-JP" altLang="en-US" sz="1300">
              <a:latin typeface="ＭＳ Ｐゴシック" panose="020B0600070205080204" pitchFamily="50" charset="-128"/>
              <a:ea typeface="ＭＳ Ｐゴシック" panose="020B0600070205080204" pitchFamily="50" charset="-128"/>
            </a:rPr>
            <a:t>　庁舎、各施設においてエコオフィスを徹底し、光熱水費等の増加を最小限に抑制していく。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168148</xdr:rowOff>
    </xdr:from>
    <xdr:to>
      <xdr:col>82</xdr:col>
      <xdr:colOff>107950</xdr:colOff>
      <xdr:row>13</xdr:row>
      <xdr:rowOff>60706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2255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168148</xdr:rowOff>
    </xdr:from>
    <xdr:to>
      <xdr:col>78</xdr:col>
      <xdr:colOff>69850</xdr:colOff>
      <xdr:row>13</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225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24130</xdr:rowOff>
    </xdr:from>
    <xdr:to>
      <xdr:col>73</xdr:col>
      <xdr:colOff>180975</xdr:colOff>
      <xdr:row>14</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2529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14</xdr:row>
      <xdr:rowOff>26416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80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9906</xdr:rowOff>
    </xdr:from>
    <xdr:to>
      <xdr:col>82</xdr:col>
      <xdr:colOff>158750</xdr:colOff>
      <xdr:row>13</xdr:row>
      <xdr:rowOff>111506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89933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4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117348</xdr:rowOff>
    </xdr:from>
    <xdr:to>
      <xdr:col>78</xdr:col>
      <xdr:colOff>120650</xdr:colOff>
      <xdr:row>13</xdr:row>
      <xdr:rowOff>47498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1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57675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144780</xdr:rowOff>
    </xdr:from>
    <xdr:to>
      <xdr:col>74</xdr:col>
      <xdr:colOff>31750</xdr:colOff>
      <xdr:row>13</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85107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147066</xdr:rowOff>
    </xdr:from>
    <xdr:to>
      <xdr:col>69</xdr:col>
      <xdr:colOff>142875</xdr:colOff>
      <xdr:row>14</xdr:row>
      <xdr:rowOff>77216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87393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年度以降、類似団体平均を下回っており、令和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年度以降の割合減額要因としては、臨時職員賃金が会計年度任用職員制度の開始により人件費となったことによる。</a:t>
          </a:r>
        </a:p>
        <a:p>
          <a:r>
            <a:rPr kumimoji="1" lang="ja-JP" altLang="en-US" sz="1300">
              <a:latin typeface="ＭＳ Ｐゴシック" panose="020B0600070205080204" pitchFamily="50" charset="-128"/>
              <a:ea typeface="ＭＳ Ｐゴシック" panose="020B0600070205080204" pitchFamily="50" charset="-128"/>
            </a:rPr>
            <a:t>　なお、経常一般財源等における扶助費の決算額については前年度を上回っている。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127000</xdr:rowOff>
    </xdr:from>
    <xdr:to>
      <xdr:col>24</xdr:col>
      <xdr:colOff>25400</xdr:colOff>
      <xdr:row>62</xdr:row>
      <xdr:rowOff>94343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853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41927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127000</xdr:rowOff>
    </xdr:from>
    <xdr:to>
      <xdr:col>24</xdr:col>
      <xdr:colOff>114300</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893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54</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89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51707</xdr:rowOff>
    </xdr:from>
    <xdr:to>
      <xdr:col>20</xdr:col>
      <xdr:colOff>38100</xdr:colOff>
      <xdr:row>57</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58</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87328"/>
          <a:ext cx="889000" cy="7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98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133350</xdr:rowOff>
    </xdr:from>
    <xdr:to>
      <xdr:col>11</xdr:col>
      <xdr:colOff>60325</xdr:colOff>
      <xdr:row>60</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122662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年度以降、増加傾向となっており、令和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年度は一旦減少したが、令和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再び増加した。類似団体平均値は下回っている。要因は、公共施設の維持補修費や、国民健康保険事業特別会計・後期高齢者医療事業特別会計・介護保険事業特別会計への繰出金に係る経費が膨らんでいるた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11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11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104140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110490</xdr:rowOff>
    </xdr:from>
    <xdr:to>
      <xdr:col>69</xdr:col>
      <xdr:colOff>142875</xdr:colOff>
      <xdr:row>60</xdr:row>
      <xdr:rowOff>40640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47007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1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27957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62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165117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ポイント増となっているが、類似団体内でも引き続き最も高い水準となっている。要因としては、公共下水道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公営企業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の補助や広域連合への消防業務負担金があることが挙げられる。公営企業等に対しては、今後も多額の負担金・補助金の支出が見込まれるが、独立採算を原則に受益と負担を明確化し、事業の合理化を進めつつ、持続可能な運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154215</xdr:rowOff>
    </xdr:from>
    <xdr:to>
      <xdr:col>82</xdr:col>
      <xdr:colOff>107950</xdr:colOff>
      <xdr:row>41</xdr:row>
      <xdr:rowOff>80735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7012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154215</xdr:rowOff>
    </xdr:from>
    <xdr:to>
      <xdr:col>78</xdr:col>
      <xdr:colOff>69850</xdr:colOff>
      <xdr:row>41</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7012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138991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102507</xdr:rowOff>
    </xdr:from>
    <xdr:to>
      <xdr:col>73</xdr:col>
      <xdr:colOff>180975</xdr:colOff>
      <xdr:row>41</xdr:row>
      <xdr:rowOff>102507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7131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69850</xdr:rowOff>
    </xdr:from>
    <xdr:to>
      <xdr:col>69</xdr:col>
      <xdr:colOff>92075</xdr:colOff>
      <xdr:row>41</xdr:row>
      <xdr:rowOff>102507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7099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29935</xdr:rowOff>
    </xdr:from>
    <xdr:to>
      <xdr:col>82</xdr:col>
      <xdr:colOff>158750</xdr:colOff>
      <xdr:row>41</xdr:row>
      <xdr:rowOff>131535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109962</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96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103415</xdr:rowOff>
    </xdr:from>
    <xdr:to>
      <xdr:col>78</xdr:col>
      <xdr:colOff>120650</xdr:colOff>
      <xdr:row>41</xdr:row>
      <xdr:rowOff>33565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18342</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51707</xdr:rowOff>
    </xdr:from>
    <xdr:to>
      <xdr:col>74</xdr:col>
      <xdr:colOff>31750</xdr:colOff>
      <xdr:row>41</xdr:row>
      <xdr:rowOff>153307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138084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51707</xdr:rowOff>
    </xdr:from>
    <xdr:to>
      <xdr:col>69</xdr:col>
      <xdr:colOff>142875</xdr:colOff>
      <xdr:row>41</xdr:row>
      <xdr:rowOff>153307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138084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経常収支比率に占める公債費の割合は前年度より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ポイント増となった。経常一般財源等による公債費の決算額は前年度を下回っている。</a:t>
          </a:r>
        </a:p>
        <a:p>
          <a:r>
            <a:rPr kumimoji="1" lang="ja-JP" altLang="en-US" sz="1300">
              <a:latin typeface="ＭＳ Ｐゴシック" panose="020B0600070205080204" pitchFamily="50" charset="-128"/>
              <a:ea typeface="ＭＳ Ｐゴシック" panose="020B0600070205080204" pitchFamily="50" charset="-128"/>
            </a:rPr>
            <a:t>　今後も中学校や給食センターの改築事業等を見込んでいるが、事業を精査し、市債の新規発行の抑制や繰上償還の実施等により比率の軽減に努める。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6407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78</xdr:row>
      <xdr:rowOff>113937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4674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153143</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83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94343</xdr:rowOff>
    </xdr:from>
    <xdr:to>
      <xdr:col>19</xdr:col>
      <xdr:colOff>187325</xdr:colOff>
      <xdr:row>79</xdr:row>
      <xdr:rowOff>33927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46744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123552</xdr:rowOff>
    </xdr:from>
    <xdr:to>
      <xdr:col>20</xdr:col>
      <xdr:colOff>38100</xdr:colOff>
      <xdr:row>78</xdr:row>
      <xdr:rowOff>53702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63879</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9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33927</xdr:rowOff>
    </xdr:from>
    <xdr:to>
      <xdr:col>15</xdr:col>
      <xdr:colOff>98425</xdr:colOff>
      <xdr:row>79</xdr:row>
      <xdr:rowOff>66584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5784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83475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66584</xdr:rowOff>
    </xdr:from>
    <xdr:to>
      <xdr:col>11</xdr:col>
      <xdr:colOff>9525</xdr:colOff>
      <xdr:row>79</xdr:row>
      <xdr:rowOff>171087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61113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142257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168383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63137</xdr:rowOff>
    </xdr:from>
    <xdr:to>
      <xdr:col>24</xdr:col>
      <xdr:colOff>76200</xdr:colOff>
      <xdr:row>78</xdr:row>
      <xdr:rowOff>164737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35214</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43543</xdr:rowOff>
    </xdr:from>
    <xdr:to>
      <xdr:col>20</xdr:col>
      <xdr:colOff>38100</xdr:colOff>
      <xdr:row>78</xdr:row>
      <xdr:rowOff>145143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129920</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154577</xdr:rowOff>
    </xdr:from>
    <xdr:to>
      <xdr:col>15</xdr:col>
      <xdr:colOff>149225</xdr:colOff>
      <xdr:row>79</xdr:row>
      <xdr:rowOff>84727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69504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15784</xdr:rowOff>
    </xdr:from>
    <xdr:to>
      <xdr:col>11</xdr:col>
      <xdr:colOff>60325</xdr:colOff>
      <xdr:row>79</xdr:row>
      <xdr:rowOff>117384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102161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120287</xdr:rowOff>
    </xdr:from>
    <xdr:to>
      <xdr:col>6</xdr:col>
      <xdr:colOff>171450</xdr:colOff>
      <xdr:row>80</xdr:row>
      <xdr:rowOff>50437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35214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75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経常収支比率における公債費以外の割合は、令和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年度は一旦減少に転じたが、令和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ポイント増加した。主な要因としては、人件費が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ポイント増加しているためである。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77</xdr:row>
      <xdr:rowOff>19558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04290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131572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0429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76</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117856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70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102045</xdr:rowOff>
    </xdr:from>
    <xdr:to>
      <xdr:col>29</xdr:col>
      <xdr:colOff>127000</xdr:colOff>
      <xdr:row>12</xdr:row>
      <xdr:rowOff>7137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035620"/>
          <a:ext cx="647700" cy="7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7205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7137</xdr:rowOff>
    </xdr:from>
    <xdr:to>
      <xdr:col>26</xdr:col>
      <xdr:colOff>50800</xdr:colOff>
      <xdr:row>12</xdr:row>
      <xdr:rowOff>135001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12162"/>
          <a:ext cx="698500" cy="12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155452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135001</xdr:rowOff>
    </xdr:from>
    <xdr:to>
      <xdr:col>22</xdr:col>
      <xdr:colOff>114300</xdr:colOff>
      <xdr:row>14</xdr:row>
      <xdr:rowOff>53277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40026"/>
          <a:ext cx="698500" cy="26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66794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53277</xdr:rowOff>
    </xdr:from>
    <xdr:to>
      <xdr:col>18</xdr:col>
      <xdr:colOff>177800</xdr:colOff>
      <xdr:row>14</xdr:row>
      <xdr:rowOff>114960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01202"/>
          <a:ext cx="698500" cy="61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63441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51245</xdr:rowOff>
    </xdr:from>
    <xdr:to>
      <xdr:col>29</xdr:col>
      <xdr:colOff>177800</xdr:colOff>
      <xdr:row>11</xdr:row>
      <xdr:rowOff>152845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198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169372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3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127787</xdr:rowOff>
    </xdr:from>
    <xdr:to>
      <xdr:col>26</xdr:col>
      <xdr:colOff>101600</xdr:colOff>
      <xdr:row>12</xdr:row>
      <xdr:rowOff>57937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061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68114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3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84201</xdr:rowOff>
    </xdr:from>
    <xdr:to>
      <xdr:col>22</xdr:col>
      <xdr:colOff>165100</xdr:colOff>
      <xdr:row>13</xdr:row>
      <xdr:rowOff>14351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8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24528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2477</xdr:rowOff>
    </xdr:from>
    <xdr:to>
      <xdr:col>19</xdr:col>
      <xdr:colOff>38100</xdr:colOff>
      <xdr:row>14</xdr:row>
      <xdr:rowOff>104077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5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114254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1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64160</xdr:rowOff>
    </xdr:from>
    <xdr:to>
      <xdr:col>15</xdr:col>
      <xdr:colOff>101600</xdr:colOff>
      <xdr:row>14</xdr:row>
      <xdr:rowOff>165760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1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4487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139802</xdr:rowOff>
    </xdr:from>
    <xdr:to>
      <xdr:col>29</xdr:col>
      <xdr:colOff>127000</xdr:colOff>
      <xdr:row>35</xdr:row>
      <xdr:rowOff>144793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50152"/>
          <a:ext cx="647700" cy="4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7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136678</xdr:rowOff>
    </xdr:from>
    <xdr:to>
      <xdr:col>26</xdr:col>
      <xdr:colOff>50800</xdr:colOff>
      <xdr:row>35</xdr:row>
      <xdr:rowOff>139802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47028"/>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305376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131039</xdr:rowOff>
    </xdr:from>
    <xdr:to>
      <xdr:col>22</xdr:col>
      <xdr:colOff>114300</xdr:colOff>
      <xdr:row>35</xdr:row>
      <xdr:rowOff>136678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41389"/>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131039</xdr:rowOff>
    </xdr:from>
    <xdr:to>
      <xdr:col>18</xdr:col>
      <xdr:colOff>177800</xdr:colOff>
      <xdr:row>35</xdr:row>
      <xdr:rowOff>179159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41389"/>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257789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93993</xdr:rowOff>
    </xdr:from>
    <xdr:to>
      <xdr:col>29</xdr:col>
      <xdr:colOff>177800</xdr:colOff>
      <xdr:row>35</xdr:row>
      <xdr:rowOff>195593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0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281970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89002</xdr:rowOff>
    </xdr:from>
    <xdr:to>
      <xdr:col>26</xdr:col>
      <xdr:colOff>101600</xdr:colOff>
      <xdr:row>35</xdr:row>
      <xdr:rowOff>190602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9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200779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68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85878</xdr:rowOff>
    </xdr:from>
    <xdr:to>
      <xdr:col>22</xdr:col>
      <xdr:colOff>165100</xdr:colOff>
      <xdr:row>35</xdr:row>
      <xdr:rowOff>187478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9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197655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6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80239</xdr:rowOff>
    </xdr:from>
    <xdr:to>
      <xdr:col>19</xdr:col>
      <xdr:colOff>38100</xdr:colOff>
      <xdr:row>35</xdr:row>
      <xdr:rowOff>181839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9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192016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5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128359</xdr:rowOff>
    </xdr:from>
    <xdr:to>
      <xdr:col>15</xdr:col>
      <xdr:colOff>101600</xdr:colOff>
      <xdr:row>35</xdr:row>
      <xdr:rowOff>229959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3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240136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0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153,507
149,530
552.04
76,452,042
73,656,302
2,240,048
40,430,736
64,033,993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19411</xdr:rowOff>
    </xdr:from>
    <xdr:to>
      <xdr:col>24</xdr:col>
      <xdr:colOff>63500</xdr:colOff>
      <xdr:row>31</xdr:row>
      <xdr:rowOff>40762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334361"/>
          <a:ext cx="8382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31071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8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40762</xdr:rowOff>
    </xdr:from>
    <xdr:to>
      <xdr:col>19</xdr:col>
      <xdr:colOff>177800</xdr:colOff>
      <xdr:row>32</xdr:row>
      <xdr:rowOff>128636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355712"/>
          <a:ext cx="889000" cy="25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5559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128636</xdr:rowOff>
    </xdr:from>
    <xdr:to>
      <xdr:col>15</xdr:col>
      <xdr:colOff>50800</xdr:colOff>
      <xdr:row>35</xdr:row>
      <xdr:rowOff>45562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615036"/>
          <a:ext cx="889000" cy="4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122694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45562</xdr:rowOff>
    </xdr:from>
    <xdr:to>
      <xdr:col>10</xdr:col>
      <xdr:colOff>114300</xdr:colOff>
      <xdr:row>35</xdr:row>
      <xdr:rowOff>58638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46312"/>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83603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2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140061</xdr:rowOff>
    </xdr:from>
    <xdr:to>
      <xdr:col>24</xdr:col>
      <xdr:colOff>114300</xdr:colOff>
      <xdr:row>31</xdr:row>
      <xdr:rowOff>70211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162938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161412</xdr:rowOff>
    </xdr:from>
    <xdr:to>
      <xdr:col>20</xdr:col>
      <xdr:colOff>38100</xdr:colOff>
      <xdr:row>31</xdr:row>
      <xdr:rowOff>91562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108089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0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77836</xdr:rowOff>
    </xdr:from>
    <xdr:to>
      <xdr:col>15</xdr:col>
      <xdr:colOff>101600</xdr:colOff>
      <xdr:row>33</xdr:row>
      <xdr:rowOff>7986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24513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3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166212</xdr:rowOff>
    </xdr:from>
    <xdr:to>
      <xdr:col>10</xdr:col>
      <xdr:colOff>165100</xdr:colOff>
      <xdr:row>35</xdr:row>
      <xdr:rowOff>96362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99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112889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7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7838</xdr:rowOff>
    </xdr:from>
    <xdr:to>
      <xdr:col>6</xdr:col>
      <xdr:colOff>38100</xdr:colOff>
      <xdr:row>35</xdr:row>
      <xdr:rowOff>109438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0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125965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102177</xdr:rowOff>
    </xdr:from>
    <xdr:to>
      <xdr:col>24</xdr:col>
      <xdr:colOff>62865</xdr:colOff>
      <xdr:row>56</xdr:row>
      <xdr:rowOff>113443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03227"/>
          <a:ext cx="1270" cy="121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7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113443</xdr:rowOff>
    </xdr:from>
    <xdr:to>
      <xdr:col>24</xdr:col>
      <xdr:colOff>152400</xdr:colOff>
      <xdr:row>56</xdr:row>
      <xdr:rowOff>113443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7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48854</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2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102177</xdr:rowOff>
    </xdr:from>
    <xdr:to>
      <xdr:col>24</xdr:col>
      <xdr:colOff>152400</xdr:colOff>
      <xdr:row>49</xdr:row>
      <xdr:rowOff>102177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70140</xdr:rowOff>
    </xdr:from>
    <xdr:to>
      <xdr:col>24</xdr:col>
      <xdr:colOff>63500</xdr:colOff>
      <xdr:row>56</xdr:row>
      <xdr:rowOff>99499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1340"/>
          <a:ext cx="8382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15667</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10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164240</xdr:rowOff>
    </xdr:from>
    <xdr:to>
      <xdr:col>24</xdr:col>
      <xdr:colOff>114300</xdr:colOff>
      <xdr:row>54</xdr:row>
      <xdr:rowOff>94390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2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99499</xdr:rowOff>
    </xdr:from>
    <xdr:to>
      <xdr:col>19</xdr:col>
      <xdr:colOff>177800</xdr:colOff>
      <xdr:row>58</xdr:row>
      <xdr:rowOff>46561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00699"/>
          <a:ext cx="889000" cy="28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75772</xdr:rowOff>
    </xdr:from>
    <xdr:to>
      <xdr:col>20</xdr:col>
      <xdr:colOff>38100</xdr:colOff>
      <xdr:row>55</xdr:row>
      <xdr:rowOff>5922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3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22449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1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28862</xdr:rowOff>
    </xdr:from>
    <xdr:to>
      <xdr:col>15</xdr:col>
      <xdr:colOff>50800</xdr:colOff>
      <xdr:row>58</xdr:row>
      <xdr:rowOff>46561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01512"/>
          <a:ext cx="889000" cy="18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161203</xdr:rowOff>
    </xdr:from>
    <xdr:to>
      <xdr:col>15</xdr:col>
      <xdr:colOff>101600</xdr:colOff>
      <xdr:row>56</xdr:row>
      <xdr:rowOff>91353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107880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28862</xdr:rowOff>
    </xdr:from>
    <xdr:to>
      <xdr:col>10</xdr:col>
      <xdr:colOff>114300</xdr:colOff>
      <xdr:row>57</xdr:row>
      <xdr:rowOff>91629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1512"/>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42788</xdr:rowOff>
    </xdr:from>
    <xdr:to>
      <xdr:col>10</xdr:col>
      <xdr:colOff>165100</xdr:colOff>
      <xdr:row>56</xdr:row>
      <xdr:rowOff>144388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160915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12286</xdr:rowOff>
    </xdr:from>
    <xdr:to>
      <xdr:col>6</xdr:col>
      <xdr:colOff>38100</xdr:colOff>
      <xdr:row>57</xdr:row>
      <xdr:rowOff>113886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130413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19340</xdr:rowOff>
    </xdr:from>
    <xdr:to>
      <xdr:col>24</xdr:col>
      <xdr:colOff>114300</xdr:colOff>
      <xdr:row>56</xdr:row>
      <xdr:rowOff>120940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105717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48699</xdr:rowOff>
    </xdr:from>
    <xdr:to>
      <xdr:col>20</xdr:col>
      <xdr:colOff>38100</xdr:colOff>
      <xdr:row>56</xdr:row>
      <xdr:rowOff>150299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141426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167211</xdr:rowOff>
    </xdr:from>
    <xdr:to>
      <xdr:col>15</xdr:col>
      <xdr:colOff>101600</xdr:colOff>
      <xdr:row>58</xdr:row>
      <xdr:rowOff>97361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88488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149512</xdr:rowOff>
    </xdr:from>
    <xdr:to>
      <xdr:col>10</xdr:col>
      <xdr:colOff>165100</xdr:colOff>
      <xdr:row>57</xdr:row>
      <xdr:rowOff>79662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70789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40829</xdr:rowOff>
    </xdr:from>
    <xdr:to>
      <xdr:col>6</xdr:col>
      <xdr:colOff>38100</xdr:colOff>
      <xdr:row>57</xdr:row>
      <xdr:rowOff>142429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133556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69405</xdr:rowOff>
    </xdr:from>
    <xdr:to>
      <xdr:col>24</xdr:col>
      <xdr:colOff>63500</xdr:colOff>
      <xdr:row>77</xdr:row>
      <xdr:rowOff>74264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71055"/>
          <a:ext cx="8382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87203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74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74264</xdr:rowOff>
    </xdr:from>
    <xdr:to>
      <xdr:col>19</xdr:col>
      <xdr:colOff>177800</xdr:colOff>
      <xdr:row>77</xdr:row>
      <xdr:rowOff>124985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75914"/>
          <a:ext cx="889000" cy="5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23289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71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112268</xdr:rowOff>
    </xdr:from>
    <xdr:to>
      <xdr:col>15</xdr:col>
      <xdr:colOff>50800</xdr:colOff>
      <xdr:row>77</xdr:row>
      <xdr:rowOff>124985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13918"/>
          <a:ext cx="8890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50722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89551</xdr:rowOff>
    </xdr:from>
    <xdr:to>
      <xdr:col>10</xdr:col>
      <xdr:colOff>114300</xdr:colOff>
      <xdr:row>77</xdr:row>
      <xdr:rowOff>112268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91201"/>
          <a:ext cx="889000" cy="2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131589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81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98442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8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18605</xdr:rowOff>
    </xdr:from>
    <xdr:to>
      <xdr:col>24</xdr:col>
      <xdr:colOff>114300</xdr:colOff>
      <xdr:row>77</xdr:row>
      <xdr:rowOff>120205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168482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9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23464</xdr:rowOff>
    </xdr:from>
    <xdr:to>
      <xdr:col>20</xdr:col>
      <xdr:colOff>38100</xdr:colOff>
      <xdr:row>77</xdr:row>
      <xdr:rowOff>125064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116191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74185</xdr:rowOff>
    </xdr:from>
    <xdr:to>
      <xdr:col>15</xdr:col>
      <xdr:colOff>101600</xdr:colOff>
      <xdr:row>78</xdr:row>
      <xdr:rowOff>4335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166912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6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61468</xdr:rowOff>
    </xdr:from>
    <xdr:to>
      <xdr:col>10</xdr:col>
      <xdr:colOff>165100</xdr:colOff>
      <xdr:row>77</xdr:row>
      <xdr:rowOff>163068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154195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38751</xdr:rowOff>
    </xdr:from>
    <xdr:to>
      <xdr:col>6</xdr:col>
      <xdr:colOff>38100</xdr:colOff>
      <xdr:row>77</xdr:row>
      <xdr:rowOff>140351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131478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3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28177</xdr:rowOff>
    </xdr:from>
    <xdr:to>
      <xdr:col>24</xdr:col>
      <xdr:colOff>62865</xdr:colOff>
      <xdr:row>97</xdr:row>
      <xdr:rowOff>110440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8677"/>
          <a:ext cx="1270" cy="1282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114267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7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110440</xdr:rowOff>
    </xdr:from>
    <xdr:to>
      <xdr:col>24</xdr:col>
      <xdr:colOff>152400</xdr:colOff>
      <xdr:row>97</xdr:row>
      <xdr:rowOff>110440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74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146304</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3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28177</xdr:rowOff>
    </xdr:from>
    <xdr:to>
      <xdr:col>24</xdr:col>
      <xdr:colOff>152400</xdr:colOff>
      <xdr:row>90</xdr:row>
      <xdr:rowOff>28177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128662</xdr:rowOff>
    </xdr:from>
    <xdr:to>
      <xdr:col>24</xdr:col>
      <xdr:colOff>63500</xdr:colOff>
      <xdr:row>96</xdr:row>
      <xdr:rowOff>12010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073512"/>
          <a:ext cx="838200" cy="39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33923</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5978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11046</xdr:rowOff>
    </xdr:from>
    <xdr:to>
      <xdr:col>24</xdr:col>
      <xdr:colOff>114300</xdr:colOff>
      <xdr:row>94</xdr:row>
      <xdr:rowOff>112646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128662</xdr:rowOff>
    </xdr:from>
    <xdr:to>
      <xdr:col>19</xdr:col>
      <xdr:colOff>177800</xdr:colOff>
      <xdr:row>98</xdr:row>
      <xdr:rowOff>47836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73512"/>
          <a:ext cx="889000" cy="77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124594</xdr:rowOff>
    </xdr:from>
    <xdr:to>
      <xdr:col>20</xdr:col>
      <xdr:colOff>38100</xdr:colOff>
      <xdr:row>92</xdr:row>
      <xdr:rowOff>54744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572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71271</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550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124873</xdr:rowOff>
    </xdr:from>
    <xdr:to>
      <xdr:col>15</xdr:col>
      <xdr:colOff>50800</xdr:colOff>
      <xdr:row>98</xdr:row>
      <xdr:rowOff>47836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755523"/>
          <a:ext cx="889000" cy="9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12123</xdr:rowOff>
    </xdr:from>
    <xdr:to>
      <xdr:col>15</xdr:col>
      <xdr:colOff>101600</xdr:colOff>
      <xdr:row>96</xdr:row>
      <xdr:rowOff>113723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4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130250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4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124873</xdr:rowOff>
    </xdr:from>
    <xdr:to>
      <xdr:col>10</xdr:col>
      <xdr:colOff>114300</xdr:colOff>
      <xdr:row>98</xdr:row>
      <xdr:rowOff>67560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55523"/>
          <a:ext cx="889000" cy="1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74695</xdr:rowOff>
    </xdr:from>
    <xdr:to>
      <xdr:col>10</xdr:col>
      <xdr:colOff>165100</xdr:colOff>
      <xdr:row>97</xdr:row>
      <xdr:rowOff>4845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3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21372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37759</xdr:rowOff>
    </xdr:from>
    <xdr:to>
      <xdr:col>6</xdr:col>
      <xdr:colOff>38100</xdr:colOff>
      <xdr:row>97</xdr:row>
      <xdr:rowOff>139359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6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155886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132660</xdr:rowOff>
    </xdr:from>
    <xdr:to>
      <xdr:col>24</xdr:col>
      <xdr:colOff>114300</xdr:colOff>
      <xdr:row>96</xdr:row>
      <xdr:rowOff>62810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111087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77862</xdr:rowOff>
    </xdr:from>
    <xdr:to>
      <xdr:col>20</xdr:col>
      <xdr:colOff>38100</xdr:colOff>
      <xdr:row>94</xdr:row>
      <xdr:rowOff>8012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0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170589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11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168486</xdr:rowOff>
    </xdr:from>
    <xdr:to>
      <xdr:col>15</xdr:col>
      <xdr:colOff>101600</xdr:colOff>
      <xdr:row>98</xdr:row>
      <xdr:rowOff>98636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89763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74073</xdr:rowOff>
    </xdr:from>
    <xdr:to>
      <xdr:col>10</xdr:col>
      <xdr:colOff>165100</xdr:colOff>
      <xdr:row>98</xdr:row>
      <xdr:rowOff>4223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166800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9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16760</xdr:rowOff>
    </xdr:from>
    <xdr:to>
      <xdr:col>6</xdr:col>
      <xdr:colOff>38100</xdr:colOff>
      <xdr:row>98</xdr:row>
      <xdr:rowOff>118360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109487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41130</xdr:rowOff>
    </xdr:from>
    <xdr:to>
      <xdr:col>54</xdr:col>
      <xdr:colOff>189865</xdr:colOff>
      <xdr:row>39</xdr:row>
      <xdr:rowOff>60027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6213330"/>
          <a:ext cx="1270" cy="533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63854</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60027</xdr:rowOff>
    </xdr:from>
    <xdr:to>
      <xdr:col>55</xdr:col>
      <xdr:colOff>88900</xdr:colOff>
      <xdr:row>39</xdr:row>
      <xdr:rowOff>60027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46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159257</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9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41130</xdr:rowOff>
    </xdr:from>
    <xdr:to>
      <xdr:col>55</xdr:col>
      <xdr:colOff>88900</xdr:colOff>
      <xdr:row>36</xdr:row>
      <xdr:rowOff>41130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621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41130</xdr:rowOff>
    </xdr:from>
    <xdr:to>
      <xdr:col>55</xdr:col>
      <xdr:colOff>0</xdr:colOff>
      <xdr:row>36</xdr:row>
      <xdr:rowOff>115893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6213330"/>
          <a:ext cx="838200" cy="7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168031</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651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18154</xdr:rowOff>
    </xdr:from>
    <xdr:to>
      <xdr:col>55</xdr:col>
      <xdr:colOff>50800</xdr:colOff>
      <xdr:row>38</xdr:row>
      <xdr:rowOff>119754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65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2562</xdr:rowOff>
    </xdr:from>
    <xdr:to>
      <xdr:col>50</xdr:col>
      <xdr:colOff>114300</xdr:colOff>
      <xdr:row>36</xdr:row>
      <xdr:rowOff>115893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5146062"/>
          <a:ext cx="889000" cy="114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65387</xdr:rowOff>
    </xdr:from>
    <xdr:to>
      <xdr:col>50</xdr:col>
      <xdr:colOff>165100</xdr:colOff>
      <xdr:row>38</xdr:row>
      <xdr:rowOff>166987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58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158114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67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2562</xdr:rowOff>
    </xdr:from>
    <xdr:to>
      <xdr:col>45</xdr:col>
      <xdr:colOff>177800</xdr:colOff>
      <xdr:row>37</xdr:row>
      <xdr:rowOff>35121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5146062"/>
          <a:ext cx="889000" cy="12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3338</xdr:rowOff>
    </xdr:from>
    <xdr:to>
      <xdr:col>46</xdr:col>
      <xdr:colOff>38100</xdr:colOff>
      <xdr:row>32</xdr:row>
      <xdr:rowOff>104938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96065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5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35121</xdr:rowOff>
    </xdr:from>
    <xdr:to>
      <xdr:col>41</xdr:col>
      <xdr:colOff>50800</xdr:colOff>
      <xdr:row>37</xdr:row>
      <xdr:rowOff>73221</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37877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152135</xdr:rowOff>
    </xdr:from>
    <xdr:to>
      <xdr:col>41</xdr:col>
      <xdr:colOff>101600</xdr:colOff>
      <xdr:row>39</xdr:row>
      <xdr:rowOff>82285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73412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24925</xdr:rowOff>
    </xdr:from>
    <xdr:to>
      <xdr:col>36</xdr:col>
      <xdr:colOff>165100</xdr:colOff>
      <xdr:row>39</xdr:row>
      <xdr:rowOff>126525</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117652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161780</xdr:rowOff>
    </xdr:from>
    <xdr:to>
      <xdr:col>55</xdr:col>
      <xdr:colOff>50800</xdr:colOff>
      <xdr:row>36</xdr:row>
      <xdr:rowOff>91930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61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114807</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61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65093</xdr:rowOff>
    </xdr:from>
    <xdr:to>
      <xdr:col>50</xdr:col>
      <xdr:colOff>165100</xdr:colOff>
      <xdr:row>36</xdr:row>
      <xdr:rowOff>166693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2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11770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0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123212</xdr:rowOff>
    </xdr:from>
    <xdr:to>
      <xdr:col>46</xdr:col>
      <xdr:colOff>38100</xdr:colOff>
      <xdr:row>30</xdr:row>
      <xdr:rowOff>53362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0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69889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50795" y="487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155771</xdr:rowOff>
    </xdr:from>
    <xdr:to>
      <xdr:col>41</xdr:col>
      <xdr:colOff>101600</xdr:colOff>
      <xdr:row>37</xdr:row>
      <xdr:rowOff>85921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3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102448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1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22421</xdr:rowOff>
    </xdr:from>
    <xdr:to>
      <xdr:col>36</xdr:col>
      <xdr:colOff>165100</xdr:colOff>
      <xdr:row>37</xdr:row>
      <xdr:rowOff>124021</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3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140548</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1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普通建設事業費グラフ枠">
          <a:extLst>
            <a:ext uri="{FF2B5EF4-FFF2-40B4-BE49-F238E27FC236}">
              <a16:creationId xmlns:a16="http://schemas.microsoft.com/office/drawing/2014/main" id="{00000000-0008-0000-0600-00006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70303</xdr:rowOff>
    </xdr:from>
    <xdr:to>
      <xdr:col>54</xdr:col>
      <xdr:colOff>189865</xdr:colOff>
      <xdr:row>58</xdr:row>
      <xdr:rowOff>144304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10475595" y="8985703"/>
          <a:ext cx="1270" cy="110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148131</xdr:rowOff>
    </xdr:from>
    <xdr:ext cx="534377" cy="259045"/>
    <xdr:sp macro="" textlink="">
      <xdr:nvSpPr>
        <xdr:cNvPr id="356" name="普通建設事業費最小値テキスト">
          <a:extLst>
            <a:ext uri="{FF2B5EF4-FFF2-40B4-BE49-F238E27FC236}">
              <a16:creationId xmlns:a16="http://schemas.microsoft.com/office/drawing/2014/main" id="{00000000-0008-0000-0600-000064010000}"/>
            </a:ext>
          </a:extLst>
        </xdr:cNvPr>
        <xdr:cNvSpPr txBox="1"/>
      </xdr:nvSpPr>
      <xdr:spPr>
        <a:xfrm>
          <a:off x="10528300" y="100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144304</xdr:rowOff>
    </xdr:from>
    <xdr:to>
      <xdr:col>55</xdr:col>
      <xdr:colOff>88900</xdr:colOff>
      <xdr:row>58</xdr:row>
      <xdr:rowOff>144304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100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16980</xdr:rowOff>
    </xdr:from>
    <xdr:ext cx="534377" cy="259045"/>
    <xdr:sp macro="" textlink="">
      <xdr:nvSpPr>
        <xdr:cNvPr id="358" name="普通建設事業費最大値テキスト">
          <a:extLst>
            <a:ext uri="{FF2B5EF4-FFF2-40B4-BE49-F238E27FC236}">
              <a16:creationId xmlns:a16="http://schemas.microsoft.com/office/drawing/2014/main" id="{00000000-0008-0000-0600-000066010000}"/>
            </a:ext>
          </a:extLst>
        </xdr:cNvPr>
        <xdr:cNvSpPr txBox="1"/>
      </xdr:nvSpPr>
      <xdr:spPr>
        <a:xfrm>
          <a:off x="10528300" y="87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70303</xdr:rowOff>
    </xdr:from>
    <xdr:to>
      <xdr:col>55</xdr:col>
      <xdr:colOff>88900</xdr:colOff>
      <xdr:row>52</xdr:row>
      <xdr:rowOff>70303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10388600" y="898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129739</xdr:rowOff>
    </xdr:from>
    <xdr:to>
      <xdr:col>55</xdr:col>
      <xdr:colOff>0</xdr:colOff>
      <xdr:row>58</xdr:row>
      <xdr:rowOff>29417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9639300" y="9902389"/>
          <a:ext cx="8382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62758</xdr:rowOff>
    </xdr:from>
    <xdr:ext cx="534377" cy="259045"/>
    <xdr:sp macro="" textlink="">
      <xdr:nvSpPr>
        <xdr:cNvPr id="361" name="普通建設事業費平均値テキスト">
          <a:extLst>
            <a:ext uri="{FF2B5EF4-FFF2-40B4-BE49-F238E27FC236}">
              <a16:creationId xmlns:a16="http://schemas.microsoft.com/office/drawing/2014/main" id="{00000000-0008-0000-0600-000069010000}"/>
            </a:ext>
          </a:extLst>
        </xdr:cNvPr>
        <xdr:cNvSpPr txBox="1"/>
      </xdr:nvSpPr>
      <xdr:spPr>
        <a:xfrm>
          <a:off x="10528300" y="9492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39881</xdr:rowOff>
    </xdr:from>
    <xdr:to>
      <xdr:col>55</xdr:col>
      <xdr:colOff>50800</xdr:colOff>
      <xdr:row>56</xdr:row>
      <xdr:rowOff>141481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10426700" y="964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24812</xdr:rowOff>
    </xdr:from>
    <xdr:to>
      <xdr:col>50</xdr:col>
      <xdr:colOff>114300</xdr:colOff>
      <xdr:row>58</xdr:row>
      <xdr:rowOff>29417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8750300" y="8597312"/>
          <a:ext cx="889000" cy="13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163554</xdr:rowOff>
    </xdr:from>
    <xdr:to>
      <xdr:col>50</xdr:col>
      <xdr:colOff>165100</xdr:colOff>
      <xdr:row>55</xdr:row>
      <xdr:rowOff>93704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9588500" y="942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110231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1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24812</xdr:rowOff>
    </xdr:from>
    <xdr:to>
      <xdr:col>45</xdr:col>
      <xdr:colOff>177800</xdr:colOff>
      <xdr:row>56</xdr:row>
      <xdr:rowOff>124809</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7861300" y="8597312"/>
          <a:ext cx="889000" cy="112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87757</xdr:rowOff>
    </xdr:from>
    <xdr:to>
      <xdr:col>46</xdr:col>
      <xdr:colOff>38100</xdr:colOff>
      <xdr:row>54</xdr:row>
      <xdr:rowOff>17907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8699500" y="9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9034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26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124809</xdr:rowOff>
    </xdr:from>
    <xdr:to>
      <xdr:col>41</xdr:col>
      <xdr:colOff>50800</xdr:colOff>
      <xdr:row>59</xdr:row>
      <xdr:rowOff>101426</xdr:rowOff>
    </xdr:to>
    <xdr:cxnSp macro="">
      <xdr:nvCxnSpPr>
        <xdr:cNvPr id="369" name="直線コネクタ 368">
          <a:extLst>
            <a:ext uri="{FF2B5EF4-FFF2-40B4-BE49-F238E27FC236}">
              <a16:creationId xmlns:a16="http://schemas.microsoft.com/office/drawing/2014/main" id="{00000000-0008-0000-0600-000071010000}"/>
            </a:ext>
          </a:extLst>
        </xdr:cNvPr>
        <xdr:cNvCxnSpPr/>
      </xdr:nvCxnSpPr>
      <xdr:spPr>
        <a:xfrm flipV="1">
          <a:off x="6972300" y="9726009"/>
          <a:ext cx="889000" cy="49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34623</xdr:rowOff>
    </xdr:from>
    <xdr:to>
      <xdr:col>41</xdr:col>
      <xdr:colOff>101600</xdr:colOff>
      <xdr:row>54</xdr:row>
      <xdr:rowOff>136223</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7810500" y="92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152750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06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143960</xdr:rowOff>
    </xdr:from>
    <xdr:to>
      <xdr:col>36</xdr:col>
      <xdr:colOff>165100</xdr:colOff>
      <xdr:row>56</xdr:row>
      <xdr:rowOff>74110</xdr:rowOff>
    </xdr:to>
    <xdr:sp macro="" textlink="">
      <xdr:nvSpPr>
        <xdr:cNvPr id="372" name="フローチャート: 判断 371">
          <a:extLst>
            <a:ext uri="{FF2B5EF4-FFF2-40B4-BE49-F238E27FC236}">
              <a16:creationId xmlns:a16="http://schemas.microsoft.com/office/drawing/2014/main" id="{00000000-0008-0000-0600-000074010000}"/>
            </a:ext>
          </a:extLst>
        </xdr:cNvPr>
        <xdr:cNvSpPr/>
      </xdr:nvSpPr>
      <xdr:spPr>
        <a:xfrm>
          <a:off x="6921500" y="9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90637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34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78939</xdr:rowOff>
    </xdr:from>
    <xdr:to>
      <xdr:col>55</xdr:col>
      <xdr:colOff>50800</xdr:colOff>
      <xdr:row>58</xdr:row>
      <xdr:rowOff>9089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10426700" y="98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57366</xdr:rowOff>
    </xdr:from>
    <xdr:ext cx="534377" cy="259045"/>
    <xdr:sp macro="" textlink="">
      <xdr:nvSpPr>
        <xdr:cNvPr id="380" name="普通建設事業費該当値テキスト">
          <a:extLst>
            <a:ext uri="{FF2B5EF4-FFF2-40B4-BE49-F238E27FC236}">
              <a16:creationId xmlns:a16="http://schemas.microsoft.com/office/drawing/2014/main" id="{00000000-0008-0000-0600-00007C010000}"/>
            </a:ext>
          </a:extLst>
        </xdr:cNvPr>
        <xdr:cNvSpPr txBox="1"/>
      </xdr:nvSpPr>
      <xdr:spPr>
        <a:xfrm>
          <a:off x="10528300" y="9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150067</xdr:rowOff>
    </xdr:from>
    <xdr:to>
      <xdr:col>50</xdr:col>
      <xdr:colOff>165100</xdr:colOff>
      <xdr:row>58</xdr:row>
      <xdr:rowOff>80217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9588500" y="99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71344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9372111" y="1001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145462</xdr:rowOff>
    </xdr:from>
    <xdr:to>
      <xdr:col>46</xdr:col>
      <xdr:colOff>38100</xdr:colOff>
      <xdr:row>50</xdr:row>
      <xdr:rowOff>75612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8699500" y="85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92139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8483111" y="83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74009</xdr:rowOff>
    </xdr:from>
    <xdr:to>
      <xdr:col>41</xdr:col>
      <xdr:colOff>101600</xdr:colOff>
      <xdr:row>57</xdr:row>
      <xdr:rowOff>4159</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7810500" y="96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166736</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7594111" y="976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50626</xdr:rowOff>
    </xdr:from>
    <xdr:to>
      <xdr:col>36</xdr:col>
      <xdr:colOff>165100</xdr:colOff>
      <xdr:row>59</xdr:row>
      <xdr:rowOff>152226</xdr:rowOff>
    </xdr:to>
    <xdr:sp macro="" textlink="">
      <xdr:nvSpPr>
        <xdr:cNvPr id="387" name="楕円 386">
          <a:extLst>
            <a:ext uri="{FF2B5EF4-FFF2-40B4-BE49-F238E27FC236}">
              <a16:creationId xmlns:a16="http://schemas.microsoft.com/office/drawing/2014/main" id="{00000000-0008-0000-0600-000083010000}"/>
            </a:ext>
          </a:extLst>
        </xdr:cNvPr>
        <xdr:cNvSpPr/>
      </xdr:nvSpPr>
      <xdr:spPr>
        <a:xfrm>
          <a:off x="6921500" y="101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143353</xdr:rowOff>
    </xdr:from>
    <xdr:ext cx="534377"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705111" y="1025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93477</xdr:rowOff>
    </xdr:from>
    <xdr:to>
      <xdr:col>54</xdr:col>
      <xdr:colOff>189865</xdr:colOff>
      <xdr:row>78</xdr:row>
      <xdr:rowOff>94848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437877"/>
          <a:ext cx="1270" cy="10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98675</xdr:rowOff>
    </xdr:from>
    <xdr:ext cx="378565"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47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94848</xdr:rowOff>
    </xdr:from>
    <xdr:to>
      <xdr:col>55</xdr:col>
      <xdr:colOff>88900</xdr:colOff>
      <xdr:row>78</xdr:row>
      <xdr:rowOff>94848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4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40154</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22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93477</xdr:rowOff>
    </xdr:from>
    <xdr:to>
      <xdr:col>55</xdr:col>
      <xdr:colOff>88900</xdr:colOff>
      <xdr:row>72</xdr:row>
      <xdr:rowOff>93477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43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94848</xdr:rowOff>
    </xdr:from>
    <xdr:to>
      <xdr:col>55</xdr:col>
      <xdr:colOff>0</xdr:colOff>
      <xdr:row>78</xdr:row>
      <xdr:rowOff>103718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467948"/>
          <a:ext cx="8382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50375</xdr:rowOff>
    </xdr:from>
    <xdr:ext cx="469744"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290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0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30931</xdr:rowOff>
    </xdr:from>
    <xdr:to>
      <xdr:col>50</xdr:col>
      <xdr:colOff>114300</xdr:colOff>
      <xdr:row>78</xdr:row>
      <xdr:rowOff>103718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404031"/>
          <a:ext cx="889000" cy="7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170419</xdr:rowOff>
    </xdr:from>
    <xdr:to>
      <xdr:col>50</xdr:col>
      <xdr:colOff>165100</xdr:colOff>
      <xdr:row>74</xdr:row>
      <xdr:rowOff>100569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268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117096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4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149484</xdr:rowOff>
    </xdr:from>
    <xdr:to>
      <xdr:col>45</xdr:col>
      <xdr:colOff>177800</xdr:colOff>
      <xdr:row>78</xdr:row>
      <xdr:rowOff>30931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351134"/>
          <a:ext cx="889000" cy="5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15232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3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46112</xdr:rowOff>
    </xdr:from>
    <xdr:to>
      <xdr:col>41</xdr:col>
      <xdr:colOff>50800</xdr:colOff>
      <xdr:row>77</xdr:row>
      <xdr:rowOff>149484</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a:off x="6972300" y="13247762"/>
          <a:ext cx="889000" cy="10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147088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4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50024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44048</xdr:rowOff>
    </xdr:from>
    <xdr:to>
      <xdr:col>55</xdr:col>
      <xdr:colOff>50800</xdr:colOff>
      <xdr:row>78</xdr:row>
      <xdr:rowOff>145648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4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130425</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332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52918</xdr:rowOff>
    </xdr:from>
    <xdr:to>
      <xdr:col>50</xdr:col>
      <xdr:colOff>165100</xdr:colOff>
      <xdr:row>78</xdr:row>
      <xdr:rowOff>154518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4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145645</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50017" y="1351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151581</xdr:rowOff>
    </xdr:from>
    <xdr:to>
      <xdr:col>46</xdr:col>
      <xdr:colOff>38100</xdr:colOff>
      <xdr:row>78</xdr:row>
      <xdr:rowOff>81731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3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72858</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4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98684</xdr:rowOff>
    </xdr:from>
    <xdr:to>
      <xdr:col>41</xdr:col>
      <xdr:colOff>101600</xdr:colOff>
      <xdr:row>78</xdr:row>
      <xdr:rowOff>28834</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3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19961</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39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166762</xdr:rowOff>
    </xdr:from>
    <xdr:to>
      <xdr:col>36</xdr:col>
      <xdr:colOff>165100</xdr:colOff>
      <xdr:row>77</xdr:row>
      <xdr:rowOff>96912</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88039</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428"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62471</xdr:rowOff>
    </xdr:from>
    <xdr:to>
      <xdr:col>54</xdr:col>
      <xdr:colOff>189865</xdr:colOff>
      <xdr:row>97</xdr:row>
      <xdr:rowOff>109105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6178771"/>
          <a:ext cx="1270" cy="56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112932</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7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109105</xdr:rowOff>
    </xdr:from>
    <xdr:to>
      <xdr:col>55</xdr:col>
      <xdr:colOff>88900</xdr:colOff>
      <xdr:row>97</xdr:row>
      <xdr:rowOff>109105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73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9148</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95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62471</xdr:rowOff>
    </xdr:from>
    <xdr:to>
      <xdr:col>55</xdr:col>
      <xdr:colOff>88900</xdr:colOff>
      <xdr:row>94</xdr:row>
      <xdr:rowOff>62471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17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124231</xdr:rowOff>
    </xdr:from>
    <xdr:to>
      <xdr:col>55</xdr:col>
      <xdr:colOff>0</xdr:colOff>
      <xdr:row>96</xdr:row>
      <xdr:rowOff>26429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411981"/>
          <a:ext cx="838200" cy="7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121314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09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142887</xdr:rowOff>
    </xdr:from>
    <xdr:to>
      <xdr:col>55</xdr:col>
      <xdr:colOff>50800</xdr:colOff>
      <xdr:row>96</xdr:row>
      <xdr:rowOff>73037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43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133565</xdr:rowOff>
    </xdr:from>
    <xdr:to>
      <xdr:col>50</xdr:col>
      <xdr:colOff>114300</xdr:colOff>
      <xdr:row>96</xdr:row>
      <xdr:rowOff>26429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5735515"/>
          <a:ext cx="889000" cy="7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167729</xdr:rowOff>
    </xdr:from>
    <xdr:to>
      <xdr:col>50</xdr:col>
      <xdr:colOff>165100</xdr:colOff>
      <xdr:row>96</xdr:row>
      <xdr:rowOff>97879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89006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133565</xdr:rowOff>
    </xdr:from>
    <xdr:to>
      <xdr:col>45</xdr:col>
      <xdr:colOff>177800</xdr:colOff>
      <xdr:row>95</xdr:row>
      <xdr:rowOff>64205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5735515"/>
          <a:ext cx="889000" cy="6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65887</xdr:rowOff>
    </xdr:from>
    <xdr:to>
      <xdr:col>46</xdr:col>
      <xdr:colOff>38100</xdr:colOff>
      <xdr:row>95</xdr:row>
      <xdr:rowOff>167487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158614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64205</xdr:rowOff>
    </xdr:from>
    <xdr:to>
      <xdr:col>41</xdr:col>
      <xdr:colOff>50800</xdr:colOff>
      <xdr:row>97</xdr:row>
      <xdr:rowOff>21113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351955"/>
          <a:ext cx="889000" cy="29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87033</xdr:rowOff>
    </xdr:from>
    <xdr:to>
      <xdr:col>41</xdr:col>
      <xdr:colOff>101600</xdr:colOff>
      <xdr:row>96</xdr:row>
      <xdr:rowOff>17183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42399</xdr:rowOff>
    </xdr:from>
    <xdr:to>
      <xdr:col>36</xdr:col>
      <xdr:colOff>165100</xdr:colOff>
      <xdr:row>96</xdr:row>
      <xdr:rowOff>143999</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160526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73431</xdr:rowOff>
    </xdr:from>
    <xdr:to>
      <xdr:col>55</xdr:col>
      <xdr:colOff>50800</xdr:colOff>
      <xdr:row>96</xdr:row>
      <xdr:rowOff>3581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3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96308</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2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147079</xdr:rowOff>
    </xdr:from>
    <xdr:to>
      <xdr:col>50</xdr:col>
      <xdr:colOff>165100</xdr:colOff>
      <xdr:row>96</xdr:row>
      <xdr:rowOff>77229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4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93756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2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82765</xdr:rowOff>
    </xdr:from>
    <xdr:to>
      <xdr:col>46</xdr:col>
      <xdr:colOff>38100</xdr:colOff>
      <xdr:row>92</xdr:row>
      <xdr:rowOff>12915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56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29442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54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13405</xdr:rowOff>
    </xdr:from>
    <xdr:to>
      <xdr:col>41</xdr:col>
      <xdr:colOff>101600</xdr:colOff>
      <xdr:row>95</xdr:row>
      <xdr:rowOff>115005</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3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131532</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0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141763</xdr:rowOff>
    </xdr:from>
    <xdr:to>
      <xdr:col>36</xdr:col>
      <xdr:colOff>165100</xdr:colOff>
      <xdr:row>97</xdr:row>
      <xdr:rowOff>71913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6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63040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6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128864</xdr:rowOff>
    </xdr:from>
    <xdr:to>
      <xdr:col>85</xdr:col>
      <xdr:colOff>127000</xdr:colOff>
      <xdr:row>37</xdr:row>
      <xdr:rowOff>137734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129614"/>
          <a:ext cx="838200" cy="35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82323</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25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92471</xdr:rowOff>
    </xdr:from>
    <xdr:to>
      <xdr:col>81</xdr:col>
      <xdr:colOff>50800</xdr:colOff>
      <xdr:row>35</xdr:row>
      <xdr:rowOff>128864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5750321"/>
          <a:ext cx="889000" cy="37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5011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52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92471</xdr:rowOff>
    </xdr:from>
    <xdr:to>
      <xdr:col>76</xdr:col>
      <xdr:colOff>114300</xdr:colOff>
      <xdr:row>37</xdr:row>
      <xdr:rowOff>16668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5750321"/>
          <a:ext cx="889000" cy="60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140708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48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16668</xdr:rowOff>
    </xdr:from>
    <xdr:to>
      <xdr:col>71</xdr:col>
      <xdr:colOff>177800</xdr:colOff>
      <xdr:row>38</xdr:row>
      <xdr:rowOff>129139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360318"/>
          <a:ext cx="889000" cy="28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29425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86934</xdr:rowOff>
    </xdr:from>
    <xdr:to>
      <xdr:col>85</xdr:col>
      <xdr:colOff>177800</xdr:colOff>
      <xdr:row>38</xdr:row>
      <xdr:rowOff>17084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43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109811</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28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78064</xdr:rowOff>
    </xdr:from>
    <xdr:to>
      <xdr:col>81</xdr:col>
      <xdr:colOff>101600</xdr:colOff>
      <xdr:row>36</xdr:row>
      <xdr:rowOff>8214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0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24741</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14111" y="58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41671</xdr:rowOff>
    </xdr:from>
    <xdr:to>
      <xdr:col>76</xdr:col>
      <xdr:colOff>165100</xdr:colOff>
      <xdr:row>33</xdr:row>
      <xdr:rowOff>143271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56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159798</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25111" y="54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137318</xdr:rowOff>
    </xdr:from>
    <xdr:to>
      <xdr:col>72</xdr:col>
      <xdr:colOff>38100</xdr:colOff>
      <xdr:row>37</xdr:row>
      <xdr:rowOff>67468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3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83995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08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78339</xdr:rowOff>
    </xdr:from>
    <xdr:to>
      <xdr:col>67</xdr:col>
      <xdr:colOff>101600</xdr:colOff>
      <xdr:row>39</xdr:row>
      <xdr:rowOff>8489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171066</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68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64357</xdr:rowOff>
    </xdr:from>
    <xdr:to>
      <xdr:col>85</xdr:col>
      <xdr:colOff>127000</xdr:colOff>
      <xdr:row>74</xdr:row>
      <xdr:rowOff>76892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751657"/>
          <a:ext cx="8382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139126</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2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38430</xdr:rowOff>
    </xdr:from>
    <xdr:to>
      <xdr:col>81</xdr:col>
      <xdr:colOff>50800</xdr:colOff>
      <xdr:row>74</xdr:row>
      <xdr:rowOff>64357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725730"/>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65212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14294</xdr:rowOff>
    </xdr:from>
    <xdr:to>
      <xdr:col>76</xdr:col>
      <xdr:colOff>114300</xdr:colOff>
      <xdr:row>74</xdr:row>
      <xdr:rowOff>38430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701594"/>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90340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112592</xdr:rowOff>
    </xdr:from>
    <xdr:to>
      <xdr:col>71</xdr:col>
      <xdr:colOff>177800</xdr:colOff>
      <xdr:row>74</xdr:row>
      <xdr:rowOff>14294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6284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69899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26092</xdr:rowOff>
    </xdr:from>
    <xdr:to>
      <xdr:col>85</xdr:col>
      <xdr:colOff>177800</xdr:colOff>
      <xdr:row>74</xdr:row>
      <xdr:rowOff>127692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7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48969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5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13557</xdr:rowOff>
    </xdr:from>
    <xdr:to>
      <xdr:col>81</xdr:col>
      <xdr:colOff>101600</xdr:colOff>
      <xdr:row>74</xdr:row>
      <xdr:rowOff>115157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7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131684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4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159080</xdr:rowOff>
    </xdr:from>
    <xdr:to>
      <xdr:col>76</xdr:col>
      <xdr:colOff>165100</xdr:colOff>
      <xdr:row>74</xdr:row>
      <xdr:rowOff>89230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105757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4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134944</xdr:rowOff>
    </xdr:from>
    <xdr:to>
      <xdr:col>72</xdr:col>
      <xdr:colOff>38100</xdr:colOff>
      <xdr:row>74</xdr:row>
      <xdr:rowOff>65094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6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81621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42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61792</xdr:rowOff>
    </xdr:from>
    <xdr:to>
      <xdr:col>67</xdr:col>
      <xdr:colOff>101600</xdr:colOff>
      <xdr:row>73</xdr:row>
      <xdr:rowOff>163392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5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8469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35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65520</xdr:rowOff>
    </xdr:from>
    <xdr:to>
      <xdr:col>85</xdr:col>
      <xdr:colOff>127000</xdr:colOff>
      <xdr:row>98</xdr:row>
      <xdr:rowOff>12446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524720"/>
          <a:ext cx="838200" cy="28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95242</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211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65520</xdr:rowOff>
    </xdr:from>
    <xdr:to>
      <xdr:col>81</xdr:col>
      <xdr:colOff>50800</xdr:colOff>
      <xdr:row>98</xdr:row>
      <xdr:rowOff>98858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524720"/>
          <a:ext cx="889000" cy="3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1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98858</xdr:rowOff>
    </xdr:from>
    <xdr:to>
      <xdr:col>76</xdr:col>
      <xdr:colOff>114300</xdr:colOff>
      <xdr:row>98</xdr:row>
      <xdr:rowOff>130632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900958"/>
          <a:ext cx="889000" cy="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154906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99124</xdr:rowOff>
    </xdr:from>
    <xdr:to>
      <xdr:col>71</xdr:col>
      <xdr:colOff>177800</xdr:colOff>
      <xdr:row>98</xdr:row>
      <xdr:rowOff>130632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729774"/>
          <a:ext cx="889000" cy="20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24159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8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133096</xdr:rowOff>
    </xdr:from>
    <xdr:to>
      <xdr:col>85</xdr:col>
      <xdr:colOff>177800</xdr:colOff>
      <xdr:row>98</xdr:row>
      <xdr:rowOff>63246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6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111523</xdr:rowOff>
    </xdr:from>
    <xdr:ext cx="469744"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4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14720</xdr:rowOff>
    </xdr:from>
    <xdr:to>
      <xdr:col>81</xdr:col>
      <xdr:colOff>101600</xdr:colOff>
      <xdr:row>96</xdr:row>
      <xdr:rowOff>116320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4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107447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5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48058</xdr:rowOff>
    </xdr:from>
    <xdr:to>
      <xdr:col>76</xdr:col>
      <xdr:colOff>165100</xdr:colOff>
      <xdr:row>98</xdr:row>
      <xdr:rowOff>149658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140785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694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79832</xdr:rowOff>
    </xdr:from>
    <xdr:to>
      <xdr:col>72</xdr:col>
      <xdr:colOff>38100</xdr:colOff>
      <xdr:row>99</xdr:row>
      <xdr:rowOff>9982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1109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97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48324</xdr:rowOff>
    </xdr:from>
    <xdr:to>
      <xdr:col>67</xdr:col>
      <xdr:colOff>101600</xdr:colOff>
      <xdr:row>97</xdr:row>
      <xdr:rowOff>149924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166451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45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135399</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136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62374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0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71518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2176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69105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38926</xdr:rowOff>
    </xdr:from>
    <xdr:to>
      <xdr:col>116</xdr:col>
      <xdr:colOff>63500</xdr:colOff>
      <xdr:row>50</xdr:row>
      <xdr:rowOff>55194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8611426"/>
          <a:ext cx="8382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3776</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7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406</xdr:rowOff>
    </xdr:from>
    <xdr:to>
      <xdr:col>111</xdr:col>
      <xdr:colOff>177800</xdr:colOff>
      <xdr:row>50</xdr:row>
      <xdr:rowOff>38926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8572906"/>
          <a:ext cx="889000" cy="3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93616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6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406</xdr:rowOff>
    </xdr:from>
    <xdr:to>
      <xdr:col>107</xdr:col>
      <xdr:colOff>50800</xdr:colOff>
      <xdr:row>50</xdr:row>
      <xdr:rowOff>90360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8572906"/>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95331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90360</xdr:rowOff>
    </xdr:from>
    <xdr:to>
      <xdr:col>102</xdr:col>
      <xdr:colOff>114300</xdr:colOff>
      <xdr:row>50</xdr:row>
      <xdr:rowOff>104381</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8662860"/>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97464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76433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4394</xdr:rowOff>
    </xdr:from>
    <xdr:to>
      <xdr:col>116</xdr:col>
      <xdr:colOff>114300</xdr:colOff>
      <xdr:row>50</xdr:row>
      <xdr:rowOff>105994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857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128871</xdr:rowOff>
    </xdr:from>
    <xdr:ext cx="534377"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85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159576</xdr:rowOff>
    </xdr:from>
    <xdr:to>
      <xdr:col>112</xdr:col>
      <xdr:colOff>38100</xdr:colOff>
      <xdr:row>50</xdr:row>
      <xdr:rowOff>89726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85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106253</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56111" y="83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121056</xdr:rowOff>
    </xdr:from>
    <xdr:to>
      <xdr:col>107</xdr:col>
      <xdr:colOff>101600</xdr:colOff>
      <xdr:row>50</xdr:row>
      <xdr:rowOff>51206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85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67733</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67111" y="82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39560</xdr:rowOff>
    </xdr:from>
    <xdr:to>
      <xdr:col>102</xdr:col>
      <xdr:colOff>165100</xdr:colOff>
      <xdr:row>50</xdr:row>
      <xdr:rowOff>141160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86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157687</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278111" y="83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53581</xdr:rowOff>
    </xdr:from>
    <xdr:to>
      <xdr:col>98</xdr:col>
      <xdr:colOff>38100</xdr:colOff>
      <xdr:row>50</xdr:row>
      <xdr:rowOff>155181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86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258</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389111" y="84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149530</xdr:rowOff>
    </xdr:from>
    <xdr:to>
      <xdr:col>116</xdr:col>
      <xdr:colOff>63500</xdr:colOff>
      <xdr:row>75</xdr:row>
      <xdr:rowOff>34811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836830"/>
          <a:ext cx="8382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152976</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11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149530</xdr:rowOff>
    </xdr:from>
    <xdr:to>
      <xdr:col>111</xdr:col>
      <xdr:colOff>177800</xdr:colOff>
      <xdr:row>75</xdr:row>
      <xdr:rowOff>18390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836830"/>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118076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18390</xdr:rowOff>
    </xdr:from>
    <xdr:to>
      <xdr:col>107</xdr:col>
      <xdr:colOff>50800</xdr:colOff>
      <xdr:row>75</xdr:row>
      <xdr:rowOff>97981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877140"/>
          <a:ext cx="8890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131945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97981</xdr:rowOff>
    </xdr:from>
    <xdr:to>
      <xdr:col>102</xdr:col>
      <xdr:colOff>114300</xdr:colOff>
      <xdr:row>75</xdr:row>
      <xdr:rowOff>125070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956731"/>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146067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155461</xdr:rowOff>
    </xdr:from>
    <xdr:to>
      <xdr:col>116</xdr:col>
      <xdr:colOff>114300</xdr:colOff>
      <xdr:row>75</xdr:row>
      <xdr:rowOff>85611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6888</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98730</xdr:rowOff>
    </xdr:from>
    <xdr:to>
      <xdr:col>112</xdr:col>
      <xdr:colOff>38100</xdr:colOff>
      <xdr:row>75</xdr:row>
      <xdr:rowOff>28880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45407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5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139040</xdr:rowOff>
    </xdr:from>
    <xdr:to>
      <xdr:col>107</xdr:col>
      <xdr:colOff>101600</xdr:colOff>
      <xdr:row>75</xdr:row>
      <xdr:rowOff>69190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85717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47181</xdr:rowOff>
    </xdr:from>
    <xdr:to>
      <xdr:col>102</xdr:col>
      <xdr:colOff>165100</xdr:colOff>
      <xdr:row>75</xdr:row>
      <xdr:rowOff>148782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059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165308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74270</xdr:rowOff>
    </xdr:from>
    <xdr:to>
      <xdr:col>98</xdr:col>
      <xdr:colOff>38100</xdr:colOff>
      <xdr:row>76</xdr:row>
      <xdr:rowOff>4420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166997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0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a:latin typeface="ＭＳ Ｐゴシック" panose="020B0600070205080204" pitchFamily="50" charset="-128"/>
              <a:ea typeface="ＭＳ Ｐゴシック" panose="020B0600070205080204" pitchFamily="50" charset="-128"/>
            </a:rPr>
            <a:t>479,824</a:t>
          </a:r>
          <a:r>
            <a:rPr kumimoji="1" lang="ja-JP" altLang="en-US" sz="1300">
              <a:latin typeface="ＭＳ Ｐゴシック" panose="020B0600070205080204" pitchFamily="50" charset="-128"/>
              <a:ea typeface="ＭＳ Ｐゴシック" panose="020B0600070205080204" pitchFamily="50" charset="-128"/>
            </a:rPr>
            <a:t>円となった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歳出総額</a:t>
          </a:r>
          <a:r>
            <a:rPr kumimoji="1" lang="en-US" altLang="ja-JP" sz="1300">
              <a:latin typeface="ＭＳ Ｐゴシック" panose="020B0600070205080204" pitchFamily="50" charset="-128"/>
              <a:ea typeface="ＭＳ Ｐゴシック" panose="020B0600070205080204" pitchFamily="50" charset="-128"/>
            </a:rPr>
            <a:t>73,656,302</a:t>
          </a:r>
          <a:r>
            <a:rPr kumimoji="1" lang="ja-JP" altLang="en-US" sz="1300">
              <a:latin typeface="ＭＳ Ｐゴシック" panose="020B0600070205080204" pitchFamily="50" charset="-128"/>
              <a:ea typeface="ＭＳ Ｐゴシック" panose="020B0600070205080204" pitchFamily="50" charset="-128"/>
            </a:rPr>
            <a:t>千円を人口</a:t>
          </a:r>
          <a:r>
            <a:rPr kumimoji="1" lang="en-US" altLang="ja-JP" sz="1300">
              <a:latin typeface="ＭＳ Ｐゴシック" panose="020B0600070205080204" pitchFamily="50" charset="-128"/>
              <a:ea typeface="ＭＳ Ｐゴシック" panose="020B0600070205080204" pitchFamily="50" charset="-128"/>
            </a:rPr>
            <a:t>153,507</a:t>
          </a:r>
          <a:r>
            <a:rPr kumimoji="1" lang="ja-JP" altLang="en-US" sz="1300">
              <a:latin typeface="ＭＳ Ｐゴシック" panose="020B0600070205080204" pitchFamily="50" charset="-128"/>
              <a:ea typeface="ＭＳ Ｐゴシック" panose="020B0600070205080204" pitchFamily="50" charset="-128"/>
            </a:rPr>
            <a:t>人で除す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主な内訳は扶助等が子育て世帯や住民税非課税世帯への臨時特別給付金給付事業がなくなったことにより、前年度比</a:t>
          </a:r>
          <a:r>
            <a:rPr kumimoji="1" lang="en-US" altLang="ja-JP" sz="1300">
              <a:latin typeface="ＭＳ Ｐゴシック" panose="020B0600070205080204" pitchFamily="50" charset="-128"/>
              <a:ea typeface="ＭＳ Ｐゴシック" panose="020B0600070205080204" pitchFamily="50" charset="-128"/>
            </a:rPr>
            <a:t>12,178</a:t>
          </a:r>
          <a:r>
            <a:rPr kumimoji="1" lang="ja-JP" altLang="en-US" sz="1300">
              <a:latin typeface="ＭＳ Ｐゴシック" panose="020B0600070205080204" pitchFamily="50" charset="-128"/>
              <a:ea typeface="ＭＳ Ｐゴシック" panose="020B0600070205080204" pitchFamily="50" charset="-128"/>
            </a:rPr>
            <a:t>円の減、令和元年東日本台風災害等などに対する災害復旧事業落ち着いたことにより</a:t>
          </a:r>
          <a:r>
            <a:rPr kumimoji="1" lang="en-US" altLang="ja-JP" sz="1300">
              <a:latin typeface="ＭＳ Ｐゴシック" panose="020B0600070205080204" pitchFamily="50" charset="-128"/>
              <a:ea typeface="ＭＳ Ｐゴシック" panose="020B0600070205080204" pitchFamily="50" charset="-128"/>
            </a:rPr>
            <a:t>7,694</a:t>
          </a:r>
          <a:r>
            <a:rPr kumimoji="1" lang="ja-JP" altLang="en-US" sz="1300">
              <a:latin typeface="ＭＳ Ｐゴシック" panose="020B0600070205080204" pitchFamily="50" charset="-128"/>
              <a:ea typeface="ＭＳ Ｐゴシック" panose="020B0600070205080204" pitchFamily="50" charset="-128"/>
            </a:rPr>
            <a:t>円の減、普通建設事業が給食センターの改築事業により</a:t>
          </a:r>
          <a:r>
            <a:rPr kumimoji="1" lang="en-US" altLang="ja-JP" sz="1300">
              <a:latin typeface="ＭＳ Ｐゴシック" panose="020B0600070205080204" pitchFamily="50" charset="-128"/>
              <a:ea typeface="ＭＳ Ｐゴシック" panose="020B0600070205080204" pitchFamily="50" charset="-128"/>
            </a:rPr>
            <a:t>3,866</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補助費等において、類似団体平均より</a:t>
          </a:r>
          <a:r>
            <a:rPr kumimoji="1" lang="en-US" altLang="ja-JP" sz="1300">
              <a:latin typeface="ＭＳ Ｐゴシック" panose="020B0600070205080204" pitchFamily="50" charset="-128"/>
              <a:ea typeface="ＭＳ Ｐゴシック" panose="020B0600070205080204" pitchFamily="50" charset="-128"/>
            </a:rPr>
            <a:t>34,056</a:t>
          </a:r>
          <a:r>
            <a:rPr kumimoji="1" lang="ja-JP" altLang="en-US" sz="1300">
              <a:latin typeface="ＭＳ Ｐゴシック" panose="020B0600070205080204" pitchFamily="50" charset="-128"/>
              <a:ea typeface="ＭＳ Ｐゴシック" panose="020B0600070205080204" pitchFamily="50" charset="-128"/>
            </a:rPr>
            <a:t>円と大きく上回っている要因としては、広域連合への消防業務負担金があること、公営企業（主に下水道事業）への負担金・補助金が多額であることなどが挙げられる。公営企業への支出は独立採算を原則とし、受益と負担の明確化や事業の合理化を進め計画的かつ持続可能な経営に努める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153,507
149,530
552.04
76,452,042
73,656,302
2,240,048
40,430,736
64,033,993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75692</xdr:rowOff>
    </xdr:from>
    <xdr:to>
      <xdr:col>24</xdr:col>
      <xdr:colOff>63500</xdr:colOff>
      <xdr:row>34</xdr:row>
      <xdr:rowOff>98552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33542"/>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83329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98552</xdr:rowOff>
    </xdr:from>
    <xdr:to>
      <xdr:col>19</xdr:col>
      <xdr:colOff>177800</xdr:colOff>
      <xdr:row>34</xdr:row>
      <xdr:rowOff>109982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278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101617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160274</xdr:rowOff>
    </xdr:from>
    <xdr:to>
      <xdr:col>15</xdr:col>
      <xdr:colOff>50800</xdr:colOff>
      <xdr:row>34</xdr:row>
      <xdr:rowOff>109982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1812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155702</xdr:rowOff>
    </xdr:from>
    <xdr:to>
      <xdr:col>10</xdr:col>
      <xdr:colOff>114300</xdr:colOff>
      <xdr:row>33</xdr:row>
      <xdr:rowOff>160274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13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26179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24892</xdr:rowOff>
    </xdr:from>
    <xdr:to>
      <xdr:col>24</xdr:col>
      <xdr:colOff>114300</xdr:colOff>
      <xdr:row>33</xdr:row>
      <xdr:rowOff>126492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47769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47752</xdr:rowOff>
    </xdr:from>
    <xdr:to>
      <xdr:col>20</xdr:col>
      <xdr:colOff>38100</xdr:colOff>
      <xdr:row>34</xdr:row>
      <xdr:rowOff>149352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165879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59182</xdr:rowOff>
    </xdr:from>
    <xdr:to>
      <xdr:col>15</xdr:col>
      <xdr:colOff>101600</xdr:colOff>
      <xdr:row>34</xdr:row>
      <xdr:rowOff>160782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5859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109474</xdr:rowOff>
    </xdr:from>
    <xdr:to>
      <xdr:col>10</xdr:col>
      <xdr:colOff>165100</xdr:colOff>
      <xdr:row>34</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56151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104902</xdr:rowOff>
    </xdr:from>
    <xdr:to>
      <xdr:col>6</xdr:col>
      <xdr:colOff>38100</xdr:colOff>
      <xdr:row>34</xdr:row>
      <xdr:rowOff>35052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51579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118074</xdr:rowOff>
    </xdr:from>
    <xdr:to>
      <xdr:col>24</xdr:col>
      <xdr:colOff>62865</xdr:colOff>
      <xdr:row>57</xdr:row>
      <xdr:rowOff>126670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9547824"/>
          <a:ext cx="1270" cy="351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130497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126670</xdr:rowOff>
    </xdr:from>
    <xdr:to>
      <xdr:col>24</xdr:col>
      <xdr:colOff>152400</xdr:colOff>
      <xdr:row>57</xdr:row>
      <xdr:rowOff>126670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64751</xdr:rowOff>
    </xdr:from>
    <xdr:ext cx="534377"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93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118074</xdr:rowOff>
    </xdr:from>
    <xdr:to>
      <xdr:col>24</xdr:col>
      <xdr:colOff>152400</xdr:colOff>
      <xdr:row>55</xdr:row>
      <xdr:rowOff>118074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547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100800</xdr:rowOff>
    </xdr:from>
    <xdr:to>
      <xdr:col>24</xdr:col>
      <xdr:colOff>63500</xdr:colOff>
      <xdr:row>56</xdr:row>
      <xdr:rowOff>144942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02000"/>
          <a:ext cx="838200" cy="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106243</xdr:rowOff>
    </xdr:from>
    <xdr:to>
      <xdr:col>24</xdr:col>
      <xdr:colOff>114300</xdr:colOff>
      <xdr:row>57</xdr:row>
      <xdr:rowOff>36393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0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6396</xdr:rowOff>
    </xdr:from>
    <xdr:to>
      <xdr:col>19</xdr:col>
      <xdr:colOff>177800</xdr:colOff>
      <xdr:row>56</xdr:row>
      <xdr:rowOff>100800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50346"/>
          <a:ext cx="889000" cy="95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108072</xdr:rowOff>
    </xdr:from>
    <xdr:to>
      <xdr:col>20</xdr:col>
      <xdr:colOff>38100</xdr:colOff>
      <xdr:row>57</xdr:row>
      <xdr:rowOff>38222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29349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6396</xdr:rowOff>
    </xdr:from>
    <xdr:to>
      <xdr:col>15</xdr:col>
      <xdr:colOff>50800</xdr:colOff>
      <xdr:row>56</xdr:row>
      <xdr:rowOff>140454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50346"/>
          <a:ext cx="889000" cy="99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37793</xdr:rowOff>
    </xdr:from>
    <xdr:to>
      <xdr:col>15</xdr:col>
      <xdr:colOff>101600</xdr:colOff>
      <xdr:row>52</xdr:row>
      <xdr:rowOff>139393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130520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4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140454</xdr:rowOff>
    </xdr:from>
    <xdr:to>
      <xdr:col>10</xdr:col>
      <xdr:colOff>114300</xdr:colOff>
      <xdr:row>57</xdr:row>
      <xdr:rowOff>50973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41654"/>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8365</xdr:rowOff>
    </xdr:from>
    <xdr:to>
      <xdr:col>10</xdr:col>
      <xdr:colOff>165100</xdr:colOff>
      <xdr:row>57</xdr:row>
      <xdr:rowOff>109965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101092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31636</xdr:rowOff>
    </xdr:from>
    <xdr:to>
      <xdr:col>6</xdr:col>
      <xdr:colOff>38100</xdr:colOff>
      <xdr:row>57</xdr:row>
      <xdr:rowOff>133236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124363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94142</xdr:rowOff>
    </xdr:from>
    <xdr:to>
      <xdr:col>24</xdr:col>
      <xdr:colOff>114300</xdr:colOff>
      <xdr:row>57</xdr:row>
      <xdr:rowOff>24292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117019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4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50000</xdr:rowOff>
    </xdr:from>
    <xdr:to>
      <xdr:col>20</xdr:col>
      <xdr:colOff>38100</xdr:colOff>
      <xdr:row>56</xdr:row>
      <xdr:rowOff>151600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168127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127046</xdr:rowOff>
    </xdr:from>
    <xdr:to>
      <xdr:col>15</xdr:col>
      <xdr:colOff>101600</xdr:colOff>
      <xdr:row>51</xdr:row>
      <xdr:rowOff>57196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73723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7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89654</xdr:rowOff>
    </xdr:from>
    <xdr:to>
      <xdr:col>10</xdr:col>
      <xdr:colOff>165100</xdr:colOff>
      <xdr:row>57</xdr:row>
      <xdr:rowOff>19804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36331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173</xdr:rowOff>
    </xdr:from>
    <xdr:to>
      <xdr:col>6</xdr:col>
      <xdr:colOff>38100</xdr:colOff>
      <xdr:row>57</xdr:row>
      <xdr:rowOff>101773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118300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87350</xdr:rowOff>
    </xdr:from>
    <xdr:to>
      <xdr:col>24</xdr:col>
      <xdr:colOff>63500</xdr:colOff>
      <xdr:row>74</xdr:row>
      <xdr:rowOff>105676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603200"/>
          <a:ext cx="838200" cy="18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70890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87350</xdr:rowOff>
    </xdr:from>
    <xdr:to>
      <xdr:col>19</xdr:col>
      <xdr:colOff>177800</xdr:colOff>
      <xdr:row>76</xdr:row>
      <xdr:rowOff>26143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603200"/>
          <a:ext cx="889000" cy="4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14597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0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26143</xdr:rowOff>
    </xdr:from>
    <xdr:to>
      <xdr:col>15</xdr:col>
      <xdr:colOff>50800</xdr:colOff>
      <xdr:row>76</xdr:row>
      <xdr:rowOff>113982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56343"/>
          <a:ext cx="889000" cy="8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167415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113982</xdr:rowOff>
    </xdr:from>
    <xdr:to>
      <xdr:col>10</xdr:col>
      <xdr:colOff>114300</xdr:colOff>
      <xdr:row>77</xdr:row>
      <xdr:rowOff>22485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44182"/>
          <a:ext cx="889000" cy="7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82433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5796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54876</xdr:rowOff>
    </xdr:from>
    <xdr:to>
      <xdr:col>24</xdr:col>
      <xdr:colOff>114300</xdr:colOff>
      <xdr:row>74</xdr:row>
      <xdr:rowOff>156476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77753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9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36550</xdr:rowOff>
    </xdr:from>
    <xdr:to>
      <xdr:col>20</xdr:col>
      <xdr:colOff>38100</xdr:colOff>
      <xdr:row>73</xdr:row>
      <xdr:rowOff>138150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5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154677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32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146793</xdr:rowOff>
    </xdr:from>
    <xdr:to>
      <xdr:col>15</xdr:col>
      <xdr:colOff>101600</xdr:colOff>
      <xdr:row>76</xdr:row>
      <xdr:rowOff>76943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93470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8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63182</xdr:rowOff>
    </xdr:from>
    <xdr:to>
      <xdr:col>10</xdr:col>
      <xdr:colOff>165100</xdr:colOff>
      <xdr:row>76</xdr:row>
      <xdr:rowOff>164782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143135</xdr:rowOff>
    </xdr:from>
    <xdr:to>
      <xdr:col>6</xdr:col>
      <xdr:colOff>38100</xdr:colOff>
      <xdr:row>77</xdr:row>
      <xdr:rowOff>73285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89812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86711</xdr:rowOff>
    </xdr:from>
    <xdr:to>
      <xdr:col>24</xdr:col>
      <xdr:colOff>62865</xdr:colOff>
      <xdr:row>94</xdr:row>
      <xdr:rowOff>164480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17211"/>
          <a:ext cx="1270" cy="76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168307</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2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164480</xdr:rowOff>
    </xdr:from>
    <xdr:to>
      <xdr:col>24</xdr:col>
      <xdr:colOff>152400</xdr:colOff>
      <xdr:row>94</xdr:row>
      <xdr:rowOff>164480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28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33388</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86711</xdr:rowOff>
    </xdr:from>
    <xdr:to>
      <xdr:col>24</xdr:col>
      <xdr:colOff>152400</xdr:colOff>
      <xdr:row>90</xdr:row>
      <xdr:rowOff>86711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1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127493</xdr:rowOff>
    </xdr:from>
    <xdr:to>
      <xdr:col>24</xdr:col>
      <xdr:colOff>63500</xdr:colOff>
      <xdr:row>94</xdr:row>
      <xdr:rowOff>140934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243793"/>
          <a:ext cx="8382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150731</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5752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127854</xdr:rowOff>
    </xdr:from>
    <xdr:to>
      <xdr:col>24</xdr:col>
      <xdr:colOff>114300</xdr:colOff>
      <xdr:row>93</xdr:row>
      <xdr:rowOff>58004</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590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140934</xdr:rowOff>
    </xdr:from>
    <xdr:to>
      <xdr:col>19</xdr:col>
      <xdr:colOff>177800</xdr:colOff>
      <xdr:row>96</xdr:row>
      <xdr:rowOff>143266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257234"/>
          <a:ext cx="889000" cy="34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143078</xdr:rowOff>
    </xdr:from>
    <xdr:to>
      <xdr:col>20</xdr:col>
      <xdr:colOff>38100</xdr:colOff>
      <xdr:row>92</xdr:row>
      <xdr:rowOff>73228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574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89755</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55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143266</xdr:rowOff>
    </xdr:from>
    <xdr:to>
      <xdr:col>15</xdr:col>
      <xdr:colOff>50800</xdr:colOff>
      <xdr:row>97</xdr:row>
      <xdr:rowOff>69565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602466"/>
          <a:ext cx="889000" cy="9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146644</xdr:rowOff>
    </xdr:from>
    <xdr:to>
      <xdr:col>15</xdr:col>
      <xdr:colOff>101600</xdr:colOff>
      <xdr:row>95</xdr:row>
      <xdr:rowOff>76794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26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93321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03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69565</xdr:rowOff>
    </xdr:from>
    <xdr:to>
      <xdr:col>10</xdr:col>
      <xdr:colOff>114300</xdr:colOff>
      <xdr:row>97</xdr:row>
      <xdr:rowOff>96265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700215"/>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95712</xdr:rowOff>
    </xdr:from>
    <xdr:to>
      <xdr:col>10</xdr:col>
      <xdr:colOff>165100</xdr:colOff>
      <xdr:row>96</xdr:row>
      <xdr:rowOff>25862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38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42389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1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140519</xdr:rowOff>
    </xdr:from>
    <xdr:to>
      <xdr:col>6</xdr:col>
      <xdr:colOff>38100</xdr:colOff>
      <xdr:row>96</xdr:row>
      <xdr:rowOff>70669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4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2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76693</xdr:rowOff>
    </xdr:from>
    <xdr:to>
      <xdr:col>24</xdr:col>
      <xdr:colOff>114300</xdr:colOff>
      <xdr:row>95</xdr:row>
      <xdr:rowOff>6843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19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163070</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1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90134</xdr:rowOff>
    </xdr:from>
    <xdr:to>
      <xdr:col>20</xdr:col>
      <xdr:colOff>38100</xdr:colOff>
      <xdr:row>95</xdr:row>
      <xdr:rowOff>20284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2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11411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29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92466</xdr:rowOff>
    </xdr:from>
    <xdr:to>
      <xdr:col>15</xdr:col>
      <xdr:colOff>101600</xdr:colOff>
      <xdr:row>97</xdr:row>
      <xdr:rowOff>22616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5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13743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6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18765</xdr:rowOff>
    </xdr:from>
    <xdr:to>
      <xdr:col>10</xdr:col>
      <xdr:colOff>165100</xdr:colOff>
      <xdr:row>97</xdr:row>
      <xdr:rowOff>120365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6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111492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74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45465</xdr:rowOff>
    </xdr:from>
    <xdr:to>
      <xdr:col>6</xdr:col>
      <xdr:colOff>38100</xdr:colOff>
      <xdr:row>97</xdr:row>
      <xdr:rowOff>147065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6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138192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7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157035</xdr:rowOff>
    </xdr:from>
    <xdr:to>
      <xdr:col>55</xdr:col>
      <xdr:colOff>0</xdr:colOff>
      <xdr:row>37</xdr:row>
      <xdr:rowOff>157226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00685"/>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99775</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35497</xdr:rowOff>
    </xdr:from>
    <xdr:to>
      <xdr:col>50</xdr:col>
      <xdr:colOff>114300</xdr:colOff>
      <xdr:row>37</xdr:row>
      <xdr:rowOff>157035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379147"/>
          <a:ext cx="889000" cy="1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3573</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35497</xdr:rowOff>
    </xdr:from>
    <xdr:to>
      <xdr:col>45</xdr:col>
      <xdr:colOff>177800</xdr:colOff>
      <xdr:row>37</xdr:row>
      <xdr:rowOff>51498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379147"/>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147718</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51498</xdr:rowOff>
    </xdr:from>
    <xdr:to>
      <xdr:col>41</xdr:col>
      <xdr:colOff>50800</xdr:colOff>
      <xdr:row>37</xdr:row>
      <xdr:rowOff>81978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39514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153052</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137621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106426</xdr:rowOff>
    </xdr:from>
    <xdr:to>
      <xdr:col>55</xdr:col>
      <xdr:colOff>50800</xdr:colOff>
      <xdr:row>38</xdr:row>
      <xdr:rowOff>36576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84853</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106235</xdr:rowOff>
    </xdr:from>
    <xdr:to>
      <xdr:col>50</xdr:col>
      <xdr:colOff>165100</xdr:colOff>
      <xdr:row>38</xdr:row>
      <xdr:rowOff>36385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27512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54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156147</xdr:rowOff>
    </xdr:from>
    <xdr:to>
      <xdr:col>46</xdr:col>
      <xdr:colOff>38100</xdr:colOff>
      <xdr:row>37</xdr:row>
      <xdr:rowOff>86297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102824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10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698</xdr:rowOff>
    </xdr:from>
    <xdr:to>
      <xdr:col>41</xdr:col>
      <xdr:colOff>101600</xdr:colOff>
      <xdr:row>37</xdr:row>
      <xdr:rowOff>102298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118825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11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31178</xdr:rowOff>
    </xdr:from>
    <xdr:to>
      <xdr:col>36</xdr:col>
      <xdr:colOff>165100</xdr:colOff>
      <xdr:row>37</xdr:row>
      <xdr:rowOff>132778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149305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1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158217</xdr:rowOff>
    </xdr:from>
    <xdr:to>
      <xdr:col>55</xdr:col>
      <xdr:colOff>0</xdr:colOff>
      <xdr:row>54</xdr:row>
      <xdr:rowOff>19365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245067"/>
          <a:ext cx="8382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131929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1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111994</xdr:rowOff>
    </xdr:from>
    <xdr:to>
      <xdr:col>50</xdr:col>
      <xdr:colOff>114300</xdr:colOff>
      <xdr:row>54</xdr:row>
      <xdr:rowOff>19365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198844"/>
          <a:ext cx="889000" cy="7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78026</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6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111994</xdr:rowOff>
    </xdr:from>
    <xdr:to>
      <xdr:col>45</xdr:col>
      <xdr:colOff>177800</xdr:colOff>
      <xdr:row>54</xdr:row>
      <xdr:rowOff>28601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198844"/>
          <a:ext cx="8890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125712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18725</xdr:rowOff>
    </xdr:from>
    <xdr:to>
      <xdr:col>41</xdr:col>
      <xdr:colOff>50800</xdr:colOff>
      <xdr:row>54</xdr:row>
      <xdr:rowOff>28601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277025"/>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129781</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129232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107417</xdr:rowOff>
    </xdr:from>
    <xdr:to>
      <xdr:col>55</xdr:col>
      <xdr:colOff>50800</xdr:colOff>
      <xdr:row>54</xdr:row>
      <xdr:rowOff>37567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1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130294</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04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140015</xdr:rowOff>
    </xdr:from>
    <xdr:to>
      <xdr:col>50</xdr:col>
      <xdr:colOff>165100</xdr:colOff>
      <xdr:row>54</xdr:row>
      <xdr:rowOff>70165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2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86692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00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61194</xdr:rowOff>
    </xdr:from>
    <xdr:to>
      <xdr:col>46</xdr:col>
      <xdr:colOff>38100</xdr:colOff>
      <xdr:row>53</xdr:row>
      <xdr:rowOff>162794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1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7871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892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149251</xdr:rowOff>
    </xdr:from>
    <xdr:to>
      <xdr:col>41</xdr:col>
      <xdr:colOff>101600</xdr:colOff>
      <xdr:row>54</xdr:row>
      <xdr:rowOff>79401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95928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0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139375</xdr:rowOff>
    </xdr:from>
    <xdr:to>
      <xdr:col>36</xdr:col>
      <xdr:colOff>165100</xdr:colOff>
      <xdr:row>54</xdr:row>
      <xdr:rowOff>69525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2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86052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0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51102</xdr:rowOff>
    </xdr:from>
    <xdr:to>
      <xdr:col>55</xdr:col>
      <xdr:colOff>0</xdr:colOff>
      <xdr:row>71</xdr:row>
      <xdr:rowOff>169581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224052"/>
          <a:ext cx="838200" cy="1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113341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72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41206</xdr:rowOff>
    </xdr:from>
    <xdr:to>
      <xdr:col>50</xdr:col>
      <xdr:colOff>114300</xdr:colOff>
      <xdr:row>71</xdr:row>
      <xdr:rowOff>169581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214156"/>
          <a:ext cx="889000" cy="1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38785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41206</xdr:rowOff>
    </xdr:from>
    <xdr:to>
      <xdr:col>45</xdr:col>
      <xdr:colOff>177800</xdr:colOff>
      <xdr:row>73</xdr:row>
      <xdr:rowOff>142704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214156"/>
          <a:ext cx="889000" cy="44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39312</xdr:rowOff>
    </xdr:from>
    <xdr:to>
      <xdr:col>41</xdr:col>
      <xdr:colOff>50800</xdr:colOff>
      <xdr:row>73</xdr:row>
      <xdr:rowOff>142704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555162"/>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27159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302</xdr:rowOff>
    </xdr:from>
    <xdr:to>
      <xdr:col>55</xdr:col>
      <xdr:colOff>50800</xdr:colOff>
      <xdr:row>71</xdr:row>
      <xdr:rowOff>101902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1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124779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1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118781</xdr:rowOff>
    </xdr:from>
    <xdr:to>
      <xdr:col>50</xdr:col>
      <xdr:colOff>165100</xdr:colOff>
      <xdr:row>72</xdr:row>
      <xdr:rowOff>48931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2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65458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0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161856</xdr:rowOff>
    </xdr:from>
    <xdr:to>
      <xdr:col>46</xdr:col>
      <xdr:colOff>38100</xdr:colOff>
      <xdr:row>71</xdr:row>
      <xdr:rowOff>92006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108533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19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91904</xdr:rowOff>
    </xdr:from>
    <xdr:to>
      <xdr:col>41</xdr:col>
      <xdr:colOff>101600</xdr:colOff>
      <xdr:row>74</xdr:row>
      <xdr:rowOff>22054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6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38581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3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159962</xdr:rowOff>
    </xdr:from>
    <xdr:to>
      <xdr:col>36</xdr:col>
      <xdr:colOff>165100</xdr:colOff>
      <xdr:row>73</xdr:row>
      <xdr:rowOff>90112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5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106639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2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48535</xdr:rowOff>
    </xdr:from>
    <xdr:to>
      <xdr:col>55</xdr:col>
      <xdr:colOff>0</xdr:colOff>
      <xdr:row>90</xdr:row>
      <xdr:rowOff>98140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5479035"/>
          <a:ext cx="838200" cy="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117025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33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48535</xdr:rowOff>
    </xdr:from>
    <xdr:to>
      <xdr:col>50</xdr:col>
      <xdr:colOff>114300</xdr:colOff>
      <xdr:row>90</xdr:row>
      <xdr:rowOff>99695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5479035"/>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34317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3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99695</xdr:rowOff>
    </xdr:from>
    <xdr:to>
      <xdr:col>45</xdr:col>
      <xdr:colOff>177800</xdr:colOff>
      <xdr:row>91</xdr:row>
      <xdr:rowOff>101981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5530195"/>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166265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101981</xdr:rowOff>
    </xdr:from>
    <xdr:to>
      <xdr:col>41</xdr:col>
      <xdr:colOff>50800</xdr:colOff>
      <xdr:row>91</xdr:row>
      <xdr:rowOff>150261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5703931"/>
          <a:ext cx="8890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15070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52788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3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47340</xdr:rowOff>
    </xdr:from>
    <xdr:to>
      <xdr:col>55</xdr:col>
      <xdr:colOff>50800</xdr:colOff>
      <xdr:row>90</xdr:row>
      <xdr:rowOff>148940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54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133717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53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169185</xdr:rowOff>
    </xdr:from>
    <xdr:to>
      <xdr:col>50</xdr:col>
      <xdr:colOff>165100</xdr:colOff>
      <xdr:row>90</xdr:row>
      <xdr:rowOff>99335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54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115862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520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48895</xdr:rowOff>
    </xdr:from>
    <xdr:to>
      <xdr:col>46</xdr:col>
      <xdr:colOff>38100</xdr:colOff>
      <xdr:row>90</xdr:row>
      <xdr:rowOff>150495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54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167022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525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51181</xdr:rowOff>
    </xdr:from>
    <xdr:to>
      <xdr:col>41</xdr:col>
      <xdr:colOff>101600</xdr:colOff>
      <xdr:row>91</xdr:row>
      <xdr:rowOff>152781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56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169308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4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99461</xdr:rowOff>
    </xdr:from>
    <xdr:to>
      <xdr:col>36</xdr:col>
      <xdr:colOff>165100</xdr:colOff>
      <xdr:row>92</xdr:row>
      <xdr:rowOff>29611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57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46138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47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136978</xdr:rowOff>
    </xdr:from>
    <xdr:to>
      <xdr:col>85</xdr:col>
      <xdr:colOff>127000</xdr:colOff>
      <xdr:row>37</xdr:row>
      <xdr:rowOff>6459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09178"/>
          <a:ext cx="8382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4008</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5833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108458</xdr:rowOff>
    </xdr:from>
    <xdr:to>
      <xdr:col>81</xdr:col>
      <xdr:colOff>50800</xdr:colOff>
      <xdr:row>37</xdr:row>
      <xdr:rowOff>6459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80658"/>
          <a:ext cx="889000" cy="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138882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108458</xdr:rowOff>
    </xdr:from>
    <xdr:to>
      <xdr:col>76</xdr:col>
      <xdr:colOff>114300</xdr:colOff>
      <xdr:row>37</xdr:row>
      <xdr:rowOff>14079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80658"/>
          <a:ext cx="8890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149550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14079</xdr:rowOff>
    </xdr:from>
    <xdr:to>
      <xdr:col>71</xdr:col>
      <xdr:colOff>177800</xdr:colOff>
      <xdr:row>37</xdr:row>
      <xdr:rowOff>94633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57729"/>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131807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7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11084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86178</xdr:rowOff>
    </xdr:from>
    <xdr:to>
      <xdr:col>85</xdr:col>
      <xdr:colOff>177800</xdr:colOff>
      <xdr:row>37</xdr:row>
      <xdr:rowOff>16328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64605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3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127109</xdr:rowOff>
    </xdr:from>
    <xdr:to>
      <xdr:col>81</xdr:col>
      <xdr:colOff>101600</xdr:colOff>
      <xdr:row>37</xdr:row>
      <xdr:rowOff>57259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9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48386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57658</xdr:rowOff>
    </xdr:from>
    <xdr:to>
      <xdr:col>76</xdr:col>
      <xdr:colOff>165100</xdr:colOff>
      <xdr:row>36</xdr:row>
      <xdr:rowOff>159258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150385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134729</xdr:rowOff>
    </xdr:from>
    <xdr:to>
      <xdr:col>72</xdr:col>
      <xdr:colOff>38100</xdr:colOff>
      <xdr:row>37</xdr:row>
      <xdr:rowOff>64879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0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56006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43833</xdr:rowOff>
    </xdr:from>
    <xdr:to>
      <xdr:col>67</xdr:col>
      <xdr:colOff>101600</xdr:colOff>
      <xdr:row>37</xdr:row>
      <xdr:rowOff>145433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136560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8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114364</xdr:rowOff>
    </xdr:from>
    <xdr:to>
      <xdr:col>85</xdr:col>
      <xdr:colOff>127000</xdr:colOff>
      <xdr:row>56</xdr:row>
      <xdr:rowOff>132956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15564"/>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153268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24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132956</xdr:rowOff>
    </xdr:from>
    <xdr:to>
      <xdr:col>81</xdr:col>
      <xdr:colOff>50800</xdr:colOff>
      <xdr:row>56</xdr:row>
      <xdr:rowOff>167627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34156"/>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129456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2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47041</xdr:rowOff>
    </xdr:from>
    <xdr:to>
      <xdr:col>76</xdr:col>
      <xdr:colOff>114300</xdr:colOff>
      <xdr:row>56</xdr:row>
      <xdr:rowOff>167627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648241"/>
          <a:ext cx="889000" cy="1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40606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89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47041</xdr:rowOff>
    </xdr:from>
    <xdr:to>
      <xdr:col>71</xdr:col>
      <xdr:colOff>177800</xdr:colOff>
      <xdr:row>57</xdr:row>
      <xdr:rowOff>93446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48241"/>
          <a:ext cx="889000" cy="2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78402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1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150753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63564</xdr:rowOff>
    </xdr:from>
    <xdr:to>
      <xdr:col>85</xdr:col>
      <xdr:colOff>177800</xdr:colOff>
      <xdr:row>56</xdr:row>
      <xdr:rowOff>165164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41991</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82156</xdr:rowOff>
    </xdr:from>
    <xdr:to>
      <xdr:col>81</xdr:col>
      <xdr:colOff>101600</xdr:colOff>
      <xdr:row>57</xdr:row>
      <xdr:rowOff>12306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3433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116827</xdr:rowOff>
    </xdr:from>
    <xdr:to>
      <xdr:col>76</xdr:col>
      <xdr:colOff>165100</xdr:colOff>
      <xdr:row>57</xdr:row>
      <xdr:rowOff>46977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38104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167691</xdr:rowOff>
    </xdr:from>
    <xdr:to>
      <xdr:col>72</xdr:col>
      <xdr:colOff>38100</xdr:colOff>
      <xdr:row>56</xdr:row>
      <xdr:rowOff>97841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88968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42646</xdr:rowOff>
    </xdr:from>
    <xdr:to>
      <xdr:col>67</xdr:col>
      <xdr:colOff>101600</xdr:colOff>
      <xdr:row>57</xdr:row>
      <xdr:rowOff>144246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135373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128864</xdr:rowOff>
    </xdr:from>
    <xdr:to>
      <xdr:col>85</xdr:col>
      <xdr:colOff>127000</xdr:colOff>
      <xdr:row>77</xdr:row>
      <xdr:rowOff>137734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2987614"/>
          <a:ext cx="838200" cy="35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82323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3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92471</xdr:rowOff>
    </xdr:from>
    <xdr:to>
      <xdr:col>81</xdr:col>
      <xdr:colOff>50800</xdr:colOff>
      <xdr:row>75</xdr:row>
      <xdr:rowOff>128864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2608321"/>
          <a:ext cx="889000" cy="37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5010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92471</xdr:rowOff>
    </xdr:from>
    <xdr:to>
      <xdr:col>76</xdr:col>
      <xdr:colOff>114300</xdr:colOff>
      <xdr:row>77</xdr:row>
      <xdr:rowOff>16667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2608321"/>
          <a:ext cx="889000" cy="60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140662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3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16667</xdr:rowOff>
    </xdr:from>
    <xdr:to>
      <xdr:col>71</xdr:col>
      <xdr:colOff>177800</xdr:colOff>
      <xdr:row>78</xdr:row>
      <xdr:rowOff>129139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218317"/>
          <a:ext cx="889000" cy="2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29425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86934</xdr:rowOff>
    </xdr:from>
    <xdr:to>
      <xdr:col>85</xdr:col>
      <xdr:colOff>177800</xdr:colOff>
      <xdr:row>78</xdr:row>
      <xdr:rowOff>17084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2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109811</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78064</xdr:rowOff>
    </xdr:from>
    <xdr:to>
      <xdr:col>81</xdr:col>
      <xdr:colOff>101600</xdr:colOff>
      <xdr:row>76</xdr:row>
      <xdr:rowOff>8213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936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24741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71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41671</xdr:rowOff>
    </xdr:from>
    <xdr:to>
      <xdr:col>76</xdr:col>
      <xdr:colOff>165100</xdr:colOff>
      <xdr:row>73</xdr:row>
      <xdr:rowOff>143271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25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159798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3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137317</xdr:rowOff>
    </xdr:from>
    <xdr:to>
      <xdr:col>72</xdr:col>
      <xdr:colOff>38100</xdr:colOff>
      <xdr:row>77</xdr:row>
      <xdr:rowOff>67467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83994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29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78339</xdr:rowOff>
    </xdr:from>
    <xdr:to>
      <xdr:col>67</xdr:col>
      <xdr:colOff>101600</xdr:colOff>
      <xdr:row>79</xdr:row>
      <xdr:rowOff>8489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171066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44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64357</xdr:rowOff>
    </xdr:from>
    <xdr:to>
      <xdr:col>85</xdr:col>
      <xdr:colOff>127000</xdr:colOff>
      <xdr:row>94</xdr:row>
      <xdr:rowOff>76891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180657"/>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5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38430</xdr:rowOff>
    </xdr:from>
    <xdr:to>
      <xdr:col>81</xdr:col>
      <xdr:colOff>50800</xdr:colOff>
      <xdr:row>94</xdr:row>
      <xdr:rowOff>64357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154730"/>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65212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3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14294</xdr:rowOff>
    </xdr:from>
    <xdr:to>
      <xdr:col>76</xdr:col>
      <xdr:colOff>114300</xdr:colOff>
      <xdr:row>94</xdr:row>
      <xdr:rowOff>38430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130594"/>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90321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112592</xdr:rowOff>
    </xdr:from>
    <xdr:to>
      <xdr:col>71</xdr:col>
      <xdr:colOff>177800</xdr:colOff>
      <xdr:row>94</xdr:row>
      <xdr:rowOff>14294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0574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69880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81157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26091</xdr:rowOff>
    </xdr:from>
    <xdr:to>
      <xdr:col>85</xdr:col>
      <xdr:colOff>177800</xdr:colOff>
      <xdr:row>94</xdr:row>
      <xdr:rowOff>127691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48968</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13557</xdr:rowOff>
    </xdr:from>
    <xdr:to>
      <xdr:col>81</xdr:col>
      <xdr:colOff>101600</xdr:colOff>
      <xdr:row>94</xdr:row>
      <xdr:rowOff>115157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131684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9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159080</xdr:rowOff>
    </xdr:from>
    <xdr:to>
      <xdr:col>76</xdr:col>
      <xdr:colOff>165100</xdr:colOff>
      <xdr:row>94</xdr:row>
      <xdr:rowOff>89230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1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105757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8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134944</xdr:rowOff>
    </xdr:from>
    <xdr:to>
      <xdr:col>72</xdr:col>
      <xdr:colOff>38100</xdr:colOff>
      <xdr:row>94</xdr:row>
      <xdr:rowOff>65094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0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81621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58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61792</xdr:rowOff>
    </xdr:from>
    <xdr:to>
      <xdr:col>67</xdr:col>
      <xdr:colOff>101600</xdr:colOff>
      <xdr:row>93</xdr:row>
      <xdr:rowOff>163392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0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8469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57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住民一人当たりのコストでは、民生費が前年度より</a:t>
          </a:r>
          <a:r>
            <a:rPr kumimoji="1" lang="en-US" altLang="ja-JP" sz="1300">
              <a:latin typeface="ＭＳ Ｐゴシック" panose="020B0600070205080204" pitchFamily="50" charset="-128"/>
              <a:ea typeface="ＭＳ Ｐゴシック" panose="020B0600070205080204" pitchFamily="50" charset="-128"/>
            </a:rPr>
            <a:t>9,962</a:t>
          </a:r>
          <a:r>
            <a:rPr kumimoji="1" lang="ja-JP" altLang="en-US" sz="1300">
              <a:latin typeface="ＭＳ Ｐゴシック" panose="020B0600070205080204" pitchFamily="50" charset="-128"/>
              <a:ea typeface="ＭＳ Ｐゴシック" panose="020B0600070205080204" pitchFamily="50" charset="-128"/>
            </a:rPr>
            <a:t>円の減となった。主な減額要因は、子育て世帯や住民税非課税世帯への臨時特別給付金給付事業がなくなったためである。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43,463</a:t>
          </a:r>
          <a:r>
            <a:rPr kumimoji="1" lang="ja-JP" altLang="en-US" sz="1300">
              <a:latin typeface="ＭＳ Ｐゴシック" panose="020B0600070205080204" pitchFamily="50" charset="-128"/>
              <a:ea typeface="ＭＳ Ｐゴシック" panose="020B0600070205080204" pitchFamily="50" charset="-128"/>
            </a:rPr>
            <a:t>円、類似団体平均を</a:t>
          </a:r>
          <a:r>
            <a:rPr kumimoji="1" lang="en-US" altLang="ja-JP" sz="1300">
              <a:latin typeface="ＭＳ Ｐゴシック" panose="020B0600070205080204" pitchFamily="50" charset="-128"/>
              <a:ea typeface="ＭＳ Ｐゴシック" panose="020B0600070205080204" pitchFamily="50" charset="-128"/>
            </a:rPr>
            <a:t>25,122</a:t>
          </a:r>
          <a:r>
            <a:rPr kumimoji="1" lang="ja-JP" altLang="en-US" sz="1300">
              <a:latin typeface="ＭＳ Ｐゴシック" panose="020B0600070205080204" pitchFamily="50" charset="-128"/>
              <a:ea typeface="ＭＳ Ｐゴシック" panose="020B0600070205080204" pitchFamily="50" charset="-128"/>
            </a:rPr>
            <a:t>円上回っている。主な要因は、令和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年度に引き続き新型コロナウイルス感染症拡大の影響に対応するための経済対策事業を行ったことである。</a:t>
          </a:r>
        </a:p>
        <a:p>
          <a:r>
            <a:rPr kumimoji="1" lang="ja-JP" altLang="en-US" sz="1300">
              <a:latin typeface="ＭＳ Ｐゴシック" panose="020B0600070205080204" pitchFamily="50" charset="-128"/>
              <a:ea typeface="ＭＳ Ｐゴシック" panose="020B0600070205080204" pitchFamily="50" charset="-128"/>
            </a:rPr>
            <a:t>　災害復旧費は、令和元年東日本台風災害等に係る復旧事業が落ち着いたことから、前年度比</a:t>
          </a:r>
          <a:r>
            <a:rPr kumimoji="1" lang="en-US" altLang="ja-JP" sz="1300">
              <a:latin typeface="ＭＳ Ｐゴシック" panose="020B0600070205080204" pitchFamily="50" charset="-128"/>
              <a:ea typeface="ＭＳ Ｐゴシック" panose="020B0600070205080204" pitchFamily="50" charset="-128"/>
            </a:rPr>
            <a:t>7,694</a:t>
          </a:r>
          <a:r>
            <a:rPr kumimoji="1" lang="ja-JP" altLang="en-US" sz="1300">
              <a:latin typeface="ＭＳ Ｐゴシック" panose="020B0600070205080204" pitchFamily="50" charset="-128"/>
              <a:ea typeface="ＭＳ Ｐゴシック" panose="020B0600070205080204" pitchFamily="50" charset="-128"/>
            </a:rPr>
            <a:t>円減となったものの、類似団体平均並みとなった。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年度実質収支額は、歳出決算額の一般財源等が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億円余増加したのに対して、歳入決算額の一般財源等は、臨時財政対策債が</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億円余減少したものの、繰越金が</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億円余、地方税が</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億円余増加し、計</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億円余の増となったため、昨年度に比べて減少した。実質収支額は減少したものの、黒字は維持している。</a:t>
          </a:r>
        </a:p>
        <a:p>
          <a:r>
            <a:rPr kumimoji="1" lang="ja-JP" altLang="en-US" sz="1400">
              <a:latin typeface="ＭＳ ゴシック" pitchFamily="49" charset="-128"/>
              <a:ea typeface="ＭＳ ゴシック" pitchFamily="49" charset="-128"/>
            </a:rPr>
            <a:t>　引き続き、財政調整基金等の残高に配意するとともに、計画的な財政運営に努めていく。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全ての会計で黒字決算となっており、連結実質赤字は算定されない。令和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年度は会計合計で約</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億円の黒字となり、令和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会計合計の主な内訳は、水道事業会計</a:t>
          </a:r>
          <a:r>
            <a:rPr kumimoji="1" lang="en-US" altLang="ja-JP" sz="1400">
              <a:latin typeface="ＭＳ ゴシック" pitchFamily="49" charset="-128"/>
              <a:ea typeface="ＭＳ ゴシック" pitchFamily="49" charset="-128"/>
            </a:rPr>
            <a:t>34.8</a:t>
          </a:r>
          <a:r>
            <a:rPr kumimoji="1" lang="ja-JP" altLang="en-US" sz="1400">
              <a:latin typeface="ＭＳ ゴシック" pitchFamily="49" charset="-128"/>
              <a:ea typeface="ＭＳ ゴシック" pitchFamily="49" charset="-128"/>
            </a:rPr>
            <a:t>億円、公共下水道事業会計</a:t>
          </a:r>
          <a:r>
            <a:rPr kumimoji="1" lang="en-US" altLang="ja-JP" sz="1400">
              <a:latin typeface="ＭＳ ゴシック" pitchFamily="49" charset="-128"/>
              <a:ea typeface="ＭＳ ゴシック" pitchFamily="49" charset="-128"/>
            </a:rPr>
            <a:t>29.5</a:t>
          </a:r>
          <a:r>
            <a:rPr kumimoji="1" lang="ja-JP" altLang="en-US" sz="1400">
              <a:latin typeface="ＭＳ ゴシック" pitchFamily="49" charset="-128"/>
              <a:ea typeface="ＭＳ ゴシック" pitchFamily="49" charset="-128"/>
            </a:rPr>
            <a:t>億円、一般会計</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億円である。公共下水道事業会計や水道事業会計などの金額が大きいのは、経営の安定化と施設の老朽化に伴う更新に備え、会計規模に応じて一定の留保資金の確保に努めているためである。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84</v>
      </c>
      <c r="C2" s="178"/>
      <c r="D2" s="179"/>
    </row>
    <row r="3" spans="1:119" ht="18.75" customHeight="1" thickBot="1" x14ac:dyDescent="0.2">
      <c r="A3" s="177"/>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76452042</v>
      </c>
      <c r="BO4" s="371"/>
      <c r="BP4" s="371"/>
      <c r="BQ4" s="371"/>
      <c r="BR4" s="371"/>
      <c r="BS4" s="371"/>
      <c r="BT4" s="371"/>
      <c r="BU4" s="372"/>
      <c r="BV4" s="370">
        <v>80286444</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5.5</v>
      </c>
      <c r="CU4" s="377"/>
      <c r="CV4" s="377"/>
      <c r="CW4" s="377"/>
      <c r="CX4" s="377"/>
      <c r="CY4" s="377"/>
      <c r="CZ4" s="377"/>
      <c r="DA4" s="378"/>
      <c r="DB4" s="376">
        <v>5.8</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73656302</v>
      </c>
      <c r="BO5" s="408"/>
      <c r="BP5" s="408"/>
      <c r="BQ5" s="408"/>
      <c r="BR5" s="408"/>
      <c r="BS5" s="408"/>
      <c r="BT5" s="408"/>
      <c r="BU5" s="409"/>
      <c r="BV5" s="407">
        <v>77219580</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89.7</v>
      </c>
      <c r="CU5" s="405"/>
      <c r="CV5" s="405"/>
      <c r="CW5" s="405"/>
      <c r="CX5" s="405"/>
      <c r="CY5" s="405"/>
      <c r="CZ5" s="405"/>
      <c r="DA5" s="406"/>
      <c r="DB5" s="404">
        <v>85.5</v>
      </c>
      <c r="DC5" s="405"/>
      <c r="DD5" s="405"/>
      <c r="DE5" s="405"/>
      <c r="DF5" s="405"/>
      <c r="DG5" s="405"/>
      <c r="DH5" s="405"/>
      <c r="DI5" s="406"/>
    </row>
    <row r="6" spans="1:119" ht="18.75" customHeight="1" x14ac:dyDescent="0.15">
      <c r="A6" s="177"/>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105</v>
      </c>
      <c r="AV6" s="440"/>
      <c r="AW6" s="440"/>
      <c r="AX6" s="440"/>
      <c r="AY6" s="441" t="s">
        <v>106</v>
      </c>
      <c r="AZ6" s="442"/>
      <c r="BA6" s="442"/>
      <c r="BB6" s="442"/>
      <c r="BC6" s="442"/>
      <c r="BD6" s="442"/>
      <c r="BE6" s="442"/>
      <c r="BF6" s="442"/>
      <c r="BG6" s="442"/>
      <c r="BH6" s="442"/>
      <c r="BI6" s="442"/>
      <c r="BJ6" s="442"/>
      <c r="BK6" s="442"/>
      <c r="BL6" s="442"/>
      <c r="BM6" s="443"/>
      <c r="BN6" s="407">
        <v>2795740</v>
      </c>
      <c r="BO6" s="408"/>
      <c r="BP6" s="408"/>
      <c r="BQ6" s="408"/>
      <c r="BR6" s="408"/>
      <c r="BS6" s="408"/>
      <c r="BT6" s="408"/>
      <c r="BU6" s="409"/>
      <c r="BV6" s="407">
        <v>3066864</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91.3</v>
      </c>
      <c r="CU6" s="445"/>
      <c r="CV6" s="445"/>
      <c r="CW6" s="445"/>
      <c r="CX6" s="445"/>
      <c r="CY6" s="445"/>
      <c r="CZ6" s="445"/>
      <c r="DA6" s="446"/>
      <c r="DB6" s="444">
        <v>91.1</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109</v>
      </c>
      <c r="AV7" s="440"/>
      <c r="AW7" s="440"/>
      <c r="AX7" s="440"/>
      <c r="AY7" s="441" t="s">
        <v>110</v>
      </c>
      <c r="AZ7" s="442"/>
      <c r="BA7" s="442"/>
      <c r="BB7" s="442"/>
      <c r="BC7" s="442"/>
      <c r="BD7" s="442"/>
      <c r="BE7" s="442"/>
      <c r="BF7" s="442"/>
      <c r="BG7" s="442"/>
      <c r="BH7" s="442"/>
      <c r="BI7" s="442"/>
      <c r="BJ7" s="442"/>
      <c r="BK7" s="442"/>
      <c r="BL7" s="442"/>
      <c r="BM7" s="443"/>
      <c r="BN7" s="407">
        <v>555692</v>
      </c>
      <c r="BO7" s="408"/>
      <c r="BP7" s="408"/>
      <c r="BQ7" s="408"/>
      <c r="BR7" s="408"/>
      <c r="BS7" s="408"/>
      <c r="BT7" s="408"/>
      <c r="BU7" s="409"/>
      <c r="BV7" s="407">
        <v>674107</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40430736</v>
      </c>
      <c r="CU7" s="408"/>
      <c r="CV7" s="408"/>
      <c r="CW7" s="408"/>
      <c r="CX7" s="408"/>
      <c r="CY7" s="408"/>
      <c r="CZ7" s="408"/>
      <c r="DA7" s="409"/>
      <c r="DB7" s="407">
        <v>41150324</v>
      </c>
      <c r="DC7" s="408"/>
      <c r="DD7" s="408"/>
      <c r="DE7" s="408"/>
      <c r="DF7" s="408"/>
      <c r="DG7" s="408"/>
      <c r="DH7" s="408"/>
      <c r="DI7" s="409"/>
    </row>
    <row r="8" spans="1:119" ht="18.75" customHeight="1" thickBot="1" x14ac:dyDescent="0.2">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113</v>
      </c>
      <c r="AV8" s="440"/>
      <c r="AW8" s="440"/>
      <c r="AX8" s="440"/>
      <c r="AY8" s="441" t="s">
        <v>114</v>
      </c>
      <c r="AZ8" s="442"/>
      <c r="BA8" s="442"/>
      <c r="BB8" s="442"/>
      <c r="BC8" s="442"/>
      <c r="BD8" s="442"/>
      <c r="BE8" s="442"/>
      <c r="BF8" s="442"/>
      <c r="BG8" s="442"/>
      <c r="BH8" s="442"/>
      <c r="BI8" s="442"/>
      <c r="BJ8" s="442"/>
      <c r="BK8" s="442"/>
      <c r="BL8" s="442"/>
      <c r="BM8" s="443"/>
      <c r="BN8" s="407">
        <v>2240048</v>
      </c>
      <c r="BO8" s="408"/>
      <c r="BP8" s="408"/>
      <c r="BQ8" s="408"/>
      <c r="BR8" s="408"/>
      <c r="BS8" s="408"/>
      <c r="BT8" s="408"/>
      <c r="BU8" s="409"/>
      <c r="BV8" s="407">
        <v>2392757</v>
      </c>
      <c r="BW8" s="408"/>
      <c r="BX8" s="408"/>
      <c r="BY8" s="408"/>
      <c r="BZ8" s="408"/>
      <c r="CA8" s="408"/>
      <c r="CB8" s="408"/>
      <c r="CC8" s="409"/>
      <c r="CD8" s="410" t="s">
        <v>115</v>
      </c>
      <c r="CE8" s="411"/>
      <c r="CF8" s="411"/>
      <c r="CG8" s="411"/>
      <c r="CH8" s="411"/>
      <c r="CI8" s="411"/>
      <c r="CJ8" s="411"/>
      <c r="CK8" s="411"/>
      <c r="CL8" s="411"/>
      <c r="CM8" s="411"/>
      <c r="CN8" s="411"/>
      <c r="CO8" s="411"/>
      <c r="CP8" s="411"/>
      <c r="CQ8" s="411"/>
      <c r="CR8" s="411"/>
      <c r="CS8" s="412"/>
      <c r="CT8" s="447">
        <v>0.59</v>
      </c>
      <c r="CU8" s="448"/>
      <c r="CV8" s="448"/>
      <c r="CW8" s="448"/>
      <c r="CX8" s="448"/>
      <c r="CY8" s="448"/>
      <c r="CZ8" s="448"/>
      <c r="DA8" s="449"/>
      <c r="DB8" s="447">
        <v>0.59</v>
      </c>
      <c r="DC8" s="448"/>
      <c r="DD8" s="448"/>
      <c r="DE8" s="448"/>
      <c r="DF8" s="448"/>
      <c r="DG8" s="448"/>
      <c r="DH8" s="448"/>
      <c r="DI8" s="449"/>
    </row>
    <row r="9" spans="1:119" ht="18.75" customHeight="1" thickBot="1" x14ac:dyDescent="0.2">
      <c r="A9" s="177"/>
      <c r="B9" s="401" t="s">
        <v>116</v>
      </c>
      <c r="C9" s="402"/>
      <c r="D9" s="402"/>
      <c r="E9" s="402"/>
      <c r="F9" s="402"/>
      <c r="G9" s="402"/>
      <c r="H9" s="402"/>
      <c r="I9" s="402"/>
      <c r="J9" s="402"/>
      <c r="K9" s="450"/>
      <c r="L9" s="451" t="s">
        <v>117</v>
      </c>
      <c r="M9" s="452"/>
      <c r="N9" s="452"/>
      <c r="O9" s="452"/>
      <c r="P9" s="452"/>
      <c r="Q9" s="453"/>
      <c r="R9" s="454">
        <v>154055</v>
      </c>
      <c r="S9" s="455"/>
      <c r="T9" s="455"/>
      <c r="U9" s="455"/>
      <c r="V9" s="456"/>
      <c r="W9" s="364" t="s">
        <v>118</v>
      </c>
      <c r="X9" s="365"/>
      <c r="Y9" s="365"/>
      <c r="Z9" s="365"/>
      <c r="AA9" s="365"/>
      <c r="AB9" s="365"/>
      <c r="AC9" s="365"/>
      <c r="AD9" s="365"/>
      <c r="AE9" s="365"/>
      <c r="AF9" s="365"/>
      <c r="AG9" s="365"/>
      <c r="AH9" s="365"/>
      <c r="AI9" s="365"/>
      <c r="AJ9" s="365"/>
      <c r="AK9" s="365"/>
      <c r="AL9" s="366"/>
      <c r="AM9" s="436" t="s">
        <v>119</v>
      </c>
      <c r="AN9" s="437"/>
      <c r="AO9" s="437"/>
      <c r="AP9" s="437"/>
      <c r="AQ9" s="437"/>
      <c r="AR9" s="437"/>
      <c r="AS9" s="437"/>
      <c r="AT9" s="438"/>
      <c r="AU9" s="439" t="s">
        <v>120</v>
      </c>
      <c r="AV9" s="440"/>
      <c r="AW9" s="440"/>
      <c r="AX9" s="440"/>
      <c r="AY9" s="441" t="s">
        <v>121</v>
      </c>
      <c r="AZ9" s="442"/>
      <c r="BA9" s="442"/>
      <c r="BB9" s="442"/>
      <c r="BC9" s="442"/>
      <c r="BD9" s="442"/>
      <c r="BE9" s="442"/>
      <c r="BF9" s="442"/>
      <c r="BG9" s="442"/>
      <c r="BH9" s="442"/>
      <c r="BI9" s="442"/>
      <c r="BJ9" s="442"/>
      <c r="BK9" s="442"/>
      <c r="BL9" s="442"/>
      <c r="BM9" s="443"/>
      <c r="BN9" s="407">
        <v>-152709</v>
      </c>
      <c r="BO9" s="408"/>
      <c r="BP9" s="408"/>
      <c r="BQ9" s="408"/>
      <c r="BR9" s="408"/>
      <c r="BS9" s="408"/>
      <c r="BT9" s="408"/>
      <c r="BU9" s="409"/>
      <c r="BV9" s="407">
        <v>1019418</v>
      </c>
      <c r="BW9" s="408"/>
      <c r="BX9" s="408"/>
      <c r="BY9" s="408"/>
      <c r="BZ9" s="408"/>
      <c r="CA9" s="408"/>
      <c r="CB9" s="408"/>
      <c r="CC9" s="409"/>
      <c r="CD9" s="410" t="s">
        <v>122</v>
      </c>
      <c r="CE9" s="411"/>
      <c r="CF9" s="411"/>
      <c r="CG9" s="411"/>
      <c r="CH9" s="411"/>
      <c r="CI9" s="411"/>
      <c r="CJ9" s="411"/>
      <c r="CK9" s="411"/>
      <c r="CL9" s="411"/>
      <c r="CM9" s="411"/>
      <c r="CN9" s="411"/>
      <c r="CO9" s="411"/>
      <c r="CP9" s="411"/>
      <c r="CQ9" s="411"/>
      <c r="CR9" s="411"/>
      <c r="CS9" s="412"/>
      <c r="CT9" s="404">
        <v>13.2</v>
      </c>
      <c r="CU9" s="405"/>
      <c r="CV9" s="405"/>
      <c r="CW9" s="405"/>
      <c r="CX9" s="405"/>
      <c r="CY9" s="405"/>
      <c r="CZ9" s="405"/>
      <c r="DA9" s="406"/>
      <c r="DB9" s="404">
        <v>13.7</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123</v>
      </c>
      <c r="M10" s="437"/>
      <c r="N10" s="437"/>
      <c r="O10" s="437"/>
      <c r="P10" s="437"/>
      <c r="Q10" s="438"/>
      <c r="R10" s="458">
        <v>156827</v>
      </c>
      <c r="S10" s="459"/>
      <c r="T10" s="459"/>
      <c r="U10" s="459"/>
      <c r="V10" s="460"/>
      <c r="W10" s="395"/>
      <c r="X10" s="396"/>
      <c r="Y10" s="396"/>
      <c r="Z10" s="396"/>
      <c r="AA10" s="396"/>
      <c r="AB10" s="396"/>
      <c r="AC10" s="396"/>
      <c r="AD10" s="396"/>
      <c r="AE10" s="396"/>
      <c r="AF10" s="396"/>
      <c r="AG10" s="396"/>
      <c r="AH10" s="396"/>
      <c r="AI10" s="396"/>
      <c r="AJ10" s="396"/>
      <c r="AK10" s="396"/>
      <c r="AL10" s="399"/>
      <c r="AM10" s="436" t="s">
        <v>124</v>
      </c>
      <c r="AN10" s="437"/>
      <c r="AO10" s="437"/>
      <c r="AP10" s="437"/>
      <c r="AQ10" s="437"/>
      <c r="AR10" s="437"/>
      <c r="AS10" s="437"/>
      <c r="AT10" s="438"/>
      <c r="AU10" s="439" t="s">
        <v>125</v>
      </c>
      <c r="AV10" s="440"/>
      <c r="AW10" s="440"/>
      <c r="AX10" s="440"/>
      <c r="AY10" s="441" t="s">
        <v>126</v>
      </c>
      <c r="AZ10" s="442"/>
      <c r="BA10" s="442"/>
      <c r="BB10" s="442"/>
      <c r="BC10" s="442"/>
      <c r="BD10" s="442"/>
      <c r="BE10" s="442"/>
      <c r="BF10" s="442"/>
      <c r="BG10" s="442"/>
      <c r="BH10" s="442"/>
      <c r="BI10" s="442"/>
      <c r="BJ10" s="442"/>
      <c r="BK10" s="442"/>
      <c r="BL10" s="442"/>
      <c r="BM10" s="443"/>
      <c r="BN10" s="407">
        <v>100000</v>
      </c>
      <c r="BO10" s="408"/>
      <c r="BP10" s="408"/>
      <c r="BQ10" s="408"/>
      <c r="BR10" s="408"/>
      <c r="BS10" s="408"/>
      <c r="BT10" s="408"/>
      <c r="BU10" s="409"/>
      <c r="BV10" s="407">
        <v>464610</v>
      </c>
      <c r="BW10" s="408"/>
      <c r="BX10" s="408"/>
      <c r="BY10" s="408"/>
      <c r="BZ10" s="408"/>
      <c r="CA10" s="408"/>
      <c r="CB10" s="408"/>
      <c r="CC10" s="409"/>
      <c r="CD10" s="180" t="s">
        <v>127</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6" t="s">
        <v>130</v>
      </c>
      <c r="AN11" s="437"/>
      <c r="AO11" s="437"/>
      <c r="AP11" s="437"/>
      <c r="AQ11" s="437"/>
      <c r="AR11" s="437"/>
      <c r="AS11" s="437"/>
      <c r="AT11" s="438"/>
      <c r="AU11" s="439" t="s">
        <v>131</v>
      </c>
      <c r="AV11" s="440"/>
      <c r="AW11" s="440"/>
      <c r="AX11" s="440"/>
      <c r="AY11" s="441" t="s">
        <v>132</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133</v>
      </c>
      <c r="CE11" s="411"/>
      <c r="CF11" s="411"/>
      <c r="CG11" s="411"/>
      <c r="CH11" s="411"/>
      <c r="CI11" s="411"/>
      <c r="CJ11" s="411"/>
      <c r="CK11" s="411"/>
      <c r="CL11" s="411"/>
      <c r="CM11" s="411"/>
      <c r="CN11" s="411"/>
      <c r="CO11" s="411"/>
      <c r="CP11" s="411"/>
      <c r="CQ11" s="411"/>
      <c r="CR11" s="411"/>
      <c r="CS11" s="412"/>
      <c r="CT11" s="447" t="s">
        <v>134</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77"/>
      <c r="B12" s="467" t="s">
        <v>135</v>
      </c>
      <c r="C12" s="468"/>
      <c r="D12" s="468"/>
      <c r="E12" s="468"/>
      <c r="F12" s="468"/>
      <c r="G12" s="468"/>
      <c r="H12" s="468"/>
      <c r="I12" s="468"/>
      <c r="J12" s="468"/>
      <c r="K12" s="469"/>
      <c r="L12" s="476" t="s">
        <v>136</v>
      </c>
      <c r="M12" s="477"/>
      <c r="N12" s="477"/>
      <c r="O12" s="477"/>
      <c r="P12" s="477"/>
      <c r="Q12" s="478"/>
      <c r="R12" s="479">
        <v>153507</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140</v>
      </c>
      <c r="AV12" s="440"/>
      <c r="AW12" s="440"/>
      <c r="AX12" s="440"/>
      <c r="AY12" s="441" t="s">
        <v>141</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142</v>
      </c>
      <c r="CE12" s="411"/>
      <c r="CF12" s="411"/>
      <c r="CG12" s="411"/>
      <c r="CH12" s="411"/>
      <c r="CI12" s="411"/>
      <c r="CJ12" s="411"/>
      <c r="CK12" s="411"/>
      <c r="CL12" s="411"/>
      <c r="CM12" s="411"/>
      <c r="CN12" s="411"/>
      <c r="CO12" s="411"/>
      <c r="CP12" s="411"/>
      <c r="CQ12" s="411"/>
      <c r="CR12" s="411"/>
      <c r="CS12" s="412"/>
      <c r="CT12" s="447" t="s">
        <v>134</v>
      </c>
      <c r="CU12" s="448"/>
      <c r="CV12" s="448"/>
      <c r="CW12" s="448"/>
      <c r="CX12" s="448"/>
      <c r="CY12" s="448"/>
      <c r="CZ12" s="448"/>
      <c r="DA12" s="449"/>
      <c r="DB12" s="447" t="s">
        <v>143</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144</v>
      </c>
      <c r="N13" s="499"/>
      <c r="O13" s="499"/>
      <c r="P13" s="499"/>
      <c r="Q13" s="500"/>
      <c r="R13" s="491">
        <v>149530</v>
      </c>
      <c r="S13" s="492"/>
      <c r="T13" s="492"/>
      <c r="U13" s="492"/>
      <c r="V13" s="493"/>
      <c r="W13" s="423" t="s">
        <v>145</v>
      </c>
      <c r="X13" s="424"/>
      <c r="Y13" s="424"/>
      <c r="Z13" s="424"/>
      <c r="AA13" s="424"/>
      <c r="AB13" s="414"/>
      <c r="AC13" s="458">
        <v>3332</v>
      </c>
      <c r="AD13" s="459"/>
      <c r="AE13" s="459"/>
      <c r="AF13" s="459"/>
      <c r="AG13" s="501"/>
      <c r="AH13" s="458">
        <v>3964</v>
      </c>
      <c r="AI13" s="459"/>
      <c r="AJ13" s="459"/>
      <c r="AK13" s="459"/>
      <c r="AL13" s="460"/>
      <c r="AM13" s="436" t="s">
        <v>146</v>
      </c>
      <c r="AN13" s="437"/>
      <c r="AO13" s="437"/>
      <c r="AP13" s="437"/>
      <c r="AQ13" s="437"/>
      <c r="AR13" s="437"/>
      <c r="AS13" s="437"/>
      <c r="AT13" s="438"/>
      <c r="AU13" s="439" t="s">
        <v>125</v>
      </c>
      <c r="AV13" s="440"/>
      <c r="AW13" s="440"/>
      <c r="AX13" s="440"/>
      <c r="AY13" s="441" t="s">
        <v>147</v>
      </c>
      <c r="AZ13" s="442"/>
      <c r="BA13" s="442"/>
      <c r="BB13" s="442"/>
      <c r="BC13" s="442"/>
      <c r="BD13" s="442"/>
      <c r="BE13" s="442"/>
      <c r="BF13" s="442"/>
      <c r="BG13" s="442"/>
      <c r="BH13" s="442"/>
      <c r="BI13" s="442"/>
      <c r="BJ13" s="442"/>
      <c r="BK13" s="442"/>
      <c r="BL13" s="442"/>
      <c r="BM13" s="443"/>
      <c r="BN13" s="407">
        <v>-52709</v>
      </c>
      <c r="BO13" s="408"/>
      <c r="BP13" s="408"/>
      <c r="BQ13" s="408"/>
      <c r="BR13" s="408"/>
      <c r="BS13" s="408"/>
      <c r="BT13" s="408"/>
      <c r="BU13" s="409"/>
      <c r="BV13" s="407">
        <v>1484028</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5.2</v>
      </c>
      <c r="CU13" s="405"/>
      <c r="CV13" s="405"/>
      <c r="CW13" s="405"/>
      <c r="CX13" s="405"/>
      <c r="CY13" s="405"/>
      <c r="CZ13" s="405"/>
      <c r="DA13" s="406"/>
      <c r="DB13" s="404">
        <v>5.3</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149</v>
      </c>
      <c r="M14" s="489"/>
      <c r="N14" s="489"/>
      <c r="O14" s="489"/>
      <c r="P14" s="489"/>
      <c r="Q14" s="490"/>
      <c r="R14" s="491">
        <v>154615</v>
      </c>
      <c r="S14" s="492"/>
      <c r="T14" s="492"/>
      <c r="U14" s="492"/>
      <c r="V14" s="493"/>
      <c r="W14" s="397"/>
      <c r="X14" s="398"/>
      <c r="Y14" s="398"/>
      <c r="Z14" s="398"/>
      <c r="AA14" s="398"/>
      <c r="AB14" s="387"/>
      <c r="AC14" s="494">
        <v>4.5999999999999996</v>
      </c>
      <c r="AD14" s="495"/>
      <c r="AE14" s="495"/>
      <c r="AF14" s="495"/>
      <c r="AG14" s="496"/>
      <c r="AH14" s="494">
        <v>5.3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20.2</v>
      </c>
      <c r="CU14" s="506"/>
      <c r="CV14" s="506"/>
      <c r="CW14" s="506"/>
      <c r="CX14" s="506"/>
      <c r="CY14" s="506"/>
      <c r="CZ14" s="506"/>
      <c r="DA14" s="507"/>
      <c r="DB14" s="505">
        <v>23.5</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151</v>
      </c>
      <c r="N15" s="499"/>
      <c r="O15" s="499"/>
      <c r="P15" s="499"/>
      <c r="Q15" s="500"/>
      <c r="R15" s="491">
        <v>150923</v>
      </c>
      <c r="S15" s="492"/>
      <c r="T15" s="492"/>
      <c r="U15" s="492"/>
      <c r="V15" s="493"/>
      <c r="W15" s="423" t="s">
        <v>152</v>
      </c>
      <c r="X15" s="424"/>
      <c r="Y15" s="424"/>
      <c r="Z15" s="424"/>
      <c r="AA15" s="424"/>
      <c r="AB15" s="414"/>
      <c r="AC15" s="458">
        <v>24405</v>
      </c>
      <c r="AD15" s="459"/>
      <c r="AE15" s="459"/>
      <c r="AF15" s="459"/>
      <c r="AG15" s="501"/>
      <c r="AH15" s="458">
        <v>25443</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20216289</v>
      </c>
      <c r="BO15" s="371"/>
      <c r="BP15" s="371"/>
      <c r="BQ15" s="371"/>
      <c r="BR15" s="371"/>
      <c r="BS15" s="371"/>
      <c r="BT15" s="371"/>
      <c r="BU15" s="372"/>
      <c r="BV15" s="370">
        <v>19072952</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33.4</v>
      </c>
      <c r="AD16" s="495"/>
      <c r="AE16" s="495"/>
      <c r="AF16" s="495"/>
      <c r="AG16" s="496"/>
      <c r="AH16" s="494">
        <v>34</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34399570</v>
      </c>
      <c r="BO16" s="408"/>
      <c r="BP16" s="408"/>
      <c r="BQ16" s="408"/>
      <c r="BR16" s="408"/>
      <c r="BS16" s="408"/>
      <c r="BT16" s="408"/>
      <c r="BU16" s="409"/>
      <c r="BV16" s="407">
        <v>33629488</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8" t="s">
        <v>158</v>
      </c>
      <c r="N17" s="519"/>
      <c r="O17" s="519"/>
      <c r="P17" s="519"/>
      <c r="Q17" s="520"/>
      <c r="R17" s="513" t="s">
        <v>159</v>
      </c>
      <c r="S17" s="514"/>
      <c r="T17" s="514"/>
      <c r="U17" s="514"/>
      <c r="V17" s="515"/>
      <c r="W17" s="423" t="s">
        <v>160</v>
      </c>
      <c r="X17" s="424"/>
      <c r="Y17" s="424"/>
      <c r="Z17" s="424"/>
      <c r="AA17" s="424"/>
      <c r="AB17" s="414"/>
      <c r="AC17" s="458">
        <v>45312</v>
      </c>
      <c r="AD17" s="459"/>
      <c r="AE17" s="459"/>
      <c r="AF17" s="459"/>
      <c r="AG17" s="501"/>
      <c r="AH17" s="458">
        <v>45379</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25525428</v>
      </c>
      <c r="BO17" s="408"/>
      <c r="BP17" s="408"/>
      <c r="BQ17" s="408"/>
      <c r="BR17" s="408"/>
      <c r="BS17" s="408"/>
      <c r="BT17" s="408"/>
      <c r="BU17" s="409"/>
      <c r="BV17" s="407">
        <v>24043686</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9" t="s">
        <v>162</v>
      </c>
      <c r="C18" s="450"/>
      <c r="D18" s="450"/>
      <c r="E18" s="530"/>
      <c r="F18" s="530"/>
      <c r="G18" s="530"/>
      <c r="H18" s="530"/>
      <c r="I18" s="530"/>
      <c r="J18" s="530"/>
      <c r="K18" s="530"/>
      <c r="L18" s="531">
        <v>552.04</v>
      </c>
      <c r="M18" s="531"/>
      <c r="N18" s="531"/>
      <c r="O18" s="531"/>
      <c r="P18" s="531"/>
      <c r="Q18" s="531"/>
      <c r="R18" s="532"/>
      <c r="S18" s="532"/>
      <c r="T18" s="532"/>
      <c r="U18" s="532"/>
      <c r="V18" s="533"/>
      <c r="W18" s="425"/>
      <c r="X18" s="426"/>
      <c r="Y18" s="426"/>
      <c r="Z18" s="426"/>
      <c r="AA18" s="426"/>
      <c r="AB18" s="417"/>
      <c r="AC18" s="534">
        <v>62</v>
      </c>
      <c r="AD18" s="535"/>
      <c r="AE18" s="535"/>
      <c r="AF18" s="535"/>
      <c r="AG18" s="536"/>
      <c r="AH18" s="534">
        <v>60.7</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37319749</v>
      </c>
      <c r="BO18" s="408"/>
      <c r="BP18" s="408"/>
      <c r="BQ18" s="408"/>
      <c r="BR18" s="408"/>
      <c r="BS18" s="408"/>
      <c r="BT18" s="408"/>
      <c r="BU18" s="409"/>
      <c r="BV18" s="407">
        <v>36977176</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9" t="s">
        <v>164</v>
      </c>
      <c r="C19" s="450"/>
      <c r="D19" s="450"/>
      <c r="E19" s="530"/>
      <c r="F19" s="530"/>
      <c r="G19" s="530"/>
      <c r="H19" s="530"/>
      <c r="I19" s="530"/>
      <c r="J19" s="530"/>
      <c r="K19" s="530"/>
      <c r="L19" s="538">
        <v>279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49857360</v>
      </c>
      <c r="BO19" s="408"/>
      <c r="BP19" s="408"/>
      <c r="BQ19" s="408"/>
      <c r="BR19" s="408"/>
      <c r="BS19" s="408"/>
      <c r="BT19" s="408"/>
      <c r="BU19" s="409"/>
      <c r="BV19" s="407">
        <v>48997668</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9" t="s">
        <v>166</v>
      </c>
      <c r="C20" s="450"/>
      <c r="D20" s="450"/>
      <c r="E20" s="530"/>
      <c r="F20" s="530"/>
      <c r="G20" s="530"/>
      <c r="H20" s="530"/>
      <c r="I20" s="530"/>
      <c r="J20" s="530"/>
      <c r="K20" s="530"/>
      <c r="L20" s="538">
        <v>64296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64033993</v>
      </c>
      <c r="BO22" s="371"/>
      <c r="BP22" s="371"/>
      <c r="BQ22" s="371"/>
      <c r="BR22" s="371"/>
      <c r="BS22" s="371"/>
      <c r="BT22" s="371"/>
      <c r="BU22" s="372"/>
      <c r="BV22" s="370">
        <v>66623907</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34493036</v>
      </c>
      <c r="BO23" s="408"/>
      <c r="BP23" s="408"/>
      <c r="BQ23" s="408"/>
      <c r="BR23" s="408"/>
      <c r="BS23" s="408"/>
      <c r="BT23" s="408"/>
      <c r="BU23" s="409"/>
      <c r="BV23" s="407">
        <v>36377785</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78"/>
      <c r="C24" s="554"/>
      <c r="D24" s="555"/>
      <c r="E24" s="457" t="s">
        <v>176</v>
      </c>
      <c r="F24" s="437"/>
      <c r="G24" s="437"/>
      <c r="H24" s="437"/>
      <c r="I24" s="437"/>
      <c r="J24" s="437"/>
      <c r="K24" s="438"/>
      <c r="L24" s="458">
        <v>1</v>
      </c>
      <c r="M24" s="459"/>
      <c r="N24" s="459"/>
      <c r="O24" s="459"/>
      <c r="P24" s="501"/>
      <c r="Q24" s="458">
        <v>9960</v>
      </c>
      <c r="R24" s="459"/>
      <c r="S24" s="459"/>
      <c r="T24" s="459"/>
      <c r="U24" s="459"/>
      <c r="V24" s="501"/>
      <c r="W24" s="553"/>
      <c r="X24" s="554"/>
      <c r="Y24" s="555"/>
      <c r="Z24" s="457" t="s">
        <v>177</v>
      </c>
      <c r="AA24" s="437"/>
      <c r="AB24" s="437"/>
      <c r="AC24" s="437"/>
      <c r="AD24" s="437"/>
      <c r="AE24" s="437"/>
      <c r="AF24" s="437"/>
      <c r="AG24" s="438"/>
      <c r="AH24" s="458">
        <v>1143</v>
      </c>
      <c r="AI24" s="459"/>
      <c r="AJ24" s="459"/>
      <c r="AK24" s="459"/>
      <c r="AL24" s="501"/>
      <c r="AM24" s="458">
        <v>3578733</v>
      </c>
      <c r="AN24" s="459"/>
      <c r="AO24" s="459"/>
      <c r="AP24" s="459"/>
      <c r="AQ24" s="459"/>
      <c r="AR24" s="501"/>
      <c r="AS24" s="458">
        <v>3131</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35780117</v>
      </c>
      <c r="BO24" s="408"/>
      <c r="BP24" s="408"/>
      <c r="BQ24" s="408"/>
      <c r="BR24" s="408"/>
      <c r="BS24" s="408"/>
      <c r="BT24" s="408"/>
      <c r="BU24" s="409"/>
      <c r="BV24" s="407">
        <v>36547275</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78"/>
      <c r="C25" s="554"/>
      <c r="D25" s="555"/>
      <c r="E25" s="457" t="s">
        <v>179</v>
      </c>
      <c r="F25" s="437"/>
      <c r="G25" s="437"/>
      <c r="H25" s="437"/>
      <c r="I25" s="437"/>
      <c r="J25" s="437"/>
      <c r="K25" s="438"/>
      <c r="L25" s="458">
        <v>1</v>
      </c>
      <c r="M25" s="459"/>
      <c r="N25" s="459"/>
      <c r="O25" s="459"/>
      <c r="P25" s="501"/>
      <c r="Q25" s="458">
        <v>8000</v>
      </c>
      <c r="R25" s="459"/>
      <c r="S25" s="459"/>
      <c r="T25" s="459"/>
      <c r="U25" s="459"/>
      <c r="V25" s="501"/>
      <c r="W25" s="553"/>
      <c r="X25" s="554"/>
      <c r="Y25" s="555"/>
      <c r="Z25" s="457" t="s">
        <v>180</v>
      </c>
      <c r="AA25" s="437"/>
      <c r="AB25" s="437"/>
      <c r="AC25" s="437"/>
      <c r="AD25" s="437"/>
      <c r="AE25" s="437"/>
      <c r="AF25" s="437"/>
      <c r="AG25" s="438"/>
      <c r="AH25" s="458" t="s">
        <v>181</v>
      </c>
      <c r="AI25" s="459"/>
      <c r="AJ25" s="459"/>
      <c r="AK25" s="459"/>
      <c r="AL25" s="501"/>
      <c r="AM25" s="458" t="s">
        <v>181</v>
      </c>
      <c r="AN25" s="459"/>
      <c r="AO25" s="459"/>
      <c r="AP25" s="459"/>
      <c r="AQ25" s="459"/>
      <c r="AR25" s="501"/>
      <c r="AS25" s="458" t="s">
        <v>181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4019489</v>
      </c>
      <c r="BO25" s="371"/>
      <c r="BP25" s="371"/>
      <c r="BQ25" s="371"/>
      <c r="BR25" s="371"/>
      <c r="BS25" s="371"/>
      <c r="BT25" s="371"/>
      <c r="BU25" s="372"/>
      <c r="BV25" s="370">
        <v>5481109</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78"/>
      <c r="C26" s="554"/>
      <c r="D26" s="555"/>
      <c r="E26" s="457" t="s">
        <v>183</v>
      </c>
      <c r="F26" s="437"/>
      <c r="G26" s="437"/>
      <c r="H26" s="437"/>
      <c r="I26" s="437"/>
      <c r="J26" s="437"/>
      <c r="K26" s="438"/>
      <c r="L26" s="458">
        <v>1</v>
      </c>
      <c r="M26" s="459"/>
      <c r="N26" s="459"/>
      <c r="O26" s="459"/>
      <c r="P26" s="501"/>
      <c r="Q26" s="458">
        <v>7060</v>
      </c>
      <c r="R26" s="459"/>
      <c r="S26" s="459"/>
      <c r="T26" s="459"/>
      <c r="U26" s="459"/>
      <c r="V26" s="501"/>
      <c r="W26" s="553"/>
      <c r="X26" s="554"/>
      <c r="Y26" s="555"/>
      <c r="Z26" s="457" t="s">
        <v>184</v>
      </c>
      <c r="AA26" s="559"/>
      <c r="AB26" s="559"/>
      <c r="AC26" s="559"/>
      <c r="AD26" s="559"/>
      <c r="AE26" s="559"/>
      <c r="AF26" s="559"/>
      <c r="AG26" s="560"/>
      <c r="AH26" s="458">
        <v>85</v>
      </c>
      <c r="AI26" s="459"/>
      <c r="AJ26" s="459"/>
      <c r="AK26" s="459"/>
      <c r="AL26" s="501"/>
      <c r="AM26" s="458">
        <v>256530</v>
      </c>
      <c r="AN26" s="459"/>
      <c r="AO26" s="459"/>
      <c r="AP26" s="459"/>
      <c r="AQ26" s="459"/>
      <c r="AR26" s="501"/>
      <c r="AS26" s="458">
        <v>3018</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143</v>
      </c>
      <c r="BO26" s="408"/>
      <c r="BP26" s="408"/>
      <c r="BQ26" s="408"/>
      <c r="BR26" s="408"/>
      <c r="BS26" s="408"/>
      <c r="BT26" s="408"/>
      <c r="BU26" s="409"/>
      <c r="BV26" s="407" t="s">
        <v>143</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78"/>
      <c r="C27" s="554"/>
      <c r="D27" s="555"/>
      <c r="E27" s="457" t="s">
        <v>186</v>
      </c>
      <c r="F27" s="437"/>
      <c r="G27" s="437"/>
      <c r="H27" s="437"/>
      <c r="I27" s="437"/>
      <c r="J27" s="437"/>
      <c r="K27" s="438"/>
      <c r="L27" s="458">
        <v>1</v>
      </c>
      <c r="M27" s="459"/>
      <c r="N27" s="459"/>
      <c r="O27" s="459"/>
      <c r="P27" s="501"/>
      <c r="Q27" s="458">
        <v>5420</v>
      </c>
      <c r="R27" s="459"/>
      <c r="S27" s="459"/>
      <c r="T27" s="459"/>
      <c r="U27" s="459"/>
      <c r="V27" s="501"/>
      <c r="W27" s="553"/>
      <c r="X27" s="554"/>
      <c r="Y27" s="555"/>
      <c r="Z27" s="457" t="s">
        <v>187</v>
      </c>
      <c r="AA27" s="437"/>
      <c r="AB27" s="437"/>
      <c r="AC27" s="437"/>
      <c r="AD27" s="437"/>
      <c r="AE27" s="437"/>
      <c r="AF27" s="437"/>
      <c r="AG27" s="438"/>
      <c r="AH27" s="458">
        <v>4</v>
      </c>
      <c r="AI27" s="459"/>
      <c r="AJ27" s="459"/>
      <c r="AK27" s="459"/>
      <c r="AL27" s="501"/>
      <c r="AM27" s="458">
        <v>13093</v>
      </c>
      <c r="AN27" s="459"/>
      <c r="AO27" s="459"/>
      <c r="AP27" s="459"/>
      <c r="AQ27" s="459"/>
      <c r="AR27" s="501"/>
      <c r="AS27" s="458">
        <v>3273</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2079022</v>
      </c>
      <c r="BO27" s="527"/>
      <c r="BP27" s="527"/>
      <c r="BQ27" s="527"/>
      <c r="BR27" s="527"/>
      <c r="BS27" s="527"/>
      <c r="BT27" s="527"/>
      <c r="BU27" s="528"/>
      <c r="BV27" s="526">
        <v>2079022</v>
      </c>
      <c r="BW27" s="527"/>
      <c r="BX27" s="527"/>
      <c r="BY27" s="527"/>
      <c r="BZ27" s="527"/>
      <c r="CA27" s="527"/>
      <c r="CB27" s="527"/>
      <c r="CC27" s="528"/>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78"/>
      <c r="C28" s="554"/>
      <c r="D28" s="555"/>
      <c r="E28" s="457" t="s">
        <v>189</v>
      </c>
      <c r="F28" s="437"/>
      <c r="G28" s="437"/>
      <c r="H28" s="437"/>
      <c r="I28" s="437"/>
      <c r="J28" s="437"/>
      <c r="K28" s="438"/>
      <c r="L28" s="458">
        <v>1</v>
      </c>
      <c r="M28" s="459"/>
      <c r="N28" s="459"/>
      <c r="O28" s="459"/>
      <c r="P28" s="501"/>
      <c r="Q28" s="458">
        <v>4750</v>
      </c>
      <c r="R28" s="459"/>
      <c r="S28" s="459"/>
      <c r="T28" s="459"/>
      <c r="U28" s="459"/>
      <c r="V28" s="501"/>
      <c r="W28" s="553"/>
      <c r="X28" s="554"/>
      <c r="Y28" s="555"/>
      <c r="Z28" s="457" t="s">
        <v>190</v>
      </c>
      <c r="AA28" s="437"/>
      <c r="AB28" s="437"/>
      <c r="AC28" s="437"/>
      <c r="AD28" s="437"/>
      <c r="AE28" s="437"/>
      <c r="AF28" s="437"/>
      <c r="AG28" s="438"/>
      <c r="AH28" s="458" t="s">
        <v>143</v>
      </c>
      <c r="AI28" s="459"/>
      <c r="AJ28" s="459"/>
      <c r="AK28" s="459"/>
      <c r="AL28" s="501"/>
      <c r="AM28" s="458" t="s">
        <v>143</v>
      </c>
      <c r="AN28" s="459"/>
      <c r="AO28" s="459"/>
      <c r="AP28" s="459"/>
      <c r="AQ28" s="459"/>
      <c r="AR28" s="501"/>
      <c r="AS28" s="458" t="s">
        <v>143</v>
      </c>
      <c r="AT28" s="459"/>
      <c r="AU28" s="459"/>
      <c r="AV28" s="459"/>
      <c r="AW28" s="459"/>
      <c r="AX28" s="460"/>
      <c r="AY28" s="561" t="s">
        <v>191</v>
      </c>
      <c r="AZ28" s="562"/>
      <c r="BA28" s="562"/>
      <c r="BB28" s="563"/>
      <c r="BC28" s="367" t="s">
        <v>51</v>
      </c>
      <c r="BD28" s="368"/>
      <c r="BE28" s="368"/>
      <c r="BF28" s="368"/>
      <c r="BG28" s="368"/>
      <c r="BH28" s="368"/>
      <c r="BI28" s="368"/>
      <c r="BJ28" s="368"/>
      <c r="BK28" s="368"/>
      <c r="BL28" s="368"/>
      <c r="BM28" s="369"/>
      <c r="BN28" s="370">
        <v>4173814</v>
      </c>
      <c r="BO28" s="371"/>
      <c r="BP28" s="371"/>
      <c r="BQ28" s="371"/>
      <c r="BR28" s="371"/>
      <c r="BS28" s="371"/>
      <c r="BT28" s="371"/>
      <c r="BU28" s="372"/>
      <c r="BV28" s="370">
        <v>4073814</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78"/>
      <c r="C29" s="554"/>
      <c r="D29" s="555"/>
      <c r="E29" s="457" t="s">
        <v>192</v>
      </c>
      <c r="F29" s="437"/>
      <c r="G29" s="437"/>
      <c r="H29" s="437"/>
      <c r="I29" s="437"/>
      <c r="J29" s="437"/>
      <c r="K29" s="438"/>
      <c r="L29" s="458">
        <v>28</v>
      </c>
      <c r="M29" s="459"/>
      <c r="N29" s="459"/>
      <c r="O29" s="459"/>
      <c r="P29" s="501"/>
      <c r="Q29" s="458">
        <v>4430</v>
      </c>
      <c r="R29" s="459"/>
      <c r="S29" s="459"/>
      <c r="T29" s="459"/>
      <c r="U29" s="459"/>
      <c r="V29" s="501"/>
      <c r="W29" s="556"/>
      <c r="X29" s="557"/>
      <c r="Y29" s="558"/>
      <c r="Z29" s="457" t="s">
        <v>193</v>
      </c>
      <c r="AA29" s="437"/>
      <c r="AB29" s="437"/>
      <c r="AC29" s="437"/>
      <c r="AD29" s="437"/>
      <c r="AE29" s="437"/>
      <c r="AF29" s="437"/>
      <c r="AG29" s="438"/>
      <c r="AH29" s="458">
        <v>1147</v>
      </c>
      <c r="AI29" s="459"/>
      <c r="AJ29" s="459"/>
      <c r="AK29" s="459"/>
      <c r="AL29" s="501"/>
      <c r="AM29" s="458">
        <v>3591826</v>
      </c>
      <c r="AN29" s="459"/>
      <c r="AO29" s="459"/>
      <c r="AP29" s="459"/>
      <c r="AQ29" s="459"/>
      <c r="AR29" s="501"/>
      <c r="AS29" s="458">
        <v>3131</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5485305</v>
      </c>
      <c r="BO29" s="408"/>
      <c r="BP29" s="408"/>
      <c r="BQ29" s="408"/>
      <c r="BR29" s="408"/>
      <c r="BS29" s="408"/>
      <c r="BT29" s="408"/>
      <c r="BU29" s="409"/>
      <c r="BV29" s="407">
        <v>5484230</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99.5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53</v>
      </c>
      <c r="BD30" s="524"/>
      <c r="BE30" s="524"/>
      <c r="BF30" s="524"/>
      <c r="BG30" s="524"/>
      <c r="BH30" s="524"/>
      <c r="BI30" s="524"/>
      <c r="BJ30" s="524"/>
      <c r="BK30" s="524"/>
      <c r="BL30" s="524"/>
      <c r="BM30" s="525"/>
      <c r="BN30" s="526">
        <v>12033692</v>
      </c>
      <c r="BO30" s="527"/>
      <c r="BP30" s="527"/>
      <c r="BQ30" s="527"/>
      <c r="BR30" s="527"/>
      <c r="BS30" s="527"/>
      <c r="BT30" s="527"/>
      <c r="BU30" s="528"/>
      <c r="BV30" s="526">
        <v>11697797</v>
      </c>
      <c r="BW30" s="527"/>
      <c r="BX30" s="527"/>
      <c r="BY30" s="527"/>
      <c r="BZ30" s="527"/>
      <c r="CA30" s="527"/>
      <c r="CB30" s="527"/>
      <c r="CC30" s="528"/>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15">
      <c r="A33" s="177"/>
      <c r="B33" s="201"/>
      <c r="C33" s="431" t="s">
        <v>202</v>
      </c>
      <c r="D33" s="431"/>
      <c r="E33" s="396" t="s">
        <v>203</v>
      </c>
      <c r="F33" s="396"/>
      <c r="G33" s="396"/>
      <c r="H33" s="396"/>
      <c r="I33" s="396"/>
      <c r="J33" s="396"/>
      <c r="K33" s="396"/>
      <c r="L33" s="396"/>
      <c r="M33" s="396"/>
      <c r="N33" s="396"/>
      <c r="O33" s="396"/>
      <c r="P33" s="396"/>
      <c r="Q33" s="396"/>
      <c r="R33" s="396"/>
      <c r="S33" s="396"/>
      <c r="T33" s="202"/>
      <c r="U33" s="431" t="s">
        <v>204</v>
      </c>
      <c r="V33" s="431"/>
      <c r="W33" s="396" t="s">
        <v>203</v>
      </c>
      <c r="X33" s="396"/>
      <c r="Y33" s="396"/>
      <c r="Z33" s="396"/>
      <c r="AA33" s="396"/>
      <c r="AB33" s="396"/>
      <c r="AC33" s="396"/>
      <c r="AD33" s="396"/>
      <c r="AE33" s="396"/>
      <c r="AF33" s="396"/>
      <c r="AG33" s="396"/>
      <c r="AH33" s="396"/>
      <c r="AI33" s="396"/>
      <c r="AJ33" s="396"/>
      <c r="AK33" s="396"/>
      <c r="AL33" s="202"/>
      <c r="AM33" s="431" t="s">
        <v>204</v>
      </c>
      <c r="AN33" s="431"/>
      <c r="AO33" s="396" t="s">
        <v>205</v>
      </c>
      <c r="AP33" s="396"/>
      <c r="AQ33" s="396"/>
      <c r="AR33" s="396"/>
      <c r="AS33" s="396"/>
      <c r="AT33" s="396"/>
      <c r="AU33" s="396"/>
      <c r="AV33" s="396"/>
      <c r="AW33" s="396"/>
      <c r="AX33" s="396"/>
      <c r="AY33" s="396"/>
      <c r="AZ33" s="396"/>
      <c r="BA33" s="396"/>
      <c r="BB33" s="396"/>
      <c r="BC33" s="396"/>
      <c r="BD33" s="203"/>
      <c r="BE33" s="396" t="s">
        <v>206</v>
      </c>
      <c r="BF33" s="396"/>
      <c r="BG33" s="396" t="s">
        <v>207</v>
      </c>
      <c r="BH33" s="396"/>
      <c r="BI33" s="396"/>
      <c r="BJ33" s="396"/>
      <c r="BK33" s="396"/>
      <c r="BL33" s="396"/>
      <c r="BM33" s="396"/>
      <c r="BN33" s="396"/>
      <c r="BO33" s="396"/>
      <c r="BP33" s="396"/>
      <c r="BQ33" s="396"/>
      <c r="BR33" s="396"/>
      <c r="BS33" s="396"/>
      <c r="BT33" s="396"/>
      <c r="BU33" s="396"/>
      <c r="BV33" s="203"/>
      <c r="BW33" s="431" t="s">
        <v>206</v>
      </c>
      <c r="BX33" s="431"/>
      <c r="BY33" s="396" t="s">
        <v>208</v>
      </c>
      <c r="BZ33" s="396"/>
      <c r="CA33" s="396"/>
      <c r="CB33" s="396"/>
      <c r="CC33" s="396"/>
      <c r="CD33" s="396"/>
      <c r="CE33" s="396"/>
      <c r="CF33" s="396"/>
      <c r="CG33" s="396"/>
      <c r="CH33" s="396"/>
      <c r="CI33" s="396"/>
      <c r="CJ33" s="396"/>
      <c r="CK33" s="396"/>
      <c r="CL33" s="396"/>
      <c r="CM33" s="396"/>
      <c r="CN33" s="202"/>
      <c r="CO33" s="431" t="s">
        <v>204</v>
      </c>
      <c r="CP33" s="431"/>
      <c r="CQ33" s="396" t="s">
        <v>209</v>
      </c>
      <c r="CR33" s="396"/>
      <c r="CS33" s="396"/>
      <c r="CT33" s="396"/>
      <c r="CU33" s="396"/>
      <c r="CV33" s="396"/>
      <c r="CW33" s="396"/>
      <c r="CX33" s="396"/>
      <c r="CY33" s="396"/>
      <c r="CZ33" s="396"/>
      <c r="DA33" s="396"/>
      <c r="DB33" s="396"/>
      <c r="DC33" s="396"/>
      <c r="DD33" s="396"/>
      <c r="DE33" s="396"/>
      <c r="DF33" s="202"/>
      <c r="DG33" s="596" t="s">
        <v>210</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4</v>
      </c>
      <c r="V34" s="597"/>
      <c r="W34" s="598" t="str">
        <f>IF('各会計、関係団体の財政状況及び健全化判断比率'!B28="","",'各会計、関係団体の財政状況及び健全化判断比率'!B28)</f>
        <v>上田市国民健康保険事業特別会計</v>
      </c>
      <c r="X34" s="598"/>
      <c r="Y34" s="598"/>
      <c r="Z34" s="598"/>
      <c r="AA34" s="598"/>
      <c r="AB34" s="598"/>
      <c r="AC34" s="598"/>
      <c r="AD34" s="598"/>
      <c r="AE34" s="598"/>
      <c r="AF34" s="598"/>
      <c r="AG34" s="598"/>
      <c r="AH34" s="598"/>
      <c r="AI34" s="598"/>
      <c r="AJ34" s="598"/>
      <c r="AK34" s="598"/>
      <c r="AL34" s="177"/>
      <c r="AM34" s="597">
        <f>IF(AO34="","",MAX(C34:D43,U34:V43)+1)</f>
        <v>8</v>
      </c>
      <c r="AN34" s="597"/>
      <c r="AO34" s="598" t="str">
        <f>IF('各会計、関係団体の財政状況及び健全化判断比率'!B32="","",'各会計、関係団体の財政状況及び健全化判断比率'!B32)</f>
        <v>上田市水道事業会計</v>
      </c>
      <c r="AP34" s="598"/>
      <c r="AQ34" s="598"/>
      <c r="AR34" s="598"/>
      <c r="AS34" s="598"/>
      <c r="AT34" s="598"/>
      <c r="AU34" s="598"/>
      <c r="AV34" s="598"/>
      <c r="AW34" s="598"/>
      <c r="AX34" s="598"/>
      <c r="AY34" s="598"/>
      <c r="AZ34" s="598"/>
      <c r="BA34" s="598"/>
      <c r="BB34" s="598"/>
      <c r="BC34" s="598"/>
      <c r="BD34" s="177"/>
      <c r="BE34" s="597" t="str">
        <f>IF(BG34="","",MAX(C34:D43,U34:V43,AM34:AN43)+1)</f>
        <v/>
      </c>
      <c r="BF34" s="597"/>
      <c r="BG34" s="598"/>
      <c r="BH34" s="598"/>
      <c r="BI34" s="598"/>
      <c r="BJ34" s="598"/>
      <c r="BK34" s="598"/>
      <c r="BL34" s="598"/>
      <c r="BM34" s="598"/>
      <c r="BN34" s="598"/>
      <c r="BO34" s="598"/>
      <c r="BP34" s="598"/>
      <c r="BQ34" s="598"/>
      <c r="BR34" s="598"/>
      <c r="BS34" s="598"/>
      <c r="BT34" s="598"/>
      <c r="BU34" s="598"/>
      <c r="BV34" s="177"/>
      <c r="BW34" s="597">
        <f>IF(BY34="","",MAX(C34:D43,U34:V43,AM34:AN43,BE34:BF43)+1)</f>
        <v>13</v>
      </c>
      <c r="BX34" s="597"/>
      <c r="BY34" s="598" t="str">
        <f>IF('各会計、関係団体の財政状況及び健全化判断比率'!B68="","",'各会計、関係団体の財政状況及び健全化判断比率'!B68)</f>
        <v>上田地域広域連合（一般会計）</v>
      </c>
      <c r="BZ34" s="598"/>
      <c r="CA34" s="598"/>
      <c r="CB34" s="598"/>
      <c r="CC34" s="598"/>
      <c r="CD34" s="598"/>
      <c r="CE34" s="598"/>
      <c r="CF34" s="598"/>
      <c r="CG34" s="598"/>
      <c r="CH34" s="598"/>
      <c r="CI34" s="598"/>
      <c r="CJ34" s="598"/>
      <c r="CK34" s="598"/>
      <c r="CL34" s="598"/>
      <c r="CM34" s="598"/>
      <c r="CN34" s="177"/>
      <c r="CO34" s="597">
        <f>IF(CQ34="","",MAX(C34:D43,U34:V43,AM34:AN43,BE34:BF43,BW34:BX43)+1)</f>
        <v>23</v>
      </c>
      <c r="CP34" s="597"/>
      <c r="CQ34" s="598" t="str">
        <f>IF('各会計、関係団体の財政状況及び健全化判断比率'!BS7="","",'各会計、関係団体の財政状況及び健全化判断比率'!BS7)</f>
        <v>上田市土地開発公社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4"/>
    </row>
    <row r="35" spans="1:113" ht="32.25" customHeight="1" x14ac:dyDescent="0.15">
      <c r="A35" s="177"/>
      <c r="B35" s="201"/>
      <c r="C35" s="597">
        <f>IF(E35="","",C34+1)</f>
        <v>2</v>
      </c>
      <c r="D35" s="597"/>
      <c r="E35" s="598" t="str">
        <f>IF('各会計、関係団体の財政状況及び健全化判断比率'!B8="","",'各会計、関係団体の財政状況及び健全化判断比率'!B8)</f>
        <v>上田市土地取得事業特別会計</v>
      </c>
      <c r="F35" s="598"/>
      <c r="G35" s="598"/>
      <c r="H35" s="598"/>
      <c r="I35" s="598"/>
      <c r="J35" s="598"/>
      <c r="K35" s="598"/>
      <c r="L35" s="598"/>
      <c r="M35" s="598"/>
      <c r="N35" s="598"/>
      <c r="O35" s="598"/>
      <c r="P35" s="598"/>
      <c r="Q35" s="598"/>
      <c r="R35" s="598"/>
      <c r="S35" s="598"/>
      <c r="T35" s="177"/>
      <c r="U35" s="597">
        <f>IF(W35="","",U34+1)</f>
        <v>5</v>
      </c>
      <c r="V35" s="597"/>
      <c r="W35" s="598" t="str">
        <f>IF('各会計、関係団体の財政状況及び健全化判断比率'!B29="","",'各会計、関係団体の財政状況及び健全化判断比率'!B29)</f>
        <v>上田市後期高齢者医療事業特別会計</v>
      </c>
      <c r="X35" s="598"/>
      <c r="Y35" s="598"/>
      <c r="Z35" s="598"/>
      <c r="AA35" s="598"/>
      <c r="AB35" s="598"/>
      <c r="AC35" s="598"/>
      <c r="AD35" s="598"/>
      <c r="AE35" s="598"/>
      <c r="AF35" s="598"/>
      <c r="AG35" s="598"/>
      <c r="AH35" s="598"/>
      <c r="AI35" s="598"/>
      <c r="AJ35" s="598"/>
      <c r="AK35" s="598"/>
      <c r="AL35" s="177"/>
      <c r="AM35" s="597">
        <f t="shared" ref="AM35:AM43" si="0">IF(AO35="","",AM34+1)</f>
        <v>9</v>
      </c>
      <c r="AN35" s="597"/>
      <c r="AO35" s="598" t="str">
        <f>IF('各会計、関係団体の財政状況及び健全化判断比率'!B33="","",'各会計、関係団体の財政状況及び健全化判断比率'!B33)</f>
        <v>上田市公共下水道事業会計（公共下水道事業）</v>
      </c>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14</v>
      </c>
      <c r="BX35" s="597"/>
      <c r="BY35" s="598" t="str">
        <f>IF('各会計、関係団体の財政状況及び健全化判断比率'!B69="","",'各会計、関係団体の財政状況及び健全化判断比率'!B69)</f>
        <v>上田地域広域連合（ふるさと市町村圏基金特別会計）</v>
      </c>
      <c r="BZ35" s="598"/>
      <c r="CA35" s="598"/>
      <c r="CB35" s="598"/>
      <c r="CC35" s="598"/>
      <c r="CD35" s="598"/>
      <c r="CE35" s="598"/>
      <c r="CF35" s="598"/>
      <c r="CG35" s="598"/>
      <c r="CH35" s="598"/>
      <c r="CI35" s="598"/>
      <c r="CJ35" s="598"/>
      <c r="CK35" s="598"/>
      <c r="CL35" s="598"/>
      <c r="CM35" s="598"/>
      <c r="CN35" s="177"/>
      <c r="CO35" s="597">
        <f t="shared" ref="CO35:CO43" si="3">IF(CQ35="","",CO34+1)</f>
        <v>24</v>
      </c>
      <c r="CP35" s="597"/>
      <c r="CQ35" s="598" t="str">
        <f>IF('各会計、関係団体の財政状況及び健全化判断比率'!BS8="","",'各会計、関係団体の財政状況及び健全化判断比率'!BS8)</f>
        <v>上田市スポーツ協会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f>IF(E36="","",C35+1)</f>
        <v>3</v>
      </c>
      <c r="D36" s="597"/>
      <c r="E36" s="598" t="str">
        <f>IF('各会計、関係団体の財政状況及び健全化判断比率'!B9="","",'各会計、関係団体の財政状況及び健全化判断比率'!B9)</f>
        <v>上田市武石診療所事業特別会計</v>
      </c>
      <c r="F36" s="598"/>
      <c r="G36" s="598"/>
      <c r="H36" s="598"/>
      <c r="I36" s="598"/>
      <c r="J36" s="598"/>
      <c r="K36" s="598"/>
      <c r="L36" s="598"/>
      <c r="M36" s="598"/>
      <c r="N36" s="598"/>
      <c r="O36" s="598"/>
      <c r="P36" s="598"/>
      <c r="Q36" s="598"/>
      <c r="R36" s="598"/>
      <c r="S36" s="598"/>
      <c r="T36" s="177"/>
      <c r="U36" s="597">
        <f t="shared" ref="U36:U43" si="4">IF(W36="","",U35+1)</f>
        <v>6</v>
      </c>
      <c r="V36" s="597"/>
      <c r="W36" s="598" t="str">
        <f>IF('各会計、関係団体の財政状況及び健全化判断比率'!B30="","",'各会計、関係団体の財政状況及び健全化判断比率'!B30)</f>
        <v>上田市介護保険事業特別会計</v>
      </c>
      <c r="X36" s="598"/>
      <c r="Y36" s="598"/>
      <c r="Z36" s="598"/>
      <c r="AA36" s="598"/>
      <c r="AB36" s="598"/>
      <c r="AC36" s="598"/>
      <c r="AD36" s="598"/>
      <c r="AE36" s="598"/>
      <c r="AF36" s="598"/>
      <c r="AG36" s="598"/>
      <c r="AH36" s="598"/>
      <c r="AI36" s="598"/>
      <c r="AJ36" s="598"/>
      <c r="AK36" s="598"/>
      <c r="AL36" s="177"/>
      <c r="AM36" s="597">
        <f t="shared" si="0"/>
        <v>10</v>
      </c>
      <c r="AN36" s="597"/>
      <c r="AO36" s="598" t="str">
        <f>IF('各会計、関係団体の財政状況及び健全化判断比率'!B34="","",'各会計、関係団体の財政状況及び健全化判断比率'!B34)</f>
        <v>上田市公共下水道事業会計（特定環境保全公共下水道事業）</v>
      </c>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15</v>
      </c>
      <c r="BX36" s="597"/>
      <c r="BY36" s="598" t="str">
        <f>IF('各会計、関係団体の財政状況及び健全化判断比率'!B70="","",'各会計、関係団体の財政状況及び健全化判断比率'!B70)</f>
        <v>上田地域広域連合（介護保険特別会計）</v>
      </c>
      <c r="BZ36" s="598"/>
      <c r="CA36" s="598"/>
      <c r="CB36" s="598"/>
      <c r="CC36" s="598"/>
      <c r="CD36" s="598"/>
      <c r="CE36" s="598"/>
      <c r="CF36" s="598"/>
      <c r="CG36" s="598"/>
      <c r="CH36" s="598"/>
      <c r="CI36" s="598"/>
      <c r="CJ36" s="598"/>
      <c r="CK36" s="598"/>
      <c r="CL36" s="598"/>
      <c r="CM36" s="598"/>
      <c r="CN36" s="177"/>
      <c r="CO36" s="597">
        <f t="shared" si="3"/>
        <v>25</v>
      </c>
      <c r="CP36" s="597"/>
      <c r="CQ36" s="598" t="str">
        <f>IF('各会計、関係団体の財政状況及び健全化判断比率'!BS9="","",'各会計、関係団体の財政状況及び健全化判断比率'!BS9)</f>
        <v>上田市地域振興事業団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f t="shared" si="4"/>
        <v>7</v>
      </c>
      <c r="V37" s="597"/>
      <c r="W37" s="598" t="str">
        <f>IF('各会計、関係団体の財政状況及び健全化判断比率'!B31="","",'各会計、関係団体の財政状況及び健全化判断比率'!B31)</f>
        <v>上田市駐車場事業特別会計</v>
      </c>
      <c r="X37" s="598"/>
      <c r="Y37" s="598"/>
      <c r="Z37" s="598"/>
      <c r="AA37" s="598"/>
      <c r="AB37" s="598"/>
      <c r="AC37" s="598"/>
      <c r="AD37" s="598"/>
      <c r="AE37" s="598"/>
      <c r="AF37" s="598"/>
      <c r="AG37" s="598"/>
      <c r="AH37" s="598"/>
      <c r="AI37" s="598"/>
      <c r="AJ37" s="598"/>
      <c r="AK37" s="598"/>
      <c r="AL37" s="177"/>
      <c r="AM37" s="597">
        <f t="shared" si="0"/>
        <v>11</v>
      </c>
      <c r="AN37" s="597"/>
      <c r="AO37" s="598" t="str">
        <f>IF('各会計、関係団体の財政状況及び健全化判断比率'!B35="","",'各会計、関係団体の財政状況及び健全化判断比率'!B35)</f>
        <v>上田市農業集落排水事業会計（農業集落排水事業）</v>
      </c>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16</v>
      </c>
      <c r="BX37" s="597"/>
      <c r="BY37" s="598" t="str">
        <f>IF('各会計、関係団体の財政状況及び健全化判断比率'!B71="","",'各会計、関係団体の財政状況及び健全化判断比率'!B71)</f>
        <v>上田地域広域連合（消防特別会計）</v>
      </c>
      <c r="BZ37" s="598"/>
      <c r="CA37" s="598"/>
      <c r="CB37" s="598"/>
      <c r="CC37" s="598"/>
      <c r="CD37" s="598"/>
      <c r="CE37" s="598"/>
      <c r="CF37" s="598"/>
      <c r="CG37" s="598"/>
      <c r="CH37" s="598"/>
      <c r="CI37" s="598"/>
      <c r="CJ37" s="598"/>
      <c r="CK37" s="598"/>
      <c r="CL37" s="598"/>
      <c r="CM37" s="598"/>
      <c r="CN37" s="177"/>
      <c r="CO37" s="597">
        <f t="shared" si="3"/>
        <v>26</v>
      </c>
      <c r="CP37" s="597"/>
      <c r="CQ37" s="598" t="str">
        <f>IF('各会計、関係団体の財政状況及び健全化判断比率'!BS10="","",'各会計、関係団体の財政状況及び健全化判断比率'!BS10)</f>
        <v>丸子温泉開発株式会社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f t="shared" si="0"/>
        <v>12</v>
      </c>
      <c r="AN38" s="597"/>
      <c r="AO38" s="598" t="str">
        <f>IF('各会計、関係団体の財政状況及び健全化判断比率'!B36="","",'各会計、関係団体の財政状況及び健全化判断比率'!B36)</f>
        <v>上田市農業集落排水事業会計（小規模集合排水処理事業）</v>
      </c>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17</v>
      </c>
      <c r="BX38" s="597"/>
      <c r="BY38" s="598" t="str">
        <f>IF('各会計、関係団体の財政状況及び健全化判断比率'!B72="","",'各会計、関係団体の財政状況及び健全化判断比率'!B72)</f>
        <v>青木村及び上田市共有財産組合</v>
      </c>
      <c r="BZ38" s="598"/>
      <c r="CA38" s="598"/>
      <c r="CB38" s="598"/>
      <c r="CC38" s="598"/>
      <c r="CD38" s="598"/>
      <c r="CE38" s="598"/>
      <c r="CF38" s="598"/>
      <c r="CG38" s="598"/>
      <c r="CH38" s="598"/>
      <c r="CI38" s="598"/>
      <c r="CJ38" s="598"/>
      <c r="CK38" s="598"/>
      <c r="CL38" s="598"/>
      <c r="CM38" s="598"/>
      <c r="CN38" s="177"/>
      <c r="CO38" s="597">
        <f t="shared" si="3"/>
        <v>27</v>
      </c>
      <c r="CP38" s="597"/>
      <c r="CQ38" s="598" t="str">
        <f>IF('各会計、関係団体の財政状況及び健全化判断比率'!BS11="","",'各会計、関係団体の財政状況及び健全化判断比率'!BS11)</f>
        <v>公立大学法人　長野大学</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18</v>
      </c>
      <c r="BX39" s="597"/>
      <c r="BY39" s="598" t="str">
        <f>IF('各会計、関係団体の財政状況及び健全化判断比率'!B73="","",'各会計、関係団体の財政状況及び健全化判断比率'!B73)</f>
        <v>上田市長和町中学校組合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19</v>
      </c>
      <c r="BX40" s="597"/>
      <c r="BY40" s="598" t="str">
        <f>IF('各会計、関係団体の財政状況及び健全化判断比率'!B74="","",'各会計、関係団体の財政状況及び健全化判断比率'!B74)</f>
        <v>長野県後期高齢者医療広域連合（一般会計）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20</v>
      </c>
      <c r="BX41" s="597"/>
      <c r="BY41" s="598" t="str">
        <f>IF('各会計、関係団体の財政状況及び健全化判断比率'!B75="","",'各会計、関係団体の財政状況及び健全化判断比率'!B75)</f>
        <v>長野県後期高齢者医療広域連合（後期高齢者医療特別会計）</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f t="shared" si="2"/>
        <v>21</v>
      </c>
      <c r="BX42" s="597"/>
      <c r="BY42" s="598" t="str">
        <f>IF('各会計、関係団体の財政状況及び健全化判断比率'!B76="","",'各会計、関係団体の財政状況及び健全化判断比率'!B76)</f>
        <v>長野県市町村自治振興組合</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f t="shared" si="2"/>
        <v>22</v>
      </c>
      <c r="BX43" s="597"/>
      <c r="BY43" s="598" t="str">
        <f>IF('各会計、関係団体の財政状況及び健全化判断比率'!B77="","",'各会計、関係団体の財政状況及び健全化判断比率'!B77)</f>
        <v>上田市東御市真田共有財産組合</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AwZAqZ6hIqIckAfUp+teQGT+hNMps65nXNvTSDrjS3oQZ0heffr6Vpz2/TxT+lQ3lu8p7hZx2fsLXVaFsng5Q==" saltValue="V2q3u4Wh1aGpnNgZAgE7f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10" zoomScaleNormal="10" zoomScaleSheetLayoutView="100" workbookViewId="0">
      <selection activeCell="K32" sqref="K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565</v>
      </c>
      <c r="D34" s="1151"/>
      <c r="E34" s="1152"/>
      <c r="F34" s="32">
        <v>9.8000000000000007</v>
      </c>
      <c r="G34" s="33">
        <v>10.35</v>
      </c>
      <c r="H34" s="33">
        <v>9.93</v>
      </c>
      <c r="I34" s="33">
        <v>8.3800000000000008</v>
      </c>
      <c r="J34" s="34">
        <v>8.59</v>
      </c>
      <c r="K34" s="22"/>
      <c r="L34" s="22"/>
      <c r="M34" s="22"/>
      <c r="N34" s="22"/>
      <c r="O34" s="22"/>
      <c r="P34" s="22"/>
    </row>
    <row r="35" spans="1:16" ht="39" customHeight="1" x14ac:dyDescent="0.15">
      <c r="A35" s="22"/>
      <c r="B35" s="35"/>
      <c r="C35" s="1145" t="s">
        <v>566</v>
      </c>
      <c r="D35" s="1146"/>
      <c r="E35" s="1147"/>
      <c r="F35" s="36">
        <v>9.85</v>
      </c>
      <c r="G35" s="37">
        <v>9.0399999999999991</v>
      </c>
      <c r="H35" s="37">
        <v>8.24</v>
      </c>
      <c r="I35" s="37">
        <v>7.94</v>
      </c>
      <c r="J35" s="38">
        <v>7.29</v>
      </c>
      <c r="K35" s="22"/>
      <c r="L35" s="22"/>
      <c r="M35" s="22"/>
      <c r="N35" s="22"/>
      <c r="O35" s="22"/>
      <c r="P35" s="22"/>
    </row>
    <row r="36" spans="1:16" ht="39" customHeight="1" x14ac:dyDescent="0.15">
      <c r="A36" s="22"/>
      <c r="B36" s="35"/>
      <c r="C36" s="1145" t="s">
        <v>567</v>
      </c>
      <c r="D36" s="1146"/>
      <c r="E36" s="1147"/>
      <c r="F36" s="36">
        <v>5.44</v>
      </c>
      <c r="G36" s="37">
        <v>4.3099999999999996</v>
      </c>
      <c r="H36" s="37">
        <v>3.34</v>
      </c>
      <c r="I36" s="37">
        <v>5.77</v>
      </c>
      <c r="J36" s="38">
        <v>5.49</v>
      </c>
      <c r="K36" s="22"/>
      <c r="L36" s="22"/>
      <c r="M36" s="22"/>
      <c r="N36" s="22"/>
      <c r="O36" s="22"/>
      <c r="P36" s="22"/>
    </row>
    <row r="37" spans="1:16" ht="39" customHeight="1" x14ac:dyDescent="0.15">
      <c r="A37" s="22"/>
      <c r="B37" s="35"/>
      <c r="C37" s="1145" t="s">
        <v>568</v>
      </c>
      <c r="D37" s="1146"/>
      <c r="E37" s="1147"/>
      <c r="F37" s="36">
        <v>3.18</v>
      </c>
      <c r="G37" s="37">
        <v>3.22</v>
      </c>
      <c r="H37" s="37">
        <v>3.12</v>
      </c>
      <c r="I37" s="37">
        <v>3.15</v>
      </c>
      <c r="J37" s="38">
        <v>3.26</v>
      </c>
      <c r="K37" s="22"/>
      <c r="L37" s="22"/>
      <c r="M37" s="22"/>
      <c r="N37" s="22"/>
      <c r="O37" s="22"/>
      <c r="P37" s="22"/>
    </row>
    <row r="38" spans="1:16" ht="39" customHeight="1" x14ac:dyDescent="0.15">
      <c r="A38" s="22"/>
      <c r="B38" s="35"/>
      <c r="C38" s="1145" t="s">
        <v>569</v>
      </c>
      <c r="D38" s="1146"/>
      <c r="E38" s="1147"/>
      <c r="F38" s="36">
        <v>1.03</v>
      </c>
      <c r="G38" s="37">
        <v>1.06</v>
      </c>
      <c r="H38" s="37">
        <v>1.07</v>
      </c>
      <c r="I38" s="37">
        <v>1.07</v>
      </c>
      <c r="J38" s="38">
        <v>1.1000000000000001</v>
      </c>
      <c r="K38" s="22"/>
      <c r="L38" s="22"/>
      <c r="M38" s="22"/>
      <c r="N38" s="22"/>
      <c r="O38" s="22"/>
      <c r="P38" s="22"/>
    </row>
    <row r="39" spans="1:16" ht="39" customHeight="1" x14ac:dyDescent="0.15">
      <c r="A39" s="22"/>
      <c r="B39" s="35"/>
      <c r="C39" s="1145" t="s">
        <v>570</v>
      </c>
      <c r="D39" s="1146"/>
      <c r="E39" s="1147"/>
      <c r="F39" s="36">
        <v>1.04</v>
      </c>
      <c r="G39" s="37">
        <v>1.43</v>
      </c>
      <c r="H39" s="37">
        <v>1.75</v>
      </c>
      <c r="I39" s="37">
        <v>0.55000000000000004</v>
      </c>
      <c r="J39" s="38">
        <v>0.57999999999999996</v>
      </c>
      <c r="K39" s="22"/>
      <c r="L39" s="22"/>
      <c r="M39" s="22"/>
      <c r="N39" s="22"/>
      <c r="O39" s="22"/>
      <c r="P39" s="22"/>
    </row>
    <row r="40" spans="1:16" ht="39" customHeight="1" x14ac:dyDescent="0.15">
      <c r="A40" s="22"/>
      <c r="B40" s="35"/>
      <c r="C40" s="1145" t="s">
        <v>571</v>
      </c>
      <c r="D40" s="1146"/>
      <c r="E40" s="1147"/>
      <c r="F40" s="36">
        <v>0.6</v>
      </c>
      <c r="G40" s="37">
        <v>0.23</v>
      </c>
      <c r="H40" s="37">
        <v>1.07</v>
      </c>
      <c r="I40" s="37">
        <v>0.5</v>
      </c>
      <c r="J40" s="38">
        <v>0.31</v>
      </c>
      <c r="K40" s="22"/>
      <c r="L40" s="22"/>
      <c r="M40" s="22"/>
      <c r="N40" s="22"/>
      <c r="O40" s="22"/>
      <c r="P40" s="22"/>
    </row>
    <row r="41" spans="1:16" ht="39" customHeight="1" x14ac:dyDescent="0.15">
      <c r="A41" s="22"/>
      <c r="B41" s="35"/>
      <c r="C41" s="1145" t="s">
        <v>572</v>
      </c>
      <c r="D41" s="1146"/>
      <c r="E41" s="1147"/>
      <c r="F41" s="36">
        <v>0.17</v>
      </c>
      <c r="G41" s="37">
        <v>0.01</v>
      </c>
      <c r="H41" s="37">
        <v>0.01</v>
      </c>
      <c r="I41" s="37">
        <v>0.16</v>
      </c>
      <c r="J41" s="38">
        <v>0.19</v>
      </c>
      <c r="K41" s="22"/>
      <c r="L41" s="22"/>
      <c r="M41" s="22"/>
      <c r="N41" s="22"/>
      <c r="O41" s="22"/>
      <c r="P41" s="22"/>
    </row>
    <row r="42" spans="1:16" ht="39" customHeight="1" x14ac:dyDescent="0.15">
      <c r="A42" s="22"/>
      <c r="B42" s="39"/>
      <c r="C42" s="1145" t="s">
        <v>573</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574</v>
      </c>
      <c r="D43" s="1149"/>
      <c r="E43" s="1150"/>
      <c r="F43" s="41">
        <v>0.56999999999999995</v>
      </c>
      <c r="G43" s="42">
        <v>0.35</v>
      </c>
      <c r="H43" s="42">
        <v>0.27</v>
      </c>
      <c r="I43" s="42">
        <v>0.14000000000000001</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751g+A9/pdHK3YG39ze/CaRJg854k2N6D57CTBDvgrqNKRj4GRbg3tc4mXNrxa+U4VAd7lm3sw161y0vUMAqA==" saltValue="VCzIV+50TohJ6aD/4905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2" zoomScale="70" zoomScaleNormal="70" zoomScaleSheetLayoutView="55" workbookViewId="0">
      <selection activeCell="A64" sqref="A6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7472</v>
      </c>
      <c r="L45" s="60">
        <v>7305</v>
      </c>
      <c r="M45" s="60">
        <v>7051</v>
      </c>
      <c r="N45" s="60">
        <v>6796</v>
      </c>
      <c r="O45" s="61">
        <v>6646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14</v>
      </c>
      <c r="F47" s="1161"/>
      <c r="G47" s="1161"/>
      <c r="H47" s="1161"/>
      <c r="I47" s="1161"/>
      <c r="J47" s="1162"/>
      <c r="K47" s="63">
        <v>17</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15</v>
      </c>
      <c r="F48" s="1161"/>
      <c r="G48" s="1161"/>
      <c r="H48" s="1161"/>
      <c r="I48" s="1161"/>
      <c r="J48" s="1162"/>
      <c r="K48" s="63">
        <v>3565</v>
      </c>
      <c r="L48" s="64">
        <v>3522</v>
      </c>
      <c r="M48" s="64">
        <v>3470</v>
      </c>
      <c r="N48" s="64">
        <v>3435</v>
      </c>
      <c r="O48" s="65">
        <v>3389</v>
      </c>
      <c r="P48" s="48"/>
      <c r="Q48" s="48"/>
      <c r="R48" s="48"/>
      <c r="S48" s="48"/>
      <c r="T48" s="48"/>
      <c r="U48" s="48"/>
    </row>
    <row r="49" spans="1:21" ht="30.75" customHeight="1" x14ac:dyDescent="0.15">
      <c r="A49" s="48"/>
      <c r="B49" s="1155"/>
      <c r="C49" s="1156"/>
      <c r="D49" s="62"/>
      <c r="E49" s="1161" t="s">
        <v>16</v>
      </c>
      <c r="F49" s="1161"/>
      <c r="G49" s="1161"/>
      <c r="H49" s="1161"/>
      <c r="I49" s="1161"/>
      <c r="J49" s="1162"/>
      <c r="K49" s="63">
        <v>280</v>
      </c>
      <c r="L49" s="64">
        <v>279</v>
      </c>
      <c r="M49" s="64">
        <v>277</v>
      </c>
      <c r="N49" s="64">
        <v>284</v>
      </c>
      <c r="O49" s="65">
        <v>289</v>
      </c>
      <c r="P49" s="48"/>
      <c r="Q49" s="48"/>
      <c r="R49" s="48"/>
      <c r="S49" s="48"/>
      <c r="T49" s="48"/>
      <c r="U49" s="48"/>
    </row>
    <row r="50" spans="1:21" ht="30.75" customHeight="1" x14ac:dyDescent="0.15">
      <c r="A50" s="48"/>
      <c r="B50" s="1155"/>
      <c r="C50" s="1156"/>
      <c r="D50" s="62"/>
      <c r="E50" s="1161" t="s">
        <v>17</v>
      </c>
      <c r="F50" s="1161"/>
      <c r="G50" s="1161"/>
      <c r="H50" s="1161"/>
      <c r="I50" s="1161"/>
      <c r="J50" s="1162"/>
      <c r="K50" s="63">
        <v>75</v>
      </c>
      <c r="L50" s="64">
        <v>13</v>
      </c>
      <c r="M50" s="64">
        <v>11</v>
      </c>
      <c r="N50" s="64">
        <v>8</v>
      </c>
      <c r="O50" s="65">
        <v>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9807</v>
      </c>
      <c r="L52" s="64">
        <v>9331</v>
      </c>
      <c r="M52" s="64">
        <v>9058</v>
      </c>
      <c r="N52" s="64">
        <v>8797</v>
      </c>
      <c r="O52" s="65">
        <v>8636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1602</v>
      </c>
      <c r="L53" s="69">
        <v>1788</v>
      </c>
      <c r="M53" s="69">
        <v>1751</v>
      </c>
      <c r="N53" s="69">
        <v>1726</v>
      </c>
      <c r="O53" s="70">
        <v>1694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27</v>
      </c>
      <c r="C58" s="1170"/>
      <c r="D58" s="1175" t="s">
        <v>28</v>
      </c>
      <c r="E58" s="1176"/>
      <c r="F58" s="1176"/>
      <c r="G58" s="1176"/>
      <c r="H58" s="1176"/>
      <c r="I58" s="1176"/>
      <c r="J58" s="1177"/>
      <c r="K58" s="83" t="s">
        <v>516</v>
      </c>
      <c r="L58" s="84" t="s">
        <v>516</v>
      </c>
      <c r="M58" s="84" t="s">
        <v>516</v>
      </c>
      <c r="N58" s="84" t="s">
        <v>516</v>
      </c>
      <c r="O58" s="85" t="s">
        <v>516</v>
      </c>
    </row>
    <row r="59" spans="1:21" ht="31.5" customHeight="1" x14ac:dyDescent="0.15">
      <c r="B59" s="1171"/>
      <c r="C59" s="1172"/>
      <c r="D59" s="1178" t="s">
        <v>29</v>
      </c>
      <c r="E59" s="1179"/>
      <c r="F59" s="1179"/>
      <c r="G59" s="1179"/>
      <c r="H59" s="1179"/>
      <c r="I59" s="1179"/>
      <c r="J59" s="1180"/>
      <c r="K59" s="86" t="s">
        <v>516</v>
      </c>
      <c r="L59" s="87" t="s">
        <v>516</v>
      </c>
      <c r="M59" s="87" t="s">
        <v>516</v>
      </c>
      <c r="N59" s="87" t="s">
        <v>516</v>
      </c>
      <c r="O59" s="88" t="s">
        <v>516</v>
      </c>
    </row>
    <row r="60" spans="1:21" ht="31.5" customHeight="1" thickBot="1" x14ac:dyDescent="0.2">
      <c r="B60" s="1173"/>
      <c r="C60" s="1174"/>
      <c r="D60" s="1181" t="s">
        <v>30</v>
      </c>
      <c r="E60" s="1182"/>
      <c r="F60" s="1182"/>
      <c r="G60" s="1182"/>
      <c r="H60" s="1182"/>
      <c r="I60" s="1182"/>
      <c r="J60" s="1183"/>
      <c r="K60" s="89" t="s">
        <v>516</v>
      </c>
      <c r="L60" s="90" t="s">
        <v>516</v>
      </c>
      <c r="M60" s="90" t="s">
        <v>516</v>
      </c>
      <c r="N60" s="90" t="s">
        <v>516</v>
      </c>
      <c r="O60" s="91" t="s">
        <v>516</v>
      </c>
    </row>
    <row r="61" spans="1:21" ht="24" customHeight="1" x14ac:dyDescent="0.15">
      <c r="B61" s="92"/>
      <c r="C61" s="92"/>
      <c r="D61" s="93" t="s">
        <v>31</v>
      </c>
      <c r="E61" s="94"/>
      <c r="F61" s="94"/>
      <c r="G61" s="94"/>
      <c r="H61" s="94"/>
      <c r="I61" s="94"/>
      <c r="J61" s="94"/>
      <c r="K61" s="94"/>
      <c r="L61" s="94"/>
      <c r="M61" s="94"/>
      <c r="N61" s="94"/>
      <c r="O61" s="94"/>
    </row>
    <row r="62" spans="1:21" ht="24" customHeight="1" x14ac:dyDescent="0.15">
      <c r="B62" s="95"/>
      <c r="C62" s="95"/>
      <c r="D62" s="93" t="s">
        <v>32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GOVC7RHS3+znPx19B3PNb4PNM5isZ/eiIXLfGguTvX7vP/eEKXZFa28xfz1mejFVUrdXfTmK5NbDZ+B1V7JHA==" saltValue="aTt6H92nJoPcGl9Pfk4P9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 zoomScale="55" zoomScaleNormal="55" zoomScaleSheetLayoutView="100" workbookViewId="0">
      <selection activeCell="I44" sqref="I4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33</v>
      </c>
      <c r="C41" s="1185"/>
      <c r="D41" s="105"/>
      <c r="E41" s="1190" t="s">
        <v>34</v>
      </c>
      <c r="F41" s="1190"/>
      <c r="G41" s="1190"/>
      <c r="H41" s="1191"/>
      <c r="I41" s="351">
        <v>62899</v>
      </c>
      <c r="J41" s="352">
        <v>62356</v>
      </c>
      <c r="K41" s="352">
        <v>67061</v>
      </c>
      <c r="L41" s="352">
        <v>66624</v>
      </c>
      <c r="M41" s="353">
        <v>64034</v>
      </c>
    </row>
    <row r="42" spans="2:13" ht="27.75" customHeight="1" x14ac:dyDescent="0.15">
      <c r="B42" s="1186"/>
      <c r="C42" s="1187"/>
      <c r="D42" s="106"/>
      <c r="E42" s="1192" t="s">
        <v>35</v>
      </c>
      <c r="F42" s="1192"/>
      <c r="G42" s="1192"/>
      <c r="H42" s="1193"/>
      <c r="I42" s="354">
        <v>494</v>
      </c>
      <c r="J42" s="355">
        <v>472</v>
      </c>
      <c r="K42" s="355">
        <v>439</v>
      </c>
      <c r="L42" s="355">
        <v>414</v>
      </c>
      <c r="M42" s="356">
        <v>372</v>
      </c>
    </row>
    <row r="43" spans="2:13" ht="27.75" customHeight="1" x14ac:dyDescent="0.15">
      <c r="B43" s="1186"/>
      <c r="C43" s="1187"/>
      <c r="D43" s="106"/>
      <c r="E43" s="1192" t="s">
        <v>36</v>
      </c>
      <c r="F43" s="1192"/>
      <c r="G43" s="1192"/>
      <c r="H43" s="1193"/>
      <c r="I43" s="354">
        <v>33497</v>
      </c>
      <c r="J43" s="355">
        <v>31277</v>
      </c>
      <c r="K43" s="355">
        <v>28809</v>
      </c>
      <c r="L43" s="355">
        <v>26257</v>
      </c>
      <c r="M43" s="356">
        <v>24086</v>
      </c>
    </row>
    <row r="44" spans="2:13" ht="27.75" customHeight="1" x14ac:dyDescent="0.15">
      <c r="B44" s="1186"/>
      <c r="C44" s="1187"/>
      <c r="D44" s="106"/>
      <c r="E44" s="1192" t="s">
        <v>37</v>
      </c>
      <c r="F44" s="1192"/>
      <c r="G44" s="1192"/>
      <c r="H44" s="1193"/>
      <c r="I44" s="354">
        <v>1871</v>
      </c>
      <c r="J44" s="355">
        <v>1759</v>
      </c>
      <c r="K44" s="355">
        <v>1649</v>
      </c>
      <c r="L44" s="355">
        <v>1432</v>
      </c>
      <c r="M44" s="356">
        <v>1504</v>
      </c>
    </row>
    <row r="45" spans="2:13" ht="27.75" customHeight="1" x14ac:dyDescent="0.15">
      <c r="B45" s="1186"/>
      <c r="C45" s="1187"/>
      <c r="D45" s="106"/>
      <c r="E45" s="1192" t="s">
        <v>38</v>
      </c>
      <c r="F45" s="1192"/>
      <c r="G45" s="1192"/>
      <c r="H45" s="1193"/>
      <c r="I45" s="354">
        <v>9629</v>
      </c>
      <c r="J45" s="355">
        <v>9377</v>
      </c>
      <c r="K45" s="355">
        <v>9330</v>
      </c>
      <c r="L45" s="355">
        <v>9164</v>
      </c>
      <c r="M45" s="356">
        <v>9038</v>
      </c>
    </row>
    <row r="46" spans="2:13" ht="27.75" customHeight="1" x14ac:dyDescent="0.15">
      <c r="B46" s="1186"/>
      <c r="C46" s="1187"/>
      <c r="D46" s="107"/>
      <c r="E46" s="1192" t="s">
        <v>39</v>
      </c>
      <c r="F46" s="1192"/>
      <c r="G46" s="1192"/>
      <c r="H46" s="1193"/>
      <c r="I46" s="354">
        <v>2174</v>
      </c>
      <c r="J46" s="355">
        <v>1707</v>
      </c>
      <c r="K46" s="355">
        <v>1656</v>
      </c>
      <c r="L46" s="355">
        <v>1684</v>
      </c>
      <c r="M46" s="356">
        <v>1316</v>
      </c>
    </row>
    <row r="47" spans="2:13" ht="27.75" customHeight="1" x14ac:dyDescent="0.15">
      <c r="B47" s="1186"/>
      <c r="C47" s="1187"/>
      <c r="D47" s="108"/>
      <c r="E47" s="1194" t="s">
        <v>40</v>
      </c>
      <c r="F47" s="1195"/>
      <c r="G47" s="1195"/>
      <c r="H47" s="1196"/>
      <c r="I47" s="354" t="s">
        <v>516</v>
      </c>
      <c r="J47" s="355" t="s">
        <v>516</v>
      </c>
      <c r="K47" s="355" t="s">
        <v>516</v>
      </c>
      <c r="L47" s="355" t="s">
        <v>516</v>
      </c>
      <c r="M47" s="356" t="s">
        <v>516</v>
      </c>
    </row>
    <row r="48" spans="2:13" ht="27.75" customHeight="1" x14ac:dyDescent="0.15">
      <c r="B48" s="1186"/>
      <c r="C48" s="1187"/>
      <c r="D48" s="106"/>
      <c r="E48" s="1192" t="s">
        <v>41</v>
      </c>
      <c r="F48" s="1192"/>
      <c r="G48" s="1192"/>
      <c r="H48" s="1193"/>
      <c r="I48" s="354" t="s">
        <v>516</v>
      </c>
      <c r="J48" s="355" t="s">
        <v>516</v>
      </c>
      <c r="K48" s="355" t="s">
        <v>516</v>
      </c>
      <c r="L48" s="355" t="s">
        <v>516</v>
      </c>
      <c r="M48" s="356" t="s">
        <v>516</v>
      </c>
    </row>
    <row r="49" spans="2:13" ht="27.75" customHeight="1" x14ac:dyDescent="0.15">
      <c r="B49" s="1188"/>
      <c r="C49" s="1189"/>
      <c r="D49" s="106"/>
      <c r="E49" s="1192" t="s">
        <v>42</v>
      </c>
      <c r="F49" s="1192"/>
      <c r="G49" s="1192"/>
      <c r="H49" s="1193"/>
      <c r="I49" s="354" t="s">
        <v>516</v>
      </c>
      <c r="J49" s="355" t="s">
        <v>516</v>
      </c>
      <c r="K49" s="355" t="s">
        <v>516</v>
      </c>
      <c r="L49" s="355" t="s">
        <v>516</v>
      </c>
      <c r="M49" s="356" t="s">
        <v>516</v>
      </c>
    </row>
    <row r="50" spans="2:13" ht="27.75" customHeight="1" x14ac:dyDescent="0.15">
      <c r="B50" s="1197" t="s">
        <v>43</v>
      </c>
      <c r="C50" s="1198"/>
      <c r="D50" s="109"/>
      <c r="E50" s="1192" t="s">
        <v>44</v>
      </c>
      <c r="F50" s="1192"/>
      <c r="G50" s="1192"/>
      <c r="H50" s="1193"/>
      <c r="I50" s="354">
        <v>20556</v>
      </c>
      <c r="J50" s="355">
        <v>20328</v>
      </c>
      <c r="K50" s="355">
        <v>19755</v>
      </c>
      <c r="L50" s="355">
        <v>22743</v>
      </c>
      <c r="M50" s="356">
        <v>23689</v>
      </c>
    </row>
    <row r="51" spans="2:13" ht="27.75" customHeight="1" x14ac:dyDescent="0.15">
      <c r="B51" s="1186"/>
      <c r="C51" s="1187"/>
      <c r="D51" s="106"/>
      <c r="E51" s="1192" t="s">
        <v>45</v>
      </c>
      <c r="F51" s="1192"/>
      <c r="G51" s="1192"/>
      <c r="H51" s="1193"/>
      <c r="I51" s="354">
        <v>2248</v>
      </c>
      <c r="J51" s="355">
        <v>2028</v>
      </c>
      <c r="K51" s="355">
        <v>1798</v>
      </c>
      <c r="L51" s="355">
        <v>1727</v>
      </c>
      <c r="M51" s="356">
        <v>1588</v>
      </c>
    </row>
    <row r="52" spans="2:13" ht="27.75" customHeight="1" x14ac:dyDescent="0.15">
      <c r="B52" s="1188"/>
      <c r="C52" s="1189"/>
      <c r="D52" s="106"/>
      <c r="E52" s="1192" t="s">
        <v>46</v>
      </c>
      <c r="F52" s="1192"/>
      <c r="G52" s="1192"/>
      <c r="H52" s="1193"/>
      <c r="I52" s="354">
        <v>79347</v>
      </c>
      <c r="J52" s="355">
        <v>75438</v>
      </c>
      <c r="K52" s="355">
        <v>75516</v>
      </c>
      <c r="L52" s="355">
        <v>73191</v>
      </c>
      <c r="M52" s="356">
        <v>68389</v>
      </c>
    </row>
    <row r="53" spans="2:13" ht="27.75" customHeight="1" thickBot="1" x14ac:dyDescent="0.2">
      <c r="B53" s="1199" t="s">
        <v>47</v>
      </c>
      <c r="C53" s="1200"/>
      <c r="D53" s="110"/>
      <c r="E53" s="1201" t="s">
        <v>48</v>
      </c>
      <c r="F53" s="1201"/>
      <c r="G53" s="1201"/>
      <c r="H53" s="1202"/>
      <c r="I53" s="357">
        <v>8414</v>
      </c>
      <c r="J53" s="358">
        <v>9153</v>
      </c>
      <c r="K53" s="358">
        <v>11876</v>
      </c>
      <c r="L53" s="358">
        <v>7913</v>
      </c>
      <c r="M53" s="359">
        <v>6684</v>
      </c>
    </row>
    <row r="54" spans="2:13" ht="27.75" customHeight="1" x14ac:dyDescent="0.15">
      <c r="B54" s="111" t="s">
        <v>49</v>
      </c>
      <c r="C54" s="112"/>
      <c r="D54" s="112"/>
      <c r="E54" s="113"/>
      <c r="F54" s="113"/>
      <c r="G54" s="113"/>
      <c r="H54" s="113"/>
      <c r="I54" s="114"/>
      <c r="J54" s="114"/>
      <c r="K54" s="114"/>
      <c r="L54" s="114"/>
      <c r="M54" s="114"/>
    </row>
    <row r="55" spans="2:13" x14ac:dyDescent="0.15"/>
  </sheetData>
  <sheetProtection algorithmName="SHA-512" hashValue="7nRZlG+QeLCA82hmGbvoYTjC8gkVWwtMsvweXn/kdgd7GkboQGlgkNYu4Ihz643bud6FI8cscHvoSeWVXR7txw==" saltValue="5I5qd5bJHR4mRbWUWWUX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53" sqref="F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50</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05" t="s">
        <v>51</v>
      </c>
      <c r="D55" s="1205"/>
      <c r="E55" s="1206"/>
      <c r="F55" s="122">
        <v>3609</v>
      </c>
      <c r="G55" s="122">
        <v>4074</v>
      </c>
      <c r="H55" s="123">
        <v>4174</v>
      </c>
    </row>
    <row r="56" spans="2:8" ht="52.5" customHeight="1" x14ac:dyDescent="0.15">
      <c r="B56" s="124"/>
      <c r="C56" s="1207" t="s">
        <v>52</v>
      </c>
      <c r="D56" s="1207"/>
      <c r="E56" s="1208"/>
      <c r="F56" s="125">
        <v>4760</v>
      </c>
      <c r="G56" s="125">
        <v>5484</v>
      </c>
      <c r="H56" s="126">
        <v>5485</v>
      </c>
    </row>
    <row r="57" spans="2:8" ht="53.25" customHeight="1" x14ac:dyDescent="0.15">
      <c r="B57" s="124"/>
      <c r="C57" s="1209" t="s">
        <v>53</v>
      </c>
      <c r="D57" s="1209"/>
      <c r="E57" s="1210"/>
      <c r="F57" s="127">
        <v>11407</v>
      </c>
      <c r="G57" s="127">
        <v>11698</v>
      </c>
      <c r="H57" s="128">
        <v>12034</v>
      </c>
    </row>
    <row r="58" spans="2:8" ht="45.75" customHeight="1" x14ac:dyDescent="0.15">
      <c r="B58" s="129"/>
      <c r="C58" s="1211" t="s">
        <v>609</v>
      </c>
      <c r="D58" s="1212"/>
      <c r="E58" s="1213"/>
      <c r="F58" s="360">
        <v>4118</v>
      </c>
      <c r="G58" s="360">
        <v>4048</v>
      </c>
      <c r="H58" s="361">
        <v>3975</v>
      </c>
    </row>
    <row r="59" spans="2:8" ht="45.75" customHeight="1" x14ac:dyDescent="0.15">
      <c r="B59" s="129"/>
      <c r="C59" s="1211" t="s">
        <v>610</v>
      </c>
      <c r="D59" s="1212"/>
      <c r="E59" s="1213"/>
      <c r="F59" s="360">
        <v>2256</v>
      </c>
      <c r="G59" s="360">
        <v>2643</v>
      </c>
      <c r="H59" s="361">
        <v>2995</v>
      </c>
    </row>
    <row r="60" spans="2:8" ht="45.75" customHeight="1" x14ac:dyDescent="0.15">
      <c r="B60" s="129"/>
      <c r="C60" s="1211" t="s">
        <v>611</v>
      </c>
      <c r="D60" s="1212"/>
      <c r="E60" s="1213"/>
      <c r="F60" s="360">
        <v>1524</v>
      </c>
      <c r="G60" s="360">
        <v>1663</v>
      </c>
      <c r="H60" s="361">
        <v>1730</v>
      </c>
    </row>
    <row r="61" spans="2:8" ht="45.75" customHeight="1" x14ac:dyDescent="0.15">
      <c r="B61" s="129"/>
      <c r="C61" s="1211" t="s">
        <v>612</v>
      </c>
      <c r="D61" s="1212"/>
      <c r="E61" s="1213"/>
      <c r="F61" s="360">
        <v>1420</v>
      </c>
      <c r="G61" s="360">
        <v>1420</v>
      </c>
      <c r="H61" s="361">
        <v>1452</v>
      </c>
    </row>
    <row r="62" spans="2:8" ht="45.75" customHeight="1" thickBot="1" x14ac:dyDescent="0.2">
      <c r="B62" s="130"/>
      <c r="C62" s="1214" t="s">
        <v>613</v>
      </c>
      <c r="D62" s="1215"/>
      <c r="E62" s="1216"/>
      <c r="F62" s="362">
        <v>678</v>
      </c>
      <c r="G62" s="362">
        <v>692</v>
      </c>
      <c r="H62" s="363">
        <v>703</v>
      </c>
    </row>
    <row r="63" spans="2:8" ht="52.5" customHeight="1" thickBot="1" x14ac:dyDescent="0.2">
      <c r="B63" s="131"/>
      <c r="C63" s="1203" t="s">
        <v>54</v>
      </c>
      <c r="D63" s="1203"/>
      <c r="E63" s="1204"/>
      <c r="F63" s="132">
        <v>19776</v>
      </c>
      <c r="G63" s="132">
        <v>21256</v>
      </c>
      <c r="H63" s="133">
        <v>21693</v>
      </c>
    </row>
    <row r="64" spans="2:8" x14ac:dyDescent="0.15"/>
  </sheetData>
  <sheetProtection algorithmName="SHA-512" hashValue="A42L8Ob/DvYyVu1zMknjZ5SsFfOLkx0wNPpXQoC0WPvv/H7zuWqEZc5ZRUm0XXPlY0QQJ/x3GxKZWgG7ViuyLQ==" saltValue="C1uKYwCiPlt6e7sO8AB58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55</v>
      </c>
      <c r="E2" s="145"/>
      <c r="F2" s="146" t="s">
        <v>554</v>
      </c>
      <c r="G2" s="147"/>
      <c r="H2" s="148"/>
    </row>
    <row r="3" spans="1:8" x14ac:dyDescent="0.15">
      <c r="A3" s="144" t="s">
        <v>547</v>
      </c>
      <c r="B3" s="149"/>
      <c r="C3" s="150"/>
      <c r="D3" s="151">
        <v>29922</v>
      </c>
      <c r="E3" s="152"/>
      <c r="F3" s="153">
        <v>48064</v>
      </c>
      <c r="G3" s="154"/>
      <c r="H3" s="155"/>
    </row>
    <row r="4" spans="1:8" x14ac:dyDescent="0.15">
      <c r="A4" s="156"/>
      <c r="B4" s="157"/>
      <c r="C4" s="158"/>
      <c r="D4" s="159">
        <v>23231</v>
      </c>
      <c r="E4" s="160"/>
      <c r="F4" s="161">
        <v>30373</v>
      </c>
      <c r="G4" s="162"/>
      <c r="H4" s="163"/>
    </row>
    <row r="5" spans="1:8" x14ac:dyDescent="0.15">
      <c r="A5" s="144" t="s">
        <v>549</v>
      </c>
      <c r="B5" s="149"/>
      <c r="C5" s="150"/>
      <c r="D5" s="151">
        <v>44956</v>
      </c>
      <c r="E5" s="152"/>
      <c r="F5" s="153">
        <v>56662</v>
      </c>
      <c r="G5" s="154"/>
      <c r="H5" s="155"/>
    </row>
    <row r="6" spans="1:8" x14ac:dyDescent="0.15">
      <c r="A6" s="156"/>
      <c r="B6" s="157"/>
      <c r="C6" s="158"/>
      <c r="D6" s="159">
        <v>29523</v>
      </c>
      <c r="E6" s="160"/>
      <c r="F6" s="161">
        <v>34709</v>
      </c>
      <c r="G6" s="162"/>
      <c r="H6" s="163"/>
    </row>
    <row r="7" spans="1:8" x14ac:dyDescent="0.15">
      <c r="A7" s="144" t="s">
        <v>550</v>
      </c>
      <c r="B7" s="149"/>
      <c r="C7" s="150"/>
      <c r="D7" s="151">
        <v>79518</v>
      </c>
      <c r="E7" s="152"/>
      <c r="F7" s="153">
        <v>60285</v>
      </c>
      <c r="G7" s="154"/>
      <c r="H7" s="155"/>
    </row>
    <row r="8" spans="1:8" x14ac:dyDescent="0.15">
      <c r="A8" s="156"/>
      <c r="B8" s="157"/>
      <c r="C8" s="158"/>
      <c r="D8" s="159">
        <v>64023</v>
      </c>
      <c r="E8" s="160"/>
      <c r="F8" s="161">
        <v>36445</v>
      </c>
      <c r="G8" s="162"/>
      <c r="H8" s="163"/>
    </row>
    <row r="9" spans="1:8" x14ac:dyDescent="0.15">
      <c r="A9" s="144" t="s">
        <v>551</v>
      </c>
      <c r="B9" s="149"/>
      <c r="C9" s="150"/>
      <c r="D9" s="151">
        <v>37377</v>
      </c>
      <c r="E9" s="152"/>
      <c r="F9" s="153">
        <v>52714</v>
      </c>
      <c r="G9" s="154"/>
      <c r="H9" s="155"/>
    </row>
    <row r="10" spans="1:8" x14ac:dyDescent="0.15">
      <c r="A10" s="156"/>
      <c r="B10" s="157"/>
      <c r="C10" s="158"/>
      <c r="D10" s="159">
        <v>21404</v>
      </c>
      <c r="E10" s="160"/>
      <c r="F10" s="161">
        <v>29032</v>
      </c>
      <c r="G10" s="162"/>
      <c r="H10" s="163"/>
    </row>
    <row r="11" spans="1:8" x14ac:dyDescent="0.15">
      <c r="A11" s="144" t="s">
        <v>552</v>
      </c>
      <c r="B11" s="149"/>
      <c r="C11" s="150"/>
      <c r="D11" s="151">
        <v>39555</v>
      </c>
      <c r="E11" s="152"/>
      <c r="F11" s="153">
        <v>46001</v>
      </c>
      <c r="G11" s="154"/>
      <c r="H11" s="155"/>
    </row>
    <row r="12" spans="1:8" x14ac:dyDescent="0.15">
      <c r="A12" s="156"/>
      <c r="B12" s="157"/>
      <c r="C12" s="164"/>
      <c r="D12" s="159">
        <v>24320</v>
      </c>
      <c r="E12" s="160"/>
      <c r="F12" s="161">
        <v>27974</v>
      </c>
      <c r="G12" s="162"/>
      <c r="H12" s="163"/>
    </row>
    <row r="13" spans="1:8" x14ac:dyDescent="0.15">
      <c r="A13" s="144"/>
      <c r="B13" s="149"/>
      <c r="C13" s="165"/>
      <c r="D13" s="166">
        <v>46266</v>
      </c>
      <c r="E13" s="167"/>
      <c r="F13" s="168">
        <v>52745</v>
      </c>
      <c r="G13" s="169"/>
      <c r="H13" s="155"/>
    </row>
    <row r="14" spans="1:8" x14ac:dyDescent="0.15">
      <c r="A14" s="156"/>
      <c r="B14" s="157"/>
      <c r="C14" s="158"/>
      <c r="D14" s="159">
        <v>32500</v>
      </c>
      <c r="E14" s="160"/>
      <c r="F14" s="161">
        <v>31707</v>
      </c>
      <c r="G14" s="162"/>
      <c r="H14" s="163"/>
    </row>
    <row r="17" spans="1:11" x14ac:dyDescent="0.15">
      <c r="A17" s="140" t="s">
        <v>56</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57</v>
      </c>
      <c r="B19" s="170">
        <f>ROUND(VALUE(SUBSTITUTE(実質収支比率等に係る経年分析!F$48,"▲","-")),2)</f>
        <v>5.51</v>
      </c>
      <c r="C19" s="170">
        <f>ROUND(VALUE(SUBSTITUTE(実質収支比率等に係る経年分析!G$48,"▲","-")),2)</f>
        <v>4.38</v>
      </c>
      <c r="D19" s="170">
        <f>ROUND(VALUE(SUBSTITUTE(実質収支比率等に係る経年分析!H$48,"▲","-")),2)</f>
        <v>3.39</v>
      </c>
      <c r="E19" s="170">
        <f>ROUND(VALUE(SUBSTITUTE(実質収支比率等に係る経年分析!I$48,"▲","-")),2)</f>
        <v>5.81</v>
      </c>
      <c r="F19" s="170">
        <f>ROUND(VALUE(SUBSTITUTE(実質収支比率等に係る経年分析!J$48,"▲","-")),2)</f>
        <v>5.54</v>
      </c>
    </row>
    <row r="20" spans="1:11" x14ac:dyDescent="0.15">
      <c r="A20" s="170" t="s">
        <v>58</v>
      </c>
      <c r="B20" s="170">
        <f>ROUND(VALUE(SUBSTITUTE(実質収支比率等に係る経年分析!F$47,"▲","-")),2)</f>
        <v>10.25</v>
      </c>
      <c r="C20" s="170">
        <f>ROUND(VALUE(SUBSTITUTE(実質収支比率等に係る経年分析!G$47,"▲","-")),2)</f>
        <v>9.82</v>
      </c>
      <c r="D20" s="170">
        <f>ROUND(VALUE(SUBSTITUTE(実質収支比率等に係る経年分析!H$47,"▲","-")),2)</f>
        <v>8.92</v>
      </c>
      <c r="E20" s="170">
        <f>ROUND(VALUE(SUBSTITUTE(実質収支比率等に係る経年分析!I$47,"▲","-")),2)</f>
        <v>9.9</v>
      </c>
      <c r="F20" s="170">
        <f>ROUND(VALUE(SUBSTITUTE(実質収支比率等に係る経年分析!J$47,"▲","-")),2)</f>
        <v>10.32</v>
      </c>
    </row>
    <row r="21" spans="1:11" x14ac:dyDescent="0.15">
      <c r="A21" s="170" t="s">
        <v>59</v>
      </c>
      <c r="B21" s="170">
        <f>IF(ISNUMBER(VALUE(SUBSTITUTE(実質収支比率等に係る経年分析!F$49,"▲","-"))),ROUND(VALUE(SUBSTITUTE(実質収支比率等に係る経年分析!F$49,"▲","-")),2),NA())</f>
        <v>0.98</v>
      </c>
      <c r="C21" s="170">
        <f>IF(ISNUMBER(VALUE(SUBSTITUTE(実質収支比率等に係る経年分析!G$49,"▲","-"))),ROUND(VALUE(SUBSTITUTE(実質収支比率等に係る経年分析!G$49,"▲","-")),2),NA())</f>
        <v>-1.68</v>
      </c>
      <c r="D21" s="170">
        <f>IF(ISNUMBER(VALUE(SUBSTITUTE(実質収支比率等に係る経年分析!H$49,"▲","-"))),ROUND(VALUE(SUBSTITUTE(実質収支比率等に係る経年分析!H$49,"▲","-")),2),NA())</f>
        <v>-1.65</v>
      </c>
      <c r="E21" s="170">
        <f>IF(ISNUMBER(VALUE(SUBSTITUTE(実質収支比率等に係る経年分析!I$49,"▲","-"))),ROUND(VALUE(SUBSTITUTE(実質収支比率等に係る経年分析!I$49,"▲","-")),2),NA())</f>
        <v>3.61</v>
      </c>
      <c r="F21" s="170">
        <f>IF(ISNUMBER(VALUE(SUBSTITUTE(実質収支比率等に係る経年分析!J$49,"▲","-"))),ROUND(VALUE(SUBSTITUTE(実質収支比率等に係る経年分析!J$49,"▲","-")),2),NA())</f>
        <v>-0.13</v>
      </c>
    </row>
    <row r="24" spans="1:11" x14ac:dyDescent="0.15">
      <c r="A24" s="140" t="s">
        <v>60</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61</v>
      </c>
      <c r="C26" s="171" t="s">
        <v>62</v>
      </c>
      <c r="D26" s="171" t="s">
        <v>61</v>
      </c>
      <c r="E26" s="171" t="s">
        <v>62</v>
      </c>
      <c r="F26" s="171" t="s">
        <v>61</v>
      </c>
      <c r="G26" s="171" t="s">
        <v>62</v>
      </c>
      <c r="H26" s="171" t="s">
        <v>61</v>
      </c>
      <c r="I26" s="171" t="s">
        <v>62</v>
      </c>
      <c r="J26" s="171" t="s">
        <v>61</v>
      </c>
      <c r="K26" s="171" t="s">
        <v>62</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0.56999999999999995</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0.35</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0.27</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0.14000000000000001</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0.06</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上田市後期高齢者医療事業特別会計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0.17</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0.01</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0.01</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0.16</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0.19</v>
      </c>
    </row>
    <row r="30" spans="1:11" x14ac:dyDescent="0.15">
      <c r="A30" s="171" t="str">
        <f>IF(連結実質赤字比率に係る赤字・黒字の構成分析!C$40="",NA(),連結実質赤字比率に係る赤字・黒字の構成分析!C$40)</f>
        <v>上田市国民健康保険事業特別会計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0.6</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0.23</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1.07</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0.5</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0.31</v>
      </c>
    </row>
    <row r="31" spans="1:11" x14ac:dyDescent="0.15">
      <c r="A31" s="171" t="str">
        <f>IF(連結実質赤字比率に係る赤字・黒字の構成分析!C$39="",NA(),連結実質赤字比率に係る赤字・黒字の構成分析!C$39)</f>
        <v>上田市介護保険事業特別会計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1.04</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1.43</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1.75</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0.55000000000000004</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0.57999999999999996</v>
      </c>
    </row>
    <row r="32" spans="1:11" x14ac:dyDescent="0.15">
      <c r="A32" s="171" t="str">
        <f>IF(連結実質赤字比率に係る赤字・黒字の構成分析!C$38="",NA(),連結実質赤字比率に係る赤字・黒字の構成分析!C$38)</f>
        <v>上田市真田有線放送電話事業会計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1.03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1.06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1.07</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1.07</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1.1000000000000001</v>
      </c>
    </row>
    <row r="33" spans="1:16" x14ac:dyDescent="0.15">
      <c r="A33" s="171" t="str">
        <f>IF(連結実質赤字比率に係る赤字・黒字の構成分析!C$37="",NA(),連結実質赤字比率に係る赤字・黒字の構成分析!C$37)</f>
        <v>上田市農業集落排水事業会計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3.18</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3.22</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3.12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3.15</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3.26</v>
      </c>
    </row>
    <row r="34" spans="1:16" x14ac:dyDescent="0.15">
      <c r="A34" s="171" t="str">
        <f>IF(連結実質赤字比率に係る赤字・黒字の構成分析!C$36="",NA(),連結実質赤字比率に係る赤字・黒字の構成分析!C$36)</f>
        <v>一般会計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5.44</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4.3099999999999996</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3.34</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5.77</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5.49</v>
      </c>
    </row>
    <row r="35" spans="1:16" x14ac:dyDescent="0.15">
      <c r="A35" s="171" t="str">
        <f>IF(連結実質赤字比率に係る赤字・黒字の構成分析!C$35="",NA(),連結実質赤字比率に係る赤字・黒字の構成分析!C$35)</f>
        <v>上田市公共下水道事業会計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9.85</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9.0399999999999991</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8.24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7.94</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7.29</v>
      </c>
    </row>
    <row r="36" spans="1:16" x14ac:dyDescent="0.15">
      <c r="A36" s="171" t="str">
        <f>IF(連結実質赤字比率に係る赤字・黒字の構成分析!C$34="",NA(),連結実質赤字比率に係る赤字・黒字の構成分析!C$34)</f>
        <v>上田市水道事業会計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9.8000000000000007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10.35</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9.93</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8.3800000000000008</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8.59</v>
      </c>
    </row>
    <row r="39" spans="1:16" x14ac:dyDescent="0.15">
      <c r="A39" s="140" t="s">
        <v>63</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64</v>
      </c>
      <c r="C41" s="172"/>
      <c r="D41" s="172" t="s">
        <v>65</v>
      </c>
      <c r="E41" s="172" t="s">
        <v>64</v>
      </c>
      <c r="F41" s="172"/>
      <c r="G41" s="172" t="s">
        <v>65</v>
      </c>
      <c r="H41" s="172" t="s">
        <v>64</v>
      </c>
      <c r="I41" s="172"/>
      <c r="J41" s="172" t="s">
        <v>65</v>
      </c>
      <c r="K41" s="172" t="s">
        <v>64</v>
      </c>
      <c r="L41" s="172"/>
      <c r="M41" s="172" t="s">
        <v>65</v>
      </c>
      <c r="N41" s="172" t="s">
        <v>64</v>
      </c>
      <c r="O41" s="172"/>
      <c r="P41" s="172" t="s">
        <v>65</v>
      </c>
    </row>
    <row r="42" spans="1:16" x14ac:dyDescent="0.15">
      <c r="A42" s="172" t="s">
        <v>66</v>
      </c>
      <c r="B42" s="172"/>
      <c r="C42" s="172"/>
      <c r="D42" s="172">
        <f>'実質公債費比率（分子）の構造'!K$52</f>
        <v>9807</v>
      </c>
      <c r="E42" s="172"/>
      <c r="F42" s="172"/>
      <c r="G42" s="172">
        <f>'実質公債費比率（分子）の構造'!L$52</f>
        <v>9331</v>
      </c>
      <c r="H42" s="172"/>
      <c r="I42" s="172"/>
      <c r="J42" s="172">
        <f>'実質公債費比率（分子）の構造'!M$52</f>
        <v>9058</v>
      </c>
      <c r="K42" s="172"/>
      <c r="L42" s="172"/>
      <c r="M42" s="172">
        <f>'実質公債費比率（分子）の構造'!N$52</f>
        <v>8797</v>
      </c>
      <c r="N42" s="172"/>
      <c r="O42" s="172"/>
      <c r="P42" s="172">
        <f>'実質公債費比率（分子）の構造'!O$52</f>
        <v>8636</v>
      </c>
    </row>
    <row r="43" spans="1:16" x14ac:dyDescent="0.15">
      <c r="A43" s="172" t="s">
        <v>67</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68</v>
      </c>
      <c r="B44" s="172">
        <f>'実質公債費比率（分子）の構造'!K$50</f>
        <v>75</v>
      </c>
      <c r="C44" s="172"/>
      <c r="D44" s="172"/>
      <c r="E44" s="172">
        <f>'実質公債費比率（分子）の構造'!L$50</f>
        <v>13</v>
      </c>
      <c r="F44" s="172"/>
      <c r="G44" s="172"/>
      <c r="H44" s="172">
        <f>'実質公債費比率（分子）の構造'!M$50</f>
        <v>11</v>
      </c>
      <c r="I44" s="172"/>
      <c r="J44" s="172"/>
      <c r="K44" s="172">
        <f>'実質公債費比率（分子）の構造'!N$50</f>
        <v>8</v>
      </c>
      <c r="L44" s="172"/>
      <c r="M44" s="172"/>
      <c r="N44" s="172">
        <f>'実質公債費比率（分子）の構造'!O$50</f>
        <v>6</v>
      </c>
      <c r="O44" s="172"/>
      <c r="P44" s="172"/>
    </row>
    <row r="45" spans="1:16" x14ac:dyDescent="0.15">
      <c r="A45" s="172" t="s">
        <v>69</v>
      </c>
      <c r="B45" s="172">
        <f>'実質公債費比率（分子）の構造'!K$49</f>
        <v>280</v>
      </c>
      <c r="C45" s="172"/>
      <c r="D45" s="172"/>
      <c r="E45" s="172">
        <f>'実質公債費比率（分子）の構造'!L$49</f>
        <v>279</v>
      </c>
      <c r="F45" s="172"/>
      <c r="G45" s="172"/>
      <c r="H45" s="172">
        <f>'実質公債費比率（分子）の構造'!M$49</f>
        <v>277</v>
      </c>
      <c r="I45" s="172"/>
      <c r="J45" s="172"/>
      <c r="K45" s="172">
        <f>'実質公債費比率（分子）の構造'!N$49</f>
        <v>284</v>
      </c>
      <c r="L45" s="172"/>
      <c r="M45" s="172"/>
      <c r="N45" s="172">
        <f>'実質公債費比率（分子）の構造'!O$49</f>
        <v>289</v>
      </c>
      <c r="O45" s="172"/>
      <c r="P45" s="172"/>
    </row>
    <row r="46" spans="1:16" x14ac:dyDescent="0.15">
      <c r="A46" s="172" t="s">
        <v>70</v>
      </c>
      <c r="B46" s="172">
        <f>'実質公債費比率（分子）の構造'!K$48</f>
        <v>3565</v>
      </c>
      <c r="C46" s="172"/>
      <c r="D46" s="172"/>
      <c r="E46" s="172">
        <f>'実質公債費比率（分子）の構造'!L$48</f>
        <v>3522</v>
      </c>
      <c r="F46" s="172"/>
      <c r="G46" s="172"/>
      <c r="H46" s="172">
        <f>'実質公債費比率（分子）の構造'!M$48</f>
        <v>3470</v>
      </c>
      <c r="I46" s="172"/>
      <c r="J46" s="172"/>
      <c r="K46" s="172">
        <f>'実質公債費比率（分子）の構造'!N$48</f>
        <v>3435</v>
      </c>
      <c r="L46" s="172"/>
      <c r="M46" s="172"/>
      <c r="N46" s="172">
        <f>'実質公債費比率（分子）の構造'!O$48</f>
        <v>3389</v>
      </c>
      <c r="O46" s="172"/>
      <c r="P46" s="172"/>
    </row>
    <row r="47" spans="1:16" x14ac:dyDescent="0.15">
      <c r="A47" s="172" t="s">
        <v>71</v>
      </c>
      <c r="B47" s="172">
        <f>'実質公債費比率（分子）の構造'!K$47</f>
        <v>17</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72</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73</v>
      </c>
      <c r="B49" s="172">
        <f>'実質公債費比率（分子）の構造'!K$45</f>
        <v>7472</v>
      </c>
      <c r="C49" s="172"/>
      <c r="D49" s="172"/>
      <c r="E49" s="172">
        <f>'実質公債費比率（分子）の構造'!L$45</f>
        <v>7305</v>
      </c>
      <c r="F49" s="172"/>
      <c r="G49" s="172"/>
      <c r="H49" s="172">
        <f>'実質公債費比率（分子）の構造'!M$45</f>
        <v>7051</v>
      </c>
      <c r="I49" s="172"/>
      <c r="J49" s="172"/>
      <c r="K49" s="172">
        <f>'実質公債費比率（分子）の構造'!N$45</f>
        <v>6796</v>
      </c>
      <c r="L49" s="172"/>
      <c r="M49" s="172"/>
      <c r="N49" s="172">
        <f>'実質公債費比率（分子）の構造'!O$45</f>
        <v>6646</v>
      </c>
      <c r="O49" s="172"/>
      <c r="P49" s="172"/>
    </row>
    <row r="50" spans="1:16" x14ac:dyDescent="0.15">
      <c r="A50" s="172" t="s">
        <v>74</v>
      </c>
      <c r="B50" s="172" t="e">
        <f>NA()</f>
        <v>#N/A</v>
      </c>
      <c r="C50" s="172">
        <f>IF(ISNUMBER('実質公債費比率（分子）の構造'!K$53),'実質公債費比率（分子）の構造'!K$53,NA())</f>
        <v>1602</v>
      </c>
      <c r="D50" s="172" t="e">
        <f>NA()</f>
        <v>#N/A</v>
      </c>
      <c r="E50" s="172" t="e">
        <f>NA()</f>
        <v>#N/A</v>
      </c>
      <c r="F50" s="172">
        <f>IF(ISNUMBER('実質公債費比率（分子）の構造'!L$53),'実質公債費比率（分子）の構造'!L$53,NA())</f>
        <v>1788</v>
      </c>
      <c r="G50" s="172" t="e">
        <f>NA()</f>
        <v>#N/A</v>
      </c>
      <c r="H50" s="172" t="e">
        <f>NA()</f>
        <v>#N/A</v>
      </c>
      <c r="I50" s="172">
        <f>IF(ISNUMBER('実質公債費比率（分子）の構造'!M$53),'実質公債費比率（分子）の構造'!M$53,NA())</f>
        <v>1751</v>
      </c>
      <c r="J50" s="172" t="e">
        <f>NA()</f>
        <v>#N/A</v>
      </c>
      <c r="K50" s="172" t="e">
        <f>NA()</f>
        <v>#N/A</v>
      </c>
      <c r="L50" s="172">
        <f>IF(ISNUMBER('実質公債費比率（分子）の構造'!N$53),'実質公債費比率（分子）の構造'!N$53,NA())</f>
        <v>1726</v>
      </c>
      <c r="M50" s="172" t="e">
        <f>NA()</f>
        <v>#N/A</v>
      </c>
      <c r="N50" s="172" t="e">
        <f>NA()</f>
        <v>#N/A</v>
      </c>
      <c r="O50" s="172">
        <f>IF(ISNUMBER('実質公債費比率（分子）の構造'!O$53),'実質公債費比率（分子）の構造'!O$53,NA())</f>
        <v>1694</v>
      </c>
      <c r="P50" s="172" t="e">
        <f>NA()</f>
        <v>#N/A</v>
      </c>
    </row>
    <row r="53" spans="1:16" x14ac:dyDescent="0.15">
      <c r="A53" s="140" t="s">
        <v>75</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76</v>
      </c>
      <c r="C55" s="171"/>
      <c r="D55" s="171" t="s">
        <v>77</v>
      </c>
      <c r="E55" s="171" t="s">
        <v>76</v>
      </c>
      <c r="F55" s="171"/>
      <c r="G55" s="171" t="s">
        <v>77</v>
      </c>
      <c r="H55" s="171" t="s">
        <v>76</v>
      </c>
      <c r="I55" s="171"/>
      <c r="J55" s="171" t="s">
        <v>77</v>
      </c>
      <c r="K55" s="171" t="s">
        <v>76</v>
      </c>
      <c r="L55" s="171"/>
      <c r="M55" s="171" t="s">
        <v>77</v>
      </c>
      <c r="N55" s="171" t="s">
        <v>76</v>
      </c>
      <c r="O55" s="171"/>
      <c r="P55" s="171" t="s">
        <v>77</v>
      </c>
    </row>
    <row r="56" spans="1:16" x14ac:dyDescent="0.15">
      <c r="A56" s="171" t="s">
        <v>46</v>
      </c>
      <c r="B56" s="171"/>
      <c r="C56" s="171"/>
      <c r="D56" s="171">
        <f>'将来負担比率（分子）の構造'!I$52</f>
        <v>79347</v>
      </c>
      <c r="E56" s="171"/>
      <c r="F56" s="171"/>
      <c r="G56" s="171">
        <f>'将来負担比率（分子）の構造'!J$52</f>
        <v>75438</v>
      </c>
      <c r="H56" s="171"/>
      <c r="I56" s="171"/>
      <c r="J56" s="171">
        <f>'将来負担比率（分子）の構造'!K$52</f>
        <v>75516</v>
      </c>
      <c r="K56" s="171"/>
      <c r="L56" s="171"/>
      <c r="M56" s="171">
        <f>'将来負担比率（分子）の構造'!L$52</f>
        <v>73191</v>
      </c>
      <c r="N56" s="171"/>
      <c r="O56" s="171"/>
      <c r="P56" s="171">
        <f>'将来負担比率（分子）の構造'!M$52</f>
        <v>68389</v>
      </c>
    </row>
    <row r="57" spans="1:16" x14ac:dyDescent="0.15">
      <c r="A57" s="171" t="s">
        <v>45</v>
      </c>
      <c r="B57" s="171"/>
      <c r="C57" s="171"/>
      <c r="D57" s="171">
        <f>'将来負担比率（分子）の構造'!I$51</f>
        <v>2248</v>
      </c>
      <c r="E57" s="171"/>
      <c r="F57" s="171"/>
      <c r="G57" s="171">
        <f>'将来負担比率（分子）の構造'!J$51</f>
        <v>2028</v>
      </c>
      <c r="H57" s="171"/>
      <c r="I57" s="171"/>
      <c r="J57" s="171">
        <f>'将来負担比率（分子）の構造'!K$51</f>
        <v>1798</v>
      </c>
      <c r="K57" s="171"/>
      <c r="L57" s="171"/>
      <c r="M57" s="171">
        <f>'将来負担比率（分子）の構造'!L$51</f>
        <v>1727</v>
      </c>
      <c r="N57" s="171"/>
      <c r="O57" s="171"/>
      <c r="P57" s="171">
        <f>'将来負担比率（分子）の構造'!M$51</f>
        <v>1588</v>
      </c>
    </row>
    <row r="58" spans="1:16" x14ac:dyDescent="0.15">
      <c r="A58" s="171" t="s">
        <v>44</v>
      </c>
      <c r="B58" s="171"/>
      <c r="C58" s="171"/>
      <c r="D58" s="171">
        <f>'将来負担比率（分子）の構造'!I$50</f>
        <v>20556</v>
      </c>
      <c r="E58" s="171"/>
      <c r="F58" s="171"/>
      <c r="G58" s="171">
        <f>'将来負担比率（分子）の構造'!J$50</f>
        <v>20328</v>
      </c>
      <c r="H58" s="171"/>
      <c r="I58" s="171"/>
      <c r="J58" s="171">
        <f>'将来負担比率（分子）の構造'!K$50</f>
        <v>19755</v>
      </c>
      <c r="K58" s="171"/>
      <c r="L58" s="171"/>
      <c r="M58" s="171">
        <f>'将来負担比率（分子）の構造'!L$50</f>
        <v>22743</v>
      </c>
      <c r="N58" s="171"/>
      <c r="O58" s="171"/>
      <c r="P58" s="171">
        <f>'将来負担比率（分子）の構造'!M$50</f>
        <v>23689</v>
      </c>
    </row>
    <row r="59" spans="1:16" x14ac:dyDescent="0.15">
      <c r="A59" s="171" t="s">
        <v>42</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41</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39</v>
      </c>
      <c r="B61" s="171">
        <f>'将来負担比率（分子）の構造'!I$46</f>
        <v>2174</v>
      </c>
      <c r="C61" s="171"/>
      <c r="D61" s="171"/>
      <c r="E61" s="171">
        <f>'将来負担比率（分子）の構造'!J$46</f>
        <v>1707</v>
      </c>
      <c r="F61" s="171"/>
      <c r="G61" s="171"/>
      <c r="H61" s="171">
        <f>'将来負担比率（分子）の構造'!K$46</f>
        <v>1656</v>
      </c>
      <c r="I61" s="171"/>
      <c r="J61" s="171"/>
      <c r="K61" s="171">
        <f>'将来負担比率（分子）の構造'!L$46</f>
        <v>1684</v>
      </c>
      <c r="L61" s="171"/>
      <c r="M61" s="171"/>
      <c r="N61" s="171">
        <f>'将来負担比率（分子）の構造'!M$46</f>
        <v>1316</v>
      </c>
      <c r="O61" s="171"/>
      <c r="P61" s="171"/>
    </row>
    <row r="62" spans="1:16" x14ac:dyDescent="0.15">
      <c r="A62" s="171" t="s">
        <v>38</v>
      </c>
      <c r="B62" s="171">
        <f>'将来負担比率（分子）の構造'!I$45</f>
        <v>9629</v>
      </c>
      <c r="C62" s="171"/>
      <c r="D62" s="171"/>
      <c r="E62" s="171">
        <f>'将来負担比率（分子）の構造'!J$45</f>
        <v>9377</v>
      </c>
      <c r="F62" s="171"/>
      <c r="G62" s="171"/>
      <c r="H62" s="171">
        <f>'将来負担比率（分子）の構造'!K$45</f>
        <v>9330</v>
      </c>
      <c r="I62" s="171"/>
      <c r="J62" s="171"/>
      <c r="K62" s="171">
        <f>'将来負担比率（分子）の構造'!L$45</f>
        <v>9164</v>
      </c>
      <c r="L62" s="171"/>
      <c r="M62" s="171"/>
      <c r="N62" s="171">
        <f>'将来負担比率（分子）の構造'!M$45</f>
        <v>9038</v>
      </c>
      <c r="O62" s="171"/>
      <c r="P62" s="171"/>
    </row>
    <row r="63" spans="1:16" x14ac:dyDescent="0.15">
      <c r="A63" s="171" t="s">
        <v>37</v>
      </c>
      <c r="B63" s="171">
        <f>'将来負担比率（分子）の構造'!I$44</f>
        <v>1871</v>
      </c>
      <c r="C63" s="171"/>
      <c r="D63" s="171"/>
      <c r="E63" s="171">
        <f>'将来負担比率（分子）の構造'!J$44</f>
        <v>1759</v>
      </c>
      <c r="F63" s="171"/>
      <c r="G63" s="171"/>
      <c r="H63" s="171">
        <f>'将来負担比率（分子）の構造'!K$44</f>
        <v>1649</v>
      </c>
      <c r="I63" s="171"/>
      <c r="J63" s="171"/>
      <c r="K63" s="171">
        <f>'将来負担比率（分子）の構造'!L$44</f>
        <v>1432</v>
      </c>
      <c r="L63" s="171"/>
      <c r="M63" s="171"/>
      <c r="N63" s="171">
        <f>'将来負担比率（分子）の構造'!M$44</f>
        <v>1504</v>
      </c>
      <c r="O63" s="171"/>
      <c r="P63" s="171"/>
    </row>
    <row r="64" spans="1:16" x14ac:dyDescent="0.15">
      <c r="A64" s="171" t="s">
        <v>36</v>
      </c>
      <c r="B64" s="171">
        <f>'将来負担比率（分子）の構造'!I$43</f>
        <v>33497</v>
      </c>
      <c r="C64" s="171"/>
      <c r="D64" s="171"/>
      <c r="E64" s="171">
        <f>'将来負担比率（分子）の構造'!J$43</f>
        <v>31277</v>
      </c>
      <c r="F64" s="171"/>
      <c r="G64" s="171"/>
      <c r="H64" s="171">
        <f>'将来負担比率（分子）の構造'!K$43</f>
        <v>28809</v>
      </c>
      <c r="I64" s="171"/>
      <c r="J64" s="171"/>
      <c r="K64" s="171">
        <f>'将来負担比率（分子）の構造'!L$43</f>
        <v>26257</v>
      </c>
      <c r="L64" s="171"/>
      <c r="M64" s="171"/>
      <c r="N64" s="171">
        <f>'将来負担比率（分子）の構造'!M$43</f>
        <v>24086</v>
      </c>
      <c r="O64" s="171"/>
      <c r="P64" s="171"/>
    </row>
    <row r="65" spans="1:16" x14ac:dyDescent="0.15">
      <c r="A65" s="171" t="s">
        <v>35</v>
      </c>
      <c r="B65" s="171">
        <f>'将来負担比率（分子）の構造'!I$42</f>
        <v>494</v>
      </c>
      <c r="C65" s="171"/>
      <c r="D65" s="171"/>
      <c r="E65" s="171">
        <f>'将来負担比率（分子）の構造'!J$42</f>
        <v>472</v>
      </c>
      <c r="F65" s="171"/>
      <c r="G65" s="171"/>
      <c r="H65" s="171">
        <f>'将来負担比率（分子）の構造'!K$42</f>
        <v>439</v>
      </c>
      <c r="I65" s="171"/>
      <c r="J65" s="171"/>
      <c r="K65" s="171">
        <f>'将来負担比率（分子）の構造'!L$42</f>
        <v>414</v>
      </c>
      <c r="L65" s="171"/>
      <c r="M65" s="171"/>
      <c r="N65" s="171">
        <f>'将来負担比率（分子）の構造'!M$42</f>
        <v>372</v>
      </c>
      <c r="O65" s="171"/>
      <c r="P65" s="171"/>
    </row>
    <row r="66" spans="1:16" x14ac:dyDescent="0.15">
      <c r="A66" s="171" t="s">
        <v>34</v>
      </c>
      <c r="B66" s="171">
        <f>'将来負担比率（分子）の構造'!I$41</f>
        <v>62899</v>
      </c>
      <c r="C66" s="171"/>
      <c r="D66" s="171"/>
      <c r="E66" s="171">
        <f>'将来負担比率（分子）の構造'!J$41</f>
        <v>62356</v>
      </c>
      <c r="F66" s="171"/>
      <c r="G66" s="171"/>
      <c r="H66" s="171">
        <f>'将来負担比率（分子）の構造'!K$41</f>
        <v>67061</v>
      </c>
      <c r="I66" s="171"/>
      <c r="J66" s="171"/>
      <c r="K66" s="171">
        <f>'将来負担比率（分子）の構造'!L$41</f>
        <v>66624</v>
      </c>
      <c r="L66" s="171"/>
      <c r="M66" s="171"/>
      <c r="N66" s="171">
        <f>'将来負担比率（分子）の構造'!M$41</f>
        <v>64034</v>
      </c>
      <c r="O66" s="171"/>
      <c r="P66" s="171"/>
    </row>
    <row r="67" spans="1:16" x14ac:dyDescent="0.15">
      <c r="A67" s="171" t="s">
        <v>78</v>
      </c>
      <c r="B67" s="171" t="e">
        <f>NA()</f>
        <v>#N/A</v>
      </c>
      <c r="C67" s="171">
        <f>IF(ISNUMBER('将来負担比率（分子）の構造'!I$53), IF('将来負担比率（分子）の構造'!I$53 &lt; 0, 0, '将来負担比率（分子）の構造'!I$53), NA())</f>
        <v>8414</v>
      </c>
      <c r="D67" s="171" t="e">
        <f>NA()</f>
        <v>#N/A</v>
      </c>
      <c r="E67" s="171" t="e">
        <f>NA()</f>
        <v>#N/A</v>
      </c>
      <c r="F67" s="171">
        <f>IF(ISNUMBER('将来負担比率（分子）の構造'!J$53), IF('将来負担比率（分子）の構造'!J$53 &lt; 0, 0, '将来負担比率（分子）の構造'!J$53), NA())</f>
        <v>9153</v>
      </c>
      <c r="G67" s="171" t="e">
        <f>NA()</f>
        <v>#N/A</v>
      </c>
      <c r="H67" s="171" t="e">
        <f>NA()</f>
        <v>#N/A</v>
      </c>
      <c r="I67" s="171">
        <f>IF(ISNUMBER('将来負担比率（分子）の構造'!K$53), IF('将来負担比率（分子）の構造'!K$53 &lt; 0, 0, '将来負担比率（分子）の構造'!K$53), NA())</f>
        <v>11876</v>
      </c>
      <c r="J67" s="171" t="e">
        <f>NA()</f>
        <v>#N/A</v>
      </c>
      <c r="K67" s="171" t="e">
        <f>NA()</f>
        <v>#N/A</v>
      </c>
      <c r="L67" s="171">
        <f>IF(ISNUMBER('将来負担比率（分子）の構造'!L$53), IF('将来負担比率（分子）の構造'!L$53 &lt; 0, 0, '将来負担比率（分子）の構造'!L$53), NA())</f>
        <v>7913</v>
      </c>
      <c r="M67" s="171" t="e">
        <f>NA()</f>
        <v>#N/A</v>
      </c>
      <c r="N67" s="171" t="e">
        <f>NA()</f>
        <v>#N/A</v>
      </c>
      <c r="O67" s="171">
        <f>IF(ISNUMBER('将来負担比率（分子）の構造'!M$53), IF('将来負担比率（分子）の構造'!M$53 &lt; 0, 0, '将来負担比率（分子）の構造'!M$53), NA())</f>
        <v>6684</v>
      </c>
      <c r="P67" s="171" t="e">
        <f>NA()</f>
        <v>#N/A</v>
      </c>
    </row>
    <row r="70" spans="1:16" x14ac:dyDescent="0.15">
      <c r="A70" s="173" t="s">
        <v>79</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80</v>
      </c>
      <c r="B72" s="175">
        <f>基金残高に係る経年分析!F55</f>
        <v>3609</v>
      </c>
      <c r="C72" s="175">
        <f>基金残高に係る経年分析!G55</f>
        <v>4074</v>
      </c>
      <c r="D72" s="175">
        <f>基金残高に係る経年分析!H55</f>
        <v>4174</v>
      </c>
    </row>
    <row r="73" spans="1:16" x14ac:dyDescent="0.15">
      <c r="A73" s="174" t="s">
        <v>81</v>
      </c>
      <c r="B73" s="175">
        <f>基金残高に係る経年分析!F56</f>
        <v>4760</v>
      </c>
      <c r="C73" s="175">
        <f>基金残高に係る経年分析!G56</f>
        <v>5484</v>
      </c>
      <c r="D73" s="175">
        <f>基金残高に係る経年分析!H56</f>
        <v>5485</v>
      </c>
    </row>
    <row r="74" spans="1:16" x14ac:dyDescent="0.15">
      <c r="A74" s="174" t="s">
        <v>82</v>
      </c>
      <c r="B74" s="175">
        <f>基金残高に係る経年分析!F57</f>
        <v>11407</v>
      </c>
      <c r="C74" s="175">
        <f>基金残高に係る経年分析!G57</f>
        <v>11698</v>
      </c>
      <c r="D74" s="175">
        <f>基金残高に係る経年分析!H57</f>
        <v>12034</v>
      </c>
    </row>
  </sheetData>
  <sheetProtection algorithmName="SHA-512" hashValue="hp6XSTfKpQAUR1mPFV82ymvw1Y/aCHI6I5K3xyb+7qBURpCWia1EmRSwjQaBMx2EQ2hDeHBcRAKA0V+1pfkNVA==" saltValue="tsJFrJr/RSDanNb35FsW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election activeCell="DW37" sqref="DW37:EC37"/>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220</v>
      </c>
      <c r="DI1" s="603"/>
      <c r="DJ1" s="603"/>
      <c r="DK1" s="603"/>
      <c r="DL1" s="603"/>
      <c r="DM1" s="603"/>
      <c r="DN1" s="604"/>
      <c r="DO1" s="210"/>
      <c r="DP1" s="602" t="s">
        <v>221</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222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22111519</v>
      </c>
      <c r="S5" s="613"/>
      <c r="T5" s="613"/>
      <c r="U5" s="613"/>
      <c r="V5" s="613"/>
      <c r="W5" s="613"/>
      <c r="X5" s="613"/>
      <c r="Y5" s="614"/>
      <c r="Z5" s="615">
        <v>28.9</v>
      </c>
      <c r="AA5" s="615"/>
      <c r="AB5" s="615"/>
      <c r="AC5" s="615"/>
      <c r="AD5" s="616">
        <v>20983153</v>
      </c>
      <c r="AE5" s="616"/>
      <c r="AF5" s="616"/>
      <c r="AG5" s="616"/>
      <c r="AH5" s="616"/>
      <c r="AI5" s="616"/>
      <c r="AJ5" s="616"/>
      <c r="AK5" s="616"/>
      <c r="AL5" s="617">
        <v>51.3</v>
      </c>
      <c r="AM5" s="618"/>
      <c r="AN5" s="618"/>
      <c r="AO5" s="619"/>
      <c r="AP5" s="609" t="s">
        <v>234</v>
      </c>
      <c r="AQ5" s="610"/>
      <c r="AR5" s="610"/>
      <c r="AS5" s="610"/>
      <c r="AT5" s="610"/>
      <c r="AU5" s="610"/>
      <c r="AV5" s="610"/>
      <c r="AW5" s="610"/>
      <c r="AX5" s="610"/>
      <c r="AY5" s="610"/>
      <c r="AZ5" s="610"/>
      <c r="BA5" s="610"/>
      <c r="BB5" s="610"/>
      <c r="BC5" s="610"/>
      <c r="BD5" s="610"/>
      <c r="BE5" s="610"/>
      <c r="BF5" s="611"/>
      <c r="BG5" s="623">
        <v>20953227</v>
      </c>
      <c r="BH5" s="624"/>
      <c r="BI5" s="624"/>
      <c r="BJ5" s="624"/>
      <c r="BK5" s="624"/>
      <c r="BL5" s="624"/>
      <c r="BM5" s="624"/>
      <c r="BN5" s="625"/>
      <c r="BO5" s="626">
        <v>94.8</v>
      </c>
      <c r="BP5" s="626"/>
      <c r="BQ5" s="626"/>
      <c r="BR5" s="626"/>
      <c r="BS5" s="627">
        <v>257597</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588605</v>
      </c>
      <c r="S6" s="624"/>
      <c r="T6" s="624"/>
      <c r="U6" s="624"/>
      <c r="V6" s="624"/>
      <c r="W6" s="624"/>
      <c r="X6" s="624"/>
      <c r="Y6" s="625"/>
      <c r="Z6" s="626">
        <v>0.8</v>
      </c>
      <c r="AA6" s="626"/>
      <c r="AB6" s="626"/>
      <c r="AC6" s="626"/>
      <c r="AD6" s="627">
        <v>588605</v>
      </c>
      <c r="AE6" s="627"/>
      <c r="AF6" s="627"/>
      <c r="AG6" s="627"/>
      <c r="AH6" s="627"/>
      <c r="AI6" s="627"/>
      <c r="AJ6" s="627"/>
      <c r="AK6" s="627"/>
      <c r="AL6" s="628">
        <v>1.4</v>
      </c>
      <c r="AM6" s="629"/>
      <c r="AN6" s="629"/>
      <c r="AO6" s="630"/>
      <c r="AP6" s="620" t="s">
        <v>239</v>
      </c>
      <c r="AQ6" s="621"/>
      <c r="AR6" s="621"/>
      <c r="AS6" s="621"/>
      <c r="AT6" s="621"/>
      <c r="AU6" s="621"/>
      <c r="AV6" s="621"/>
      <c r="AW6" s="621"/>
      <c r="AX6" s="621"/>
      <c r="AY6" s="621"/>
      <c r="AZ6" s="621"/>
      <c r="BA6" s="621"/>
      <c r="BB6" s="621"/>
      <c r="BC6" s="621"/>
      <c r="BD6" s="621"/>
      <c r="BE6" s="621"/>
      <c r="BF6" s="622"/>
      <c r="BG6" s="623">
        <v>20953227</v>
      </c>
      <c r="BH6" s="624"/>
      <c r="BI6" s="624"/>
      <c r="BJ6" s="624"/>
      <c r="BK6" s="624"/>
      <c r="BL6" s="624"/>
      <c r="BM6" s="624"/>
      <c r="BN6" s="625"/>
      <c r="BO6" s="626">
        <v>94.8</v>
      </c>
      <c r="BP6" s="626"/>
      <c r="BQ6" s="626"/>
      <c r="BR6" s="626"/>
      <c r="BS6" s="627">
        <v>257597</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368953</v>
      </c>
      <c r="CS6" s="624"/>
      <c r="CT6" s="624"/>
      <c r="CU6" s="624"/>
      <c r="CV6" s="624"/>
      <c r="CW6" s="624"/>
      <c r="CX6" s="624"/>
      <c r="CY6" s="625"/>
      <c r="CZ6" s="617">
        <v>0.5</v>
      </c>
      <c r="DA6" s="618"/>
      <c r="DB6" s="618"/>
      <c r="DC6" s="634"/>
      <c r="DD6" s="632" t="s">
        <v>241</v>
      </c>
      <c r="DE6" s="624"/>
      <c r="DF6" s="624"/>
      <c r="DG6" s="624"/>
      <c r="DH6" s="624"/>
      <c r="DI6" s="624"/>
      <c r="DJ6" s="624"/>
      <c r="DK6" s="624"/>
      <c r="DL6" s="624"/>
      <c r="DM6" s="624"/>
      <c r="DN6" s="624"/>
      <c r="DO6" s="624"/>
      <c r="DP6" s="625"/>
      <c r="DQ6" s="632">
        <v>367535</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7731</v>
      </c>
      <c r="S7" s="624"/>
      <c r="T7" s="624"/>
      <c r="U7" s="624"/>
      <c r="V7" s="624"/>
      <c r="W7" s="624"/>
      <c r="X7" s="624"/>
      <c r="Y7" s="625"/>
      <c r="Z7" s="626">
        <v>0</v>
      </c>
      <c r="AA7" s="626"/>
      <c r="AB7" s="626"/>
      <c r="AC7" s="626"/>
      <c r="AD7" s="627">
        <v>7731</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9454890</v>
      </c>
      <c r="BH7" s="624"/>
      <c r="BI7" s="624"/>
      <c r="BJ7" s="624"/>
      <c r="BK7" s="624"/>
      <c r="BL7" s="624"/>
      <c r="BM7" s="624"/>
      <c r="BN7" s="625"/>
      <c r="BO7" s="626">
        <v>42.8</v>
      </c>
      <c r="BP7" s="626"/>
      <c r="BQ7" s="626"/>
      <c r="BR7" s="626"/>
      <c r="BS7" s="627">
        <v>257597</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8337233</v>
      </c>
      <c r="CS7" s="624"/>
      <c r="CT7" s="624"/>
      <c r="CU7" s="624"/>
      <c r="CV7" s="624"/>
      <c r="CW7" s="624"/>
      <c r="CX7" s="624"/>
      <c r="CY7" s="625"/>
      <c r="CZ7" s="626">
        <v>11.3</v>
      </c>
      <c r="DA7" s="626"/>
      <c r="DB7" s="626"/>
      <c r="DC7" s="626"/>
      <c r="DD7" s="632">
        <v>1125495</v>
      </c>
      <c r="DE7" s="624"/>
      <c r="DF7" s="624"/>
      <c r="DG7" s="624"/>
      <c r="DH7" s="624"/>
      <c r="DI7" s="624"/>
      <c r="DJ7" s="624"/>
      <c r="DK7" s="624"/>
      <c r="DL7" s="624"/>
      <c r="DM7" s="624"/>
      <c r="DN7" s="624"/>
      <c r="DO7" s="624"/>
      <c r="DP7" s="625"/>
      <c r="DQ7" s="632">
        <v>5891196</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93224</v>
      </c>
      <c r="S8" s="624"/>
      <c r="T8" s="624"/>
      <c r="U8" s="624"/>
      <c r="V8" s="624"/>
      <c r="W8" s="624"/>
      <c r="X8" s="624"/>
      <c r="Y8" s="625"/>
      <c r="Z8" s="626">
        <v>0.1</v>
      </c>
      <c r="AA8" s="626"/>
      <c r="AB8" s="626"/>
      <c r="AC8" s="626"/>
      <c r="AD8" s="627">
        <v>93224</v>
      </c>
      <c r="AE8" s="627"/>
      <c r="AF8" s="627"/>
      <c r="AG8" s="627"/>
      <c r="AH8" s="627"/>
      <c r="AI8" s="627"/>
      <c r="AJ8" s="627"/>
      <c r="AK8" s="627"/>
      <c r="AL8" s="628">
        <v>0.2</v>
      </c>
      <c r="AM8" s="629"/>
      <c r="AN8" s="629"/>
      <c r="AO8" s="630"/>
      <c r="AP8" s="620" t="s">
        <v>246</v>
      </c>
      <c r="AQ8" s="621"/>
      <c r="AR8" s="621"/>
      <c r="AS8" s="621"/>
      <c r="AT8" s="621"/>
      <c r="AU8" s="621"/>
      <c r="AV8" s="621"/>
      <c r="AW8" s="621"/>
      <c r="AX8" s="621"/>
      <c r="AY8" s="621"/>
      <c r="AZ8" s="621"/>
      <c r="BA8" s="621"/>
      <c r="BB8" s="621"/>
      <c r="BC8" s="621"/>
      <c r="BD8" s="621"/>
      <c r="BE8" s="621"/>
      <c r="BF8" s="622"/>
      <c r="BG8" s="623">
        <v>282108</v>
      </c>
      <c r="BH8" s="624"/>
      <c r="BI8" s="624"/>
      <c r="BJ8" s="624"/>
      <c r="BK8" s="624"/>
      <c r="BL8" s="624"/>
      <c r="BM8" s="624"/>
      <c r="BN8" s="625"/>
      <c r="BO8" s="626">
        <v>1.3</v>
      </c>
      <c r="BP8" s="626"/>
      <c r="BQ8" s="626"/>
      <c r="BR8" s="626"/>
      <c r="BS8" s="627" t="s">
        <v>241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24835299</v>
      </c>
      <c r="CS8" s="624"/>
      <c r="CT8" s="624"/>
      <c r="CU8" s="624"/>
      <c r="CV8" s="624"/>
      <c r="CW8" s="624"/>
      <c r="CX8" s="624"/>
      <c r="CY8" s="625"/>
      <c r="CZ8" s="626">
        <v>33.700000000000003</v>
      </c>
      <c r="DA8" s="626"/>
      <c r="DB8" s="626"/>
      <c r="DC8" s="626"/>
      <c r="DD8" s="632">
        <v>125445</v>
      </c>
      <c r="DE8" s="624"/>
      <c r="DF8" s="624"/>
      <c r="DG8" s="624"/>
      <c r="DH8" s="624"/>
      <c r="DI8" s="624"/>
      <c r="DJ8" s="624"/>
      <c r="DK8" s="624"/>
      <c r="DL8" s="624"/>
      <c r="DM8" s="624"/>
      <c r="DN8" s="624"/>
      <c r="DO8" s="624"/>
      <c r="DP8" s="625"/>
      <c r="DQ8" s="632">
        <v>13722816</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67148</v>
      </c>
      <c r="S9" s="624"/>
      <c r="T9" s="624"/>
      <c r="U9" s="624"/>
      <c r="V9" s="624"/>
      <c r="W9" s="624"/>
      <c r="X9" s="624"/>
      <c r="Y9" s="625"/>
      <c r="Z9" s="626">
        <v>0.1</v>
      </c>
      <c r="AA9" s="626"/>
      <c r="AB9" s="626"/>
      <c r="AC9" s="626"/>
      <c r="AD9" s="627">
        <v>67148</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7507062</v>
      </c>
      <c r="BH9" s="624"/>
      <c r="BI9" s="624"/>
      <c r="BJ9" s="624"/>
      <c r="BK9" s="624"/>
      <c r="BL9" s="624"/>
      <c r="BM9" s="624"/>
      <c r="BN9" s="625"/>
      <c r="BO9" s="626">
        <v>34</v>
      </c>
      <c r="BP9" s="626"/>
      <c r="BQ9" s="626"/>
      <c r="BR9" s="626"/>
      <c r="BS9" s="627" t="s">
        <v>241</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5413770</v>
      </c>
      <c r="CS9" s="624"/>
      <c r="CT9" s="624"/>
      <c r="CU9" s="624"/>
      <c r="CV9" s="624"/>
      <c r="CW9" s="624"/>
      <c r="CX9" s="624"/>
      <c r="CY9" s="625"/>
      <c r="CZ9" s="626">
        <v>7.4</v>
      </c>
      <c r="DA9" s="626"/>
      <c r="DB9" s="626"/>
      <c r="DC9" s="626"/>
      <c r="DD9" s="632">
        <v>162074</v>
      </c>
      <c r="DE9" s="624"/>
      <c r="DF9" s="624"/>
      <c r="DG9" s="624"/>
      <c r="DH9" s="624"/>
      <c r="DI9" s="624"/>
      <c r="DJ9" s="624"/>
      <c r="DK9" s="624"/>
      <c r="DL9" s="624"/>
      <c r="DM9" s="624"/>
      <c r="DN9" s="624"/>
      <c r="DO9" s="624"/>
      <c r="DP9" s="625"/>
      <c r="DQ9" s="632">
        <v>3961389</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241</v>
      </c>
      <c r="AA10" s="626"/>
      <c r="AB10" s="626"/>
      <c r="AC10" s="626"/>
      <c r="AD10" s="627" t="s">
        <v>241</v>
      </c>
      <c r="AE10" s="627"/>
      <c r="AF10" s="627"/>
      <c r="AG10" s="627"/>
      <c r="AH10" s="627"/>
      <c r="AI10" s="627"/>
      <c r="AJ10" s="627"/>
      <c r="AK10" s="627"/>
      <c r="AL10" s="628" t="s">
        <v>241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535614</v>
      </c>
      <c r="BH10" s="624"/>
      <c r="BI10" s="624"/>
      <c r="BJ10" s="624"/>
      <c r="BK10" s="624"/>
      <c r="BL10" s="624"/>
      <c r="BM10" s="624"/>
      <c r="BN10" s="625"/>
      <c r="BO10" s="626">
        <v>2.4</v>
      </c>
      <c r="BP10" s="626"/>
      <c r="BQ10" s="626"/>
      <c r="BR10" s="626"/>
      <c r="BS10" s="627">
        <v>46945</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185371</v>
      </c>
      <c r="CS10" s="624"/>
      <c r="CT10" s="624"/>
      <c r="CU10" s="624"/>
      <c r="CV10" s="624"/>
      <c r="CW10" s="624"/>
      <c r="CX10" s="624"/>
      <c r="CY10" s="625"/>
      <c r="CZ10" s="626">
        <v>0.3</v>
      </c>
      <c r="DA10" s="626"/>
      <c r="DB10" s="626"/>
      <c r="DC10" s="626"/>
      <c r="DD10" s="632" t="s">
        <v>241</v>
      </c>
      <c r="DE10" s="624"/>
      <c r="DF10" s="624"/>
      <c r="DG10" s="624"/>
      <c r="DH10" s="624"/>
      <c r="DI10" s="624"/>
      <c r="DJ10" s="624"/>
      <c r="DK10" s="624"/>
      <c r="DL10" s="624"/>
      <c r="DM10" s="624"/>
      <c r="DN10" s="624"/>
      <c r="DO10" s="624"/>
      <c r="DP10" s="625"/>
      <c r="DQ10" s="632">
        <v>123543</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4072959</v>
      </c>
      <c r="S11" s="624"/>
      <c r="T11" s="624"/>
      <c r="U11" s="624"/>
      <c r="V11" s="624"/>
      <c r="W11" s="624"/>
      <c r="X11" s="624"/>
      <c r="Y11" s="625"/>
      <c r="Z11" s="628">
        <v>5.3</v>
      </c>
      <c r="AA11" s="629"/>
      <c r="AB11" s="629"/>
      <c r="AC11" s="635"/>
      <c r="AD11" s="632">
        <v>4072959</v>
      </c>
      <c r="AE11" s="624"/>
      <c r="AF11" s="624"/>
      <c r="AG11" s="624"/>
      <c r="AH11" s="624"/>
      <c r="AI11" s="624"/>
      <c r="AJ11" s="624"/>
      <c r="AK11" s="625"/>
      <c r="AL11" s="628">
        <v>10</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1130106</v>
      </c>
      <c r="BH11" s="624"/>
      <c r="BI11" s="624"/>
      <c r="BJ11" s="624"/>
      <c r="BK11" s="624"/>
      <c r="BL11" s="624"/>
      <c r="BM11" s="624"/>
      <c r="BN11" s="625"/>
      <c r="BO11" s="626">
        <v>5.0999999999999996</v>
      </c>
      <c r="BP11" s="626"/>
      <c r="BQ11" s="626"/>
      <c r="BR11" s="626"/>
      <c r="BS11" s="627">
        <v>210652</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2816150</v>
      </c>
      <c r="CS11" s="624"/>
      <c r="CT11" s="624"/>
      <c r="CU11" s="624"/>
      <c r="CV11" s="624"/>
      <c r="CW11" s="624"/>
      <c r="CX11" s="624"/>
      <c r="CY11" s="625"/>
      <c r="CZ11" s="626">
        <v>3.8</v>
      </c>
      <c r="DA11" s="626"/>
      <c r="DB11" s="626"/>
      <c r="DC11" s="626"/>
      <c r="DD11" s="632">
        <v>658251</v>
      </c>
      <c r="DE11" s="624"/>
      <c r="DF11" s="624"/>
      <c r="DG11" s="624"/>
      <c r="DH11" s="624"/>
      <c r="DI11" s="624"/>
      <c r="DJ11" s="624"/>
      <c r="DK11" s="624"/>
      <c r="DL11" s="624"/>
      <c r="DM11" s="624"/>
      <c r="DN11" s="624"/>
      <c r="DO11" s="624"/>
      <c r="DP11" s="625"/>
      <c r="DQ11" s="632">
        <v>2039862</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19812</v>
      </c>
      <c r="S12" s="624"/>
      <c r="T12" s="624"/>
      <c r="U12" s="624"/>
      <c r="V12" s="624"/>
      <c r="W12" s="624"/>
      <c r="X12" s="624"/>
      <c r="Y12" s="625"/>
      <c r="Z12" s="626">
        <v>0</v>
      </c>
      <c r="AA12" s="626"/>
      <c r="AB12" s="626"/>
      <c r="AC12" s="626"/>
      <c r="AD12" s="627">
        <v>19812</v>
      </c>
      <c r="AE12" s="627"/>
      <c r="AF12" s="627"/>
      <c r="AG12" s="627"/>
      <c r="AH12" s="627"/>
      <c r="AI12" s="627"/>
      <c r="AJ12" s="627"/>
      <c r="AK12" s="627"/>
      <c r="AL12" s="628">
        <v>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9794490</v>
      </c>
      <c r="BH12" s="624"/>
      <c r="BI12" s="624"/>
      <c r="BJ12" s="624"/>
      <c r="BK12" s="624"/>
      <c r="BL12" s="624"/>
      <c r="BM12" s="624"/>
      <c r="BN12" s="625"/>
      <c r="BO12" s="626">
        <v>44.3</v>
      </c>
      <c r="BP12" s="626"/>
      <c r="BQ12" s="626"/>
      <c r="BR12" s="626"/>
      <c r="BS12" s="627" t="s">
        <v>241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6671851</v>
      </c>
      <c r="CS12" s="624"/>
      <c r="CT12" s="624"/>
      <c r="CU12" s="624"/>
      <c r="CV12" s="624"/>
      <c r="CW12" s="624"/>
      <c r="CX12" s="624"/>
      <c r="CY12" s="625"/>
      <c r="CZ12" s="626">
        <v>9.1</v>
      </c>
      <c r="DA12" s="626"/>
      <c r="DB12" s="626"/>
      <c r="DC12" s="626"/>
      <c r="DD12" s="632">
        <v>253937</v>
      </c>
      <c r="DE12" s="624"/>
      <c r="DF12" s="624"/>
      <c r="DG12" s="624"/>
      <c r="DH12" s="624"/>
      <c r="DI12" s="624"/>
      <c r="DJ12" s="624"/>
      <c r="DK12" s="624"/>
      <c r="DL12" s="624"/>
      <c r="DM12" s="624"/>
      <c r="DN12" s="624"/>
      <c r="DO12" s="624"/>
      <c r="DP12" s="625"/>
      <c r="DQ12" s="632">
        <v>2381377</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241</v>
      </c>
      <c r="AA13" s="626"/>
      <c r="AB13" s="626"/>
      <c r="AC13" s="626"/>
      <c r="AD13" s="627" t="s">
        <v>241</v>
      </c>
      <c r="AE13" s="627"/>
      <c r="AF13" s="627"/>
      <c r="AG13" s="627"/>
      <c r="AH13" s="627"/>
      <c r="AI13" s="627"/>
      <c r="AJ13" s="627"/>
      <c r="AK13" s="627"/>
      <c r="AL13" s="628" t="s">
        <v>261</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9724472</v>
      </c>
      <c r="BH13" s="624"/>
      <c r="BI13" s="624"/>
      <c r="BJ13" s="624"/>
      <c r="BK13" s="624"/>
      <c r="BL13" s="624"/>
      <c r="BM13" s="624"/>
      <c r="BN13" s="625"/>
      <c r="BO13" s="626">
        <v>44</v>
      </c>
      <c r="BP13" s="626"/>
      <c r="BQ13" s="626"/>
      <c r="BR13" s="626"/>
      <c r="BS13" s="627" t="s">
        <v>241</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9349997</v>
      </c>
      <c r="CS13" s="624"/>
      <c r="CT13" s="624"/>
      <c r="CU13" s="624"/>
      <c r="CV13" s="624"/>
      <c r="CW13" s="624"/>
      <c r="CX13" s="624"/>
      <c r="CY13" s="625"/>
      <c r="CZ13" s="626">
        <v>12.7</v>
      </c>
      <c r="DA13" s="626"/>
      <c r="DB13" s="626"/>
      <c r="DC13" s="626"/>
      <c r="DD13" s="632">
        <v>2769034</v>
      </c>
      <c r="DE13" s="624"/>
      <c r="DF13" s="624"/>
      <c r="DG13" s="624"/>
      <c r="DH13" s="624"/>
      <c r="DI13" s="624"/>
      <c r="DJ13" s="624"/>
      <c r="DK13" s="624"/>
      <c r="DL13" s="624"/>
      <c r="DM13" s="624"/>
      <c r="DN13" s="624"/>
      <c r="DO13" s="624"/>
      <c r="DP13" s="625"/>
      <c r="DQ13" s="632">
        <v>4982396</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t="s">
        <v>241</v>
      </c>
      <c r="S14" s="624"/>
      <c r="T14" s="624"/>
      <c r="U14" s="624"/>
      <c r="V14" s="624"/>
      <c r="W14" s="624"/>
      <c r="X14" s="624"/>
      <c r="Y14" s="625"/>
      <c r="Z14" s="626" t="s">
        <v>241</v>
      </c>
      <c r="AA14" s="626"/>
      <c r="AB14" s="626"/>
      <c r="AC14" s="626"/>
      <c r="AD14" s="627" t="s">
        <v>241</v>
      </c>
      <c r="AE14" s="627"/>
      <c r="AF14" s="627"/>
      <c r="AG14" s="627"/>
      <c r="AH14" s="627"/>
      <c r="AI14" s="627"/>
      <c r="AJ14" s="627"/>
      <c r="AK14" s="627"/>
      <c r="AL14" s="628" t="s">
        <v>241</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624564</v>
      </c>
      <c r="BH14" s="624"/>
      <c r="BI14" s="624"/>
      <c r="BJ14" s="624"/>
      <c r="BK14" s="624"/>
      <c r="BL14" s="624"/>
      <c r="BM14" s="624"/>
      <c r="BN14" s="625"/>
      <c r="BO14" s="626">
        <v>2.8</v>
      </c>
      <c r="BP14" s="626"/>
      <c r="BQ14" s="626"/>
      <c r="BR14" s="626"/>
      <c r="BS14" s="627" t="s">
        <v>241</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2053192</v>
      </c>
      <c r="CS14" s="624"/>
      <c r="CT14" s="624"/>
      <c r="CU14" s="624"/>
      <c r="CV14" s="624"/>
      <c r="CW14" s="624"/>
      <c r="CX14" s="624"/>
      <c r="CY14" s="625"/>
      <c r="CZ14" s="626">
        <v>2.8</v>
      </c>
      <c r="DA14" s="626"/>
      <c r="DB14" s="626"/>
      <c r="DC14" s="626"/>
      <c r="DD14" s="632">
        <v>87370</v>
      </c>
      <c r="DE14" s="624"/>
      <c r="DF14" s="624"/>
      <c r="DG14" s="624"/>
      <c r="DH14" s="624"/>
      <c r="DI14" s="624"/>
      <c r="DJ14" s="624"/>
      <c r="DK14" s="624"/>
      <c r="DL14" s="624"/>
      <c r="DM14" s="624"/>
      <c r="DN14" s="624"/>
      <c r="DO14" s="624"/>
      <c r="DP14" s="625"/>
      <c r="DQ14" s="632">
        <v>1943186</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143</v>
      </c>
      <c r="S15" s="624"/>
      <c r="T15" s="624"/>
      <c r="U15" s="624"/>
      <c r="V15" s="624"/>
      <c r="W15" s="624"/>
      <c r="X15" s="624"/>
      <c r="Y15" s="625"/>
      <c r="Z15" s="626" t="s">
        <v>241</v>
      </c>
      <c r="AA15" s="626"/>
      <c r="AB15" s="626"/>
      <c r="AC15" s="626"/>
      <c r="AD15" s="627" t="s">
        <v>241</v>
      </c>
      <c r="AE15" s="627"/>
      <c r="AF15" s="627"/>
      <c r="AG15" s="627"/>
      <c r="AH15" s="627"/>
      <c r="AI15" s="627"/>
      <c r="AJ15" s="627"/>
      <c r="AK15" s="627"/>
      <c r="AL15" s="628" t="s">
        <v>241</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1079283</v>
      </c>
      <c r="BH15" s="624"/>
      <c r="BI15" s="624"/>
      <c r="BJ15" s="624"/>
      <c r="BK15" s="624"/>
      <c r="BL15" s="624"/>
      <c r="BM15" s="624"/>
      <c r="BN15" s="625"/>
      <c r="BO15" s="626">
        <v>4.9000000000000004</v>
      </c>
      <c r="BP15" s="626"/>
      <c r="BQ15" s="626"/>
      <c r="BR15" s="626"/>
      <c r="BS15" s="627" t="s">
        <v>241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6395794</v>
      </c>
      <c r="CS15" s="624"/>
      <c r="CT15" s="624"/>
      <c r="CU15" s="624"/>
      <c r="CV15" s="624"/>
      <c r="CW15" s="624"/>
      <c r="CX15" s="624"/>
      <c r="CY15" s="625"/>
      <c r="CZ15" s="626">
        <v>8.6999999999999993</v>
      </c>
      <c r="DA15" s="626"/>
      <c r="DB15" s="626"/>
      <c r="DC15" s="626"/>
      <c r="DD15" s="632">
        <v>890425</v>
      </c>
      <c r="DE15" s="624"/>
      <c r="DF15" s="624"/>
      <c r="DG15" s="624"/>
      <c r="DH15" s="624"/>
      <c r="DI15" s="624"/>
      <c r="DJ15" s="624"/>
      <c r="DK15" s="624"/>
      <c r="DL15" s="624"/>
      <c r="DM15" s="624"/>
      <c r="DN15" s="624"/>
      <c r="DO15" s="624"/>
      <c r="DP15" s="625"/>
      <c r="DQ15" s="632">
        <v>5007718</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38231</v>
      </c>
      <c r="S16" s="624"/>
      <c r="T16" s="624"/>
      <c r="U16" s="624"/>
      <c r="V16" s="624"/>
      <c r="W16" s="624"/>
      <c r="X16" s="624"/>
      <c r="Y16" s="625"/>
      <c r="Z16" s="626">
        <v>0.1</v>
      </c>
      <c r="AA16" s="626"/>
      <c r="AB16" s="626"/>
      <c r="AC16" s="626"/>
      <c r="AD16" s="627">
        <v>38231</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241</v>
      </c>
      <c r="BP16" s="626"/>
      <c r="BQ16" s="626"/>
      <c r="BR16" s="626"/>
      <c r="BS16" s="627" t="s">
        <v>241</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582244</v>
      </c>
      <c r="CS16" s="624"/>
      <c r="CT16" s="624"/>
      <c r="CU16" s="624"/>
      <c r="CV16" s="624"/>
      <c r="CW16" s="624"/>
      <c r="CX16" s="624"/>
      <c r="CY16" s="625"/>
      <c r="CZ16" s="626">
        <v>0.8</v>
      </c>
      <c r="DA16" s="626"/>
      <c r="DB16" s="626"/>
      <c r="DC16" s="626"/>
      <c r="DD16" s="632" t="s">
        <v>241</v>
      </c>
      <c r="DE16" s="624"/>
      <c r="DF16" s="624"/>
      <c r="DG16" s="624"/>
      <c r="DH16" s="624"/>
      <c r="DI16" s="624"/>
      <c r="DJ16" s="624"/>
      <c r="DK16" s="624"/>
      <c r="DL16" s="624"/>
      <c r="DM16" s="624"/>
      <c r="DN16" s="624"/>
      <c r="DO16" s="624"/>
      <c r="DP16" s="625"/>
      <c r="DQ16" s="632">
        <v>71311</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374468</v>
      </c>
      <c r="S17" s="624"/>
      <c r="T17" s="624"/>
      <c r="U17" s="624"/>
      <c r="V17" s="624"/>
      <c r="W17" s="624"/>
      <c r="X17" s="624"/>
      <c r="Y17" s="625"/>
      <c r="Z17" s="626">
        <v>0.5</v>
      </c>
      <c r="AA17" s="626"/>
      <c r="AB17" s="626"/>
      <c r="AC17" s="626"/>
      <c r="AD17" s="627">
        <v>374468</v>
      </c>
      <c r="AE17" s="627"/>
      <c r="AF17" s="627"/>
      <c r="AG17" s="627"/>
      <c r="AH17" s="627"/>
      <c r="AI17" s="627"/>
      <c r="AJ17" s="627"/>
      <c r="AK17" s="627"/>
      <c r="AL17" s="628">
        <v>0.9</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26" t="s">
        <v>241</v>
      </c>
      <c r="BP17" s="626"/>
      <c r="BQ17" s="626"/>
      <c r="BR17" s="626"/>
      <c r="BS17" s="627" t="s">
        <v>241</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6646448</v>
      </c>
      <c r="CS17" s="624"/>
      <c r="CT17" s="624"/>
      <c r="CU17" s="624"/>
      <c r="CV17" s="624"/>
      <c r="CW17" s="624"/>
      <c r="CX17" s="624"/>
      <c r="CY17" s="625"/>
      <c r="CZ17" s="626">
        <v>9</v>
      </c>
      <c r="DA17" s="626"/>
      <c r="DB17" s="626"/>
      <c r="DC17" s="626"/>
      <c r="DD17" s="632" t="s">
        <v>143</v>
      </c>
      <c r="DE17" s="624"/>
      <c r="DF17" s="624"/>
      <c r="DG17" s="624"/>
      <c r="DH17" s="624"/>
      <c r="DI17" s="624"/>
      <c r="DJ17" s="624"/>
      <c r="DK17" s="624"/>
      <c r="DL17" s="624"/>
      <c r="DM17" s="624"/>
      <c r="DN17" s="624"/>
      <c r="DO17" s="624"/>
      <c r="DP17" s="625"/>
      <c r="DQ17" s="632">
        <v>6569291</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194118</v>
      </c>
      <c r="S18" s="624"/>
      <c r="T18" s="624"/>
      <c r="U18" s="624"/>
      <c r="V18" s="624"/>
      <c r="W18" s="624"/>
      <c r="X18" s="624"/>
      <c r="Y18" s="625"/>
      <c r="Z18" s="626">
        <v>0.3</v>
      </c>
      <c r="AA18" s="626"/>
      <c r="AB18" s="626"/>
      <c r="AC18" s="626"/>
      <c r="AD18" s="627">
        <v>194118</v>
      </c>
      <c r="AE18" s="627"/>
      <c r="AF18" s="627"/>
      <c r="AG18" s="627"/>
      <c r="AH18" s="627"/>
      <c r="AI18" s="627"/>
      <c r="AJ18" s="627"/>
      <c r="AK18" s="627"/>
      <c r="AL18" s="628">
        <v>0.5</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26" t="s">
        <v>241</v>
      </c>
      <c r="BP18" s="626"/>
      <c r="BQ18" s="626"/>
      <c r="BR18" s="626"/>
      <c r="BS18" s="627" t="s">
        <v>143</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241</v>
      </c>
      <c r="DA18" s="626"/>
      <c r="DB18" s="626"/>
      <c r="DC18" s="626"/>
      <c r="DD18" s="632" t="s">
        <v>143</v>
      </c>
      <c r="DE18" s="624"/>
      <c r="DF18" s="624"/>
      <c r="DG18" s="624"/>
      <c r="DH18" s="624"/>
      <c r="DI18" s="624"/>
      <c r="DJ18" s="624"/>
      <c r="DK18" s="624"/>
      <c r="DL18" s="624"/>
      <c r="DM18" s="624"/>
      <c r="DN18" s="624"/>
      <c r="DO18" s="624"/>
      <c r="DP18" s="625"/>
      <c r="DQ18" s="632" t="s">
        <v>261</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167014</v>
      </c>
      <c r="S19" s="624"/>
      <c r="T19" s="624"/>
      <c r="U19" s="624"/>
      <c r="V19" s="624"/>
      <c r="W19" s="624"/>
      <c r="X19" s="624"/>
      <c r="Y19" s="625"/>
      <c r="Z19" s="626">
        <v>0.2</v>
      </c>
      <c r="AA19" s="626"/>
      <c r="AB19" s="626"/>
      <c r="AC19" s="626"/>
      <c r="AD19" s="627">
        <v>167014</v>
      </c>
      <c r="AE19" s="627"/>
      <c r="AF19" s="627"/>
      <c r="AG19" s="627"/>
      <c r="AH19" s="627"/>
      <c r="AI19" s="627"/>
      <c r="AJ19" s="627"/>
      <c r="AK19" s="627"/>
      <c r="AL19" s="628">
        <v>0.4</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1158292</v>
      </c>
      <c r="BH19" s="624"/>
      <c r="BI19" s="624"/>
      <c r="BJ19" s="624"/>
      <c r="BK19" s="624"/>
      <c r="BL19" s="624"/>
      <c r="BM19" s="624"/>
      <c r="BN19" s="625"/>
      <c r="BO19" s="626">
        <v>5.2</v>
      </c>
      <c r="BP19" s="626"/>
      <c r="BQ19" s="626"/>
      <c r="BR19" s="626"/>
      <c r="BS19" s="627" t="s">
        <v>241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241</v>
      </c>
      <c r="DA19" s="626"/>
      <c r="DB19" s="626"/>
      <c r="DC19" s="626"/>
      <c r="DD19" s="632" t="s">
        <v>241</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27104</v>
      </c>
      <c r="S20" s="624"/>
      <c r="T20" s="624"/>
      <c r="U20" s="624"/>
      <c r="V20" s="624"/>
      <c r="W20" s="624"/>
      <c r="X20" s="624"/>
      <c r="Y20" s="625"/>
      <c r="Z20" s="626">
        <v>0</v>
      </c>
      <c r="AA20" s="626"/>
      <c r="AB20" s="626"/>
      <c r="AC20" s="626"/>
      <c r="AD20" s="627">
        <v>27104</v>
      </c>
      <c r="AE20" s="627"/>
      <c r="AF20" s="627"/>
      <c r="AG20" s="627"/>
      <c r="AH20" s="627"/>
      <c r="AI20" s="627"/>
      <c r="AJ20" s="627"/>
      <c r="AK20" s="627"/>
      <c r="AL20" s="628">
        <v>0.1</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1158292</v>
      </c>
      <c r="BH20" s="624"/>
      <c r="BI20" s="624"/>
      <c r="BJ20" s="624"/>
      <c r="BK20" s="624"/>
      <c r="BL20" s="624"/>
      <c r="BM20" s="624"/>
      <c r="BN20" s="625"/>
      <c r="BO20" s="626">
        <v>5.2</v>
      </c>
      <c r="BP20" s="626"/>
      <c r="BQ20" s="626"/>
      <c r="BR20" s="626"/>
      <c r="BS20" s="627" t="s">
        <v>143</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73656302</v>
      </c>
      <c r="CS20" s="624"/>
      <c r="CT20" s="624"/>
      <c r="CU20" s="624"/>
      <c r="CV20" s="624"/>
      <c r="CW20" s="624"/>
      <c r="CX20" s="624"/>
      <c r="CY20" s="625"/>
      <c r="CZ20" s="626">
        <v>100</v>
      </c>
      <c r="DA20" s="626"/>
      <c r="DB20" s="626"/>
      <c r="DC20" s="626"/>
      <c r="DD20" s="632">
        <v>6072031</v>
      </c>
      <c r="DE20" s="624"/>
      <c r="DF20" s="624"/>
      <c r="DG20" s="624"/>
      <c r="DH20" s="624"/>
      <c r="DI20" s="624"/>
      <c r="DJ20" s="624"/>
      <c r="DK20" s="624"/>
      <c r="DL20" s="624"/>
      <c r="DM20" s="624"/>
      <c r="DN20" s="624"/>
      <c r="DO20" s="624"/>
      <c r="DP20" s="625"/>
      <c r="DQ20" s="632">
        <v>47061620</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15394370</v>
      </c>
      <c r="S21" s="624"/>
      <c r="T21" s="624"/>
      <c r="U21" s="624"/>
      <c r="V21" s="624"/>
      <c r="W21" s="624"/>
      <c r="X21" s="624"/>
      <c r="Y21" s="625"/>
      <c r="Z21" s="626">
        <v>20.100000000000001</v>
      </c>
      <c r="AA21" s="626"/>
      <c r="AB21" s="626"/>
      <c r="AC21" s="626"/>
      <c r="AD21" s="627">
        <v>14183281</v>
      </c>
      <c r="AE21" s="627"/>
      <c r="AF21" s="627"/>
      <c r="AG21" s="627"/>
      <c r="AH21" s="627"/>
      <c r="AI21" s="627"/>
      <c r="AJ21" s="627"/>
      <c r="AK21" s="627"/>
      <c r="AL21" s="628">
        <v>34.700000000000003</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29926</v>
      </c>
      <c r="BH21" s="624"/>
      <c r="BI21" s="624"/>
      <c r="BJ21" s="624"/>
      <c r="BK21" s="624"/>
      <c r="BL21" s="624"/>
      <c r="BM21" s="624"/>
      <c r="BN21" s="625"/>
      <c r="BO21" s="626">
        <v>0.1</v>
      </c>
      <c r="BP21" s="626"/>
      <c r="BQ21" s="626"/>
      <c r="BR21" s="626"/>
      <c r="BS21" s="627" t="s">
        <v>241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14183281</v>
      </c>
      <c r="S22" s="624"/>
      <c r="T22" s="624"/>
      <c r="U22" s="624"/>
      <c r="V22" s="624"/>
      <c r="W22" s="624"/>
      <c r="X22" s="624"/>
      <c r="Y22" s="625"/>
      <c r="Z22" s="626">
        <v>18.600000000000001</v>
      </c>
      <c r="AA22" s="626"/>
      <c r="AB22" s="626"/>
      <c r="AC22" s="626"/>
      <c r="AD22" s="627">
        <v>14183281</v>
      </c>
      <c r="AE22" s="627"/>
      <c r="AF22" s="627"/>
      <c r="AG22" s="627"/>
      <c r="AH22" s="627"/>
      <c r="AI22" s="627"/>
      <c r="AJ22" s="627"/>
      <c r="AK22" s="627"/>
      <c r="AL22" s="628">
        <v>34.700000000000003</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241</v>
      </c>
      <c r="BH22" s="624"/>
      <c r="BI22" s="624"/>
      <c r="BJ22" s="624"/>
      <c r="BK22" s="624"/>
      <c r="BL22" s="624"/>
      <c r="BM22" s="624"/>
      <c r="BN22" s="625"/>
      <c r="BO22" s="626" t="s">
        <v>241</v>
      </c>
      <c r="BP22" s="626"/>
      <c r="BQ22" s="626"/>
      <c r="BR22" s="626"/>
      <c r="BS22" s="627" t="s">
        <v>143</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1210888</v>
      </c>
      <c r="S23" s="624"/>
      <c r="T23" s="624"/>
      <c r="U23" s="624"/>
      <c r="V23" s="624"/>
      <c r="W23" s="624"/>
      <c r="X23" s="624"/>
      <c r="Y23" s="625"/>
      <c r="Z23" s="626">
        <v>1.6</v>
      </c>
      <c r="AA23" s="626"/>
      <c r="AB23" s="626"/>
      <c r="AC23" s="626"/>
      <c r="AD23" s="627" t="s">
        <v>241</v>
      </c>
      <c r="AE23" s="627"/>
      <c r="AF23" s="627"/>
      <c r="AG23" s="627"/>
      <c r="AH23" s="627"/>
      <c r="AI23" s="627"/>
      <c r="AJ23" s="627"/>
      <c r="AK23" s="627"/>
      <c r="AL23" s="628" t="s">
        <v>261</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1128366</v>
      </c>
      <c r="BH23" s="624"/>
      <c r="BI23" s="624"/>
      <c r="BJ23" s="624"/>
      <c r="BK23" s="624"/>
      <c r="BL23" s="624"/>
      <c r="BM23" s="624"/>
      <c r="BN23" s="625"/>
      <c r="BO23" s="626">
        <v>5.0999999999999996</v>
      </c>
      <c r="BP23" s="626"/>
      <c r="BQ23" s="626"/>
      <c r="BR23" s="626"/>
      <c r="BS23" s="627" t="s">
        <v>241</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v>201</v>
      </c>
      <c r="S24" s="624"/>
      <c r="T24" s="624"/>
      <c r="U24" s="624"/>
      <c r="V24" s="624"/>
      <c r="W24" s="624"/>
      <c r="X24" s="624"/>
      <c r="Y24" s="625"/>
      <c r="Z24" s="626">
        <v>0</v>
      </c>
      <c r="AA24" s="626"/>
      <c r="AB24" s="626"/>
      <c r="AC24" s="626"/>
      <c r="AD24" s="627" t="s">
        <v>241</v>
      </c>
      <c r="AE24" s="627"/>
      <c r="AF24" s="627"/>
      <c r="AG24" s="627"/>
      <c r="AH24" s="627"/>
      <c r="AI24" s="627"/>
      <c r="AJ24" s="627"/>
      <c r="AK24" s="627"/>
      <c r="AL24" s="628" t="s">
        <v>241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261</v>
      </c>
      <c r="BH24" s="624"/>
      <c r="BI24" s="624"/>
      <c r="BJ24" s="624"/>
      <c r="BK24" s="624"/>
      <c r="BL24" s="624"/>
      <c r="BM24" s="624"/>
      <c r="BN24" s="625"/>
      <c r="BO24" s="626" t="s">
        <v>261</v>
      </c>
      <c r="BP24" s="626"/>
      <c r="BQ24" s="626"/>
      <c r="BR24" s="626"/>
      <c r="BS24" s="627" t="s">
        <v>241</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32326773</v>
      </c>
      <c r="CS24" s="613"/>
      <c r="CT24" s="613"/>
      <c r="CU24" s="613"/>
      <c r="CV24" s="613"/>
      <c r="CW24" s="613"/>
      <c r="CX24" s="613"/>
      <c r="CY24" s="614"/>
      <c r="CZ24" s="617">
        <v>43.9</v>
      </c>
      <c r="DA24" s="618"/>
      <c r="DB24" s="618"/>
      <c r="DC24" s="634"/>
      <c r="DD24" s="653">
        <v>22198606</v>
      </c>
      <c r="DE24" s="613"/>
      <c r="DF24" s="613"/>
      <c r="DG24" s="613"/>
      <c r="DH24" s="613"/>
      <c r="DI24" s="613"/>
      <c r="DJ24" s="613"/>
      <c r="DK24" s="614"/>
      <c r="DL24" s="653">
        <v>21279424</v>
      </c>
      <c r="DM24" s="613"/>
      <c r="DN24" s="613"/>
      <c r="DO24" s="613"/>
      <c r="DP24" s="613"/>
      <c r="DQ24" s="613"/>
      <c r="DR24" s="613"/>
      <c r="DS24" s="613"/>
      <c r="DT24" s="613"/>
      <c r="DU24" s="613"/>
      <c r="DV24" s="614"/>
      <c r="DW24" s="617">
        <v>51.1</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42962185</v>
      </c>
      <c r="S25" s="624"/>
      <c r="T25" s="624"/>
      <c r="U25" s="624"/>
      <c r="V25" s="624"/>
      <c r="W25" s="624"/>
      <c r="X25" s="624"/>
      <c r="Y25" s="625"/>
      <c r="Z25" s="626">
        <v>56.2</v>
      </c>
      <c r="AA25" s="626"/>
      <c r="AB25" s="626"/>
      <c r="AC25" s="626"/>
      <c r="AD25" s="627">
        <v>40622730</v>
      </c>
      <c r="AE25" s="627"/>
      <c r="AF25" s="627"/>
      <c r="AG25" s="627"/>
      <c r="AH25" s="627"/>
      <c r="AI25" s="627"/>
      <c r="AJ25" s="627"/>
      <c r="AK25" s="627"/>
      <c r="AL25" s="628">
        <v>99.3</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143</v>
      </c>
      <c r="BH25" s="624"/>
      <c r="BI25" s="624"/>
      <c r="BJ25" s="624"/>
      <c r="BK25" s="624"/>
      <c r="BL25" s="624"/>
      <c r="BM25" s="624"/>
      <c r="BN25" s="625"/>
      <c r="BO25" s="626" t="s">
        <v>143</v>
      </c>
      <c r="BP25" s="626"/>
      <c r="BQ25" s="626"/>
      <c r="BR25" s="626"/>
      <c r="BS25" s="627" t="s">
        <v>241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12108763</v>
      </c>
      <c r="CS25" s="656"/>
      <c r="CT25" s="656"/>
      <c r="CU25" s="656"/>
      <c r="CV25" s="656"/>
      <c r="CW25" s="656"/>
      <c r="CX25" s="656"/>
      <c r="CY25" s="657"/>
      <c r="CZ25" s="628">
        <v>16.399999999999999</v>
      </c>
      <c r="DA25" s="654"/>
      <c r="DB25" s="654"/>
      <c r="DC25" s="658"/>
      <c r="DD25" s="632">
        <v>10973125</v>
      </c>
      <c r="DE25" s="656"/>
      <c r="DF25" s="656"/>
      <c r="DG25" s="656"/>
      <c r="DH25" s="656"/>
      <c r="DI25" s="656"/>
      <c r="DJ25" s="656"/>
      <c r="DK25" s="657"/>
      <c r="DL25" s="632">
        <v>10924186</v>
      </c>
      <c r="DM25" s="656"/>
      <c r="DN25" s="656"/>
      <c r="DO25" s="656"/>
      <c r="DP25" s="656"/>
      <c r="DQ25" s="656"/>
      <c r="DR25" s="656"/>
      <c r="DS25" s="656"/>
      <c r="DT25" s="656"/>
      <c r="DU25" s="656"/>
      <c r="DV25" s="657"/>
      <c r="DW25" s="628">
        <v>26.2</v>
      </c>
      <c r="DX25" s="654"/>
      <c r="DY25" s="654"/>
      <c r="DZ25" s="654"/>
      <c r="EA25" s="654"/>
      <c r="EB25" s="654"/>
      <c r="EC25" s="655"/>
    </row>
    <row r="26" spans="2:133" ht="11.25" customHeight="1" x14ac:dyDescent="0.15">
      <c r="B26" s="620" t="s">
        <v>303</v>
      </c>
      <c r="C26" s="621"/>
      <c r="D26" s="621"/>
      <c r="E26" s="621"/>
      <c r="F26" s="621"/>
      <c r="G26" s="621"/>
      <c r="H26" s="621"/>
      <c r="I26" s="621"/>
      <c r="J26" s="621"/>
      <c r="K26" s="621"/>
      <c r="L26" s="621"/>
      <c r="M26" s="621"/>
      <c r="N26" s="621"/>
      <c r="O26" s="621"/>
      <c r="P26" s="621"/>
      <c r="Q26" s="622"/>
      <c r="R26" s="623">
        <v>18276</v>
      </c>
      <c r="S26" s="624"/>
      <c r="T26" s="624"/>
      <c r="U26" s="624"/>
      <c r="V26" s="624"/>
      <c r="W26" s="624"/>
      <c r="X26" s="624"/>
      <c r="Y26" s="625"/>
      <c r="Z26" s="626">
        <v>0</v>
      </c>
      <c r="AA26" s="626"/>
      <c r="AB26" s="626"/>
      <c r="AC26" s="626"/>
      <c r="AD26" s="627">
        <v>18276</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241</v>
      </c>
      <c r="BH26" s="624"/>
      <c r="BI26" s="624"/>
      <c r="BJ26" s="624"/>
      <c r="BK26" s="624"/>
      <c r="BL26" s="624"/>
      <c r="BM26" s="624"/>
      <c r="BN26" s="625"/>
      <c r="BO26" s="626" t="s">
        <v>241</v>
      </c>
      <c r="BP26" s="626"/>
      <c r="BQ26" s="626"/>
      <c r="BR26" s="626"/>
      <c r="BS26" s="627" t="s">
        <v>241</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7151548</v>
      </c>
      <c r="CS26" s="624"/>
      <c r="CT26" s="624"/>
      <c r="CU26" s="624"/>
      <c r="CV26" s="624"/>
      <c r="CW26" s="624"/>
      <c r="CX26" s="624"/>
      <c r="CY26" s="625"/>
      <c r="CZ26" s="628">
        <v>9.6999999999999993</v>
      </c>
      <c r="DA26" s="654"/>
      <c r="DB26" s="654"/>
      <c r="DC26" s="658"/>
      <c r="DD26" s="632">
        <v>6455701</v>
      </c>
      <c r="DE26" s="624"/>
      <c r="DF26" s="624"/>
      <c r="DG26" s="624"/>
      <c r="DH26" s="624"/>
      <c r="DI26" s="624"/>
      <c r="DJ26" s="624"/>
      <c r="DK26" s="625"/>
      <c r="DL26" s="632" t="s">
        <v>261</v>
      </c>
      <c r="DM26" s="624"/>
      <c r="DN26" s="624"/>
      <c r="DO26" s="624"/>
      <c r="DP26" s="624"/>
      <c r="DQ26" s="624"/>
      <c r="DR26" s="624"/>
      <c r="DS26" s="624"/>
      <c r="DT26" s="624"/>
      <c r="DU26" s="624"/>
      <c r="DV26" s="625"/>
      <c r="DW26" s="628" t="s">
        <v>241</v>
      </c>
      <c r="DX26" s="654"/>
      <c r="DY26" s="654"/>
      <c r="DZ26" s="654"/>
      <c r="EA26" s="654"/>
      <c r="EB26" s="654"/>
      <c r="EC26" s="655"/>
    </row>
    <row r="27" spans="2:133" ht="11.25" customHeight="1" x14ac:dyDescent="0.15">
      <c r="B27" s="620" t="s">
        <v>306</v>
      </c>
      <c r="C27" s="621"/>
      <c r="D27" s="621"/>
      <c r="E27" s="621"/>
      <c r="F27" s="621"/>
      <c r="G27" s="621"/>
      <c r="H27" s="621"/>
      <c r="I27" s="621"/>
      <c r="J27" s="621"/>
      <c r="K27" s="621"/>
      <c r="L27" s="621"/>
      <c r="M27" s="621"/>
      <c r="N27" s="621"/>
      <c r="O27" s="621"/>
      <c r="P27" s="621"/>
      <c r="Q27" s="622"/>
      <c r="R27" s="623">
        <v>293990</v>
      </c>
      <c r="S27" s="624"/>
      <c r="T27" s="624"/>
      <c r="U27" s="624"/>
      <c r="V27" s="624"/>
      <c r="W27" s="624"/>
      <c r="X27" s="624"/>
      <c r="Y27" s="625"/>
      <c r="Z27" s="626">
        <v>0.4</v>
      </c>
      <c r="AA27" s="626"/>
      <c r="AB27" s="626"/>
      <c r="AC27" s="626"/>
      <c r="AD27" s="627" t="s">
        <v>241</v>
      </c>
      <c r="AE27" s="627"/>
      <c r="AF27" s="627"/>
      <c r="AG27" s="627"/>
      <c r="AH27" s="627"/>
      <c r="AI27" s="627"/>
      <c r="AJ27" s="627"/>
      <c r="AK27" s="627"/>
      <c r="AL27" s="628" t="s">
        <v>143</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22111519</v>
      </c>
      <c r="BH27" s="624"/>
      <c r="BI27" s="624"/>
      <c r="BJ27" s="624"/>
      <c r="BK27" s="624"/>
      <c r="BL27" s="624"/>
      <c r="BM27" s="624"/>
      <c r="BN27" s="625"/>
      <c r="BO27" s="626">
        <v>100</v>
      </c>
      <c r="BP27" s="626"/>
      <c r="BQ27" s="626"/>
      <c r="BR27" s="626"/>
      <c r="BS27" s="627">
        <v>257597</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13571562</v>
      </c>
      <c r="CS27" s="656"/>
      <c r="CT27" s="656"/>
      <c r="CU27" s="656"/>
      <c r="CV27" s="656"/>
      <c r="CW27" s="656"/>
      <c r="CX27" s="656"/>
      <c r="CY27" s="657"/>
      <c r="CZ27" s="628">
        <v>18.399999999999999</v>
      </c>
      <c r="DA27" s="654"/>
      <c r="DB27" s="654"/>
      <c r="DC27" s="658"/>
      <c r="DD27" s="632">
        <v>4656190</v>
      </c>
      <c r="DE27" s="656"/>
      <c r="DF27" s="656"/>
      <c r="DG27" s="656"/>
      <c r="DH27" s="656"/>
      <c r="DI27" s="656"/>
      <c r="DJ27" s="656"/>
      <c r="DK27" s="657"/>
      <c r="DL27" s="632">
        <v>3785947</v>
      </c>
      <c r="DM27" s="656"/>
      <c r="DN27" s="656"/>
      <c r="DO27" s="656"/>
      <c r="DP27" s="656"/>
      <c r="DQ27" s="656"/>
      <c r="DR27" s="656"/>
      <c r="DS27" s="656"/>
      <c r="DT27" s="656"/>
      <c r="DU27" s="656"/>
      <c r="DV27" s="657"/>
      <c r="DW27" s="628">
        <v>9.1</v>
      </c>
      <c r="DX27" s="654"/>
      <c r="DY27" s="654"/>
      <c r="DZ27" s="654"/>
      <c r="EA27" s="654"/>
      <c r="EB27" s="654"/>
      <c r="EC27" s="655"/>
    </row>
    <row r="28" spans="2:133" ht="11.25" customHeight="1" x14ac:dyDescent="0.15">
      <c r="B28" s="620" t="s">
        <v>309</v>
      </c>
      <c r="C28" s="621"/>
      <c r="D28" s="621"/>
      <c r="E28" s="621"/>
      <c r="F28" s="621"/>
      <c r="G28" s="621"/>
      <c r="H28" s="621"/>
      <c r="I28" s="621"/>
      <c r="J28" s="621"/>
      <c r="K28" s="621"/>
      <c r="L28" s="621"/>
      <c r="M28" s="621"/>
      <c r="N28" s="621"/>
      <c r="O28" s="621"/>
      <c r="P28" s="621"/>
      <c r="Q28" s="622"/>
      <c r="R28" s="623">
        <v>756725</v>
      </c>
      <c r="S28" s="624"/>
      <c r="T28" s="624"/>
      <c r="U28" s="624"/>
      <c r="V28" s="624"/>
      <c r="W28" s="624"/>
      <c r="X28" s="624"/>
      <c r="Y28" s="625"/>
      <c r="Z28" s="626">
        <v>1</v>
      </c>
      <c r="AA28" s="626"/>
      <c r="AB28" s="626"/>
      <c r="AC28" s="626"/>
      <c r="AD28" s="627">
        <v>119081</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6646448</v>
      </c>
      <c r="CS28" s="624"/>
      <c r="CT28" s="624"/>
      <c r="CU28" s="624"/>
      <c r="CV28" s="624"/>
      <c r="CW28" s="624"/>
      <c r="CX28" s="624"/>
      <c r="CY28" s="625"/>
      <c r="CZ28" s="628">
        <v>9</v>
      </c>
      <c r="DA28" s="654"/>
      <c r="DB28" s="654"/>
      <c r="DC28" s="658"/>
      <c r="DD28" s="632">
        <v>6569291</v>
      </c>
      <c r="DE28" s="624"/>
      <c r="DF28" s="624"/>
      <c r="DG28" s="624"/>
      <c r="DH28" s="624"/>
      <c r="DI28" s="624"/>
      <c r="DJ28" s="624"/>
      <c r="DK28" s="625"/>
      <c r="DL28" s="632">
        <v>6569291</v>
      </c>
      <c r="DM28" s="624"/>
      <c r="DN28" s="624"/>
      <c r="DO28" s="624"/>
      <c r="DP28" s="624"/>
      <c r="DQ28" s="624"/>
      <c r="DR28" s="624"/>
      <c r="DS28" s="624"/>
      <c r="DT28" s="624"/>
      <c r="DU28" s="624"/>
      <c r="DV28" s="625"/>
      <c r="DW28" s="628">
        <v>15.8</v>
      </c>
      <c r="DX28" s="654"/>
      <c r="DY28" s="654"/>
      <c r="DZ28" s="654"/>
      <c r="EA28" s="654"/>
      <c r="EB28" s="654"/>
      <c r="EC28" s="655"/>
    </row>
    <row r="29" spans="2:133" ht="11.25" customHeight="1" x14ac:dyDescent="0.15">
      <c r="B29" s="620" t="s">
        <v>311</v>
      </c>
      <c r="C29" s="621"/>
      <c r="D29" s="621"/>
      <c r="E29" s="621"/>
      <c r="F29" s="621"/>
      <c r="G29" s="621"/>
      <c r="H29" s="621"/>
      <c r="I29" s="621"/>
      <c r="J29" s="621"/>
      <c r="K29" s="621"/>
      <c r="L29" s="621"/>
      <c r="M29" s="621"/>
      <c r="N29" s="621"/>
      <c r="O29" s="621"/>
      <c r="P29" s="621"/>
      <c r="Q29" s="622"/>
      <c r="R29" s="623">
        <v>324021</v>
      </c>
      <c r="S29" s="624"/>
      <c r="T29" s="624"/>
      <c r="U29" s="624"/>
      <c r="V29" s="624"/>
      <c r="W29" s="624"/>
      <c r="X29" s="624"/>
      <c r="Y29" s="625"/>
      <c r="Z29" s="626">
        <v>0.4</v>
      </c>
      <c r="AA29" s="626"/>
      <c r="AB29" s="626"/>
      <c r="AC29" s="626"/>
      <c r="AD29" s="627" t="s">
        <v>241</v>
      </c>
      <c r="AE29" s="627"/>
      <c r="AF29" s="627"/>
      <c r="AG29" s="627"/>
      <c r="AH29" s="627"/>
      <c r="AI29" s="627"/>
      <c r="AJ29" s="627"/>
      <c r="AK29" s="627"/>
      <c r="AL29" s="628" t="s">
        <v>241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312</v>
      </c>
      <c r="CE29" s="660"/>
      <c r="CF29" s="620" t="s">
        <v>313</v>
      </c>
      <c r="CG29" s="621"/>
      <c r="CH29" s="621"/>
      <c r="CI29" s="621"/>
      <c r="CJ29" s="621"/>
      <c r="CK29" s="621"/>
      <c r="CL29" s="621"/>
      <c r="CM29" s="621"/>
      <c r="CN29" s="621"/>
      <c r="CO29" s="621"/>
      <c r="CP29" s="621"/>
      <c r="CQ29" s="622"/>
      <c r="CR29" s="623">
        <v>6646448</v>
      </c>
      <c r="CS29" s="656"/>
      <c r="CT29" s="656"/>
      <c r="CU29" s="656"/>
      <c r="CV29" s="656"/>
      <c r="CW29" s="656"/>
      <c r="CX29" s="656"/>
      <c r="CY29" s="657"/>
      <c r="CZ29" s="628">
        <v>9</v>
      </c>
      <c r="DA29" s="654"/>
      <c r="DB29" s="654"/>
      <c r="DC29" s="658"/>
      <c r="DD29" s="632">
        <v>6569291</v>
      </c>
      <c r="DE29" s="656"/>
      <c r="DF29" s="656"/>
      <c r="DG29" s="656"/>
      <c r="DH29" s="656"/>
      <c r="DI29" s="656"/>
      <c r="DJ29" s="656"/>
      <c r="DK29" s="657"/>
      <c r="DL29" s="632">
        <v>6569291</v>
      </c>
      <c r="DM29" s="656"/>
      <c r="DN29" s="656"/>
      <c r="DO29" s="656"/>
      <c r="DP29" s="656"/>
      <c r="DQ29" s="656"/>
      <c r="DR29" s="656"/>
      <c r="DS29" s="656"/>
      <c r="DT29" s="656"/>
      <c r="DU29" s="656"/>
      <c r="DV29" s="657"/>
      <c r="DW29" s="628">
        <v>15.8</v>
      </c>
      <c r="DX29" s="654"/>
      <c r="DY29" s="654"/>
      <c r="DZ29" s="654"/>
      <c r="EA29" s="654"/>
      <c r="EB29" s="654"/>
      <c r="EC29" s="655"/>
    </row>
    <row r="30" spans="2:133" ht="11.25" customHeight="1" x14ac:dyDescent="0.15">
      <c r="B30" s="620" t="s">
        <v>314</v>
      </c>
      <c r="C30" s="621"/>
      <c r="D30" s="621"/>
      <c r="E30" s="621"/>
      <c r="F30" s="621"/>
      <c r="G30" s="621"/>
      <c r="H30" s="621"/>
      <c r="I30" s="621"/>
      <c r="J30" s="621"/>
      <c r="K30" s="621"/>
      <c r="L30" s="621"/>
      <c r="M30" s="621"/>
      <c r="N30" s="621"/>
      <c r="O30" s="621"/>
      <c r="P30" s="621"/>
      <c r="Q30" s="622"/>
      <c r="R30" s="623">
        <v>12175603</v>
      </c>
      <c r="S30" s="624"/>
      <c r="T30" s="624"/>
      <c r="U30" s="624"/>
      <c r="V30" s="624"/>
      <c r="W30" s="624"/>
      <c r="X30" s="624"/>
      <c r="Y30" s="625"/>
      <c r="Z30" s="626">
        <v>15.9</v>
      </c>
      <c r="AA30" s="626"/>
      <c r="AB30" s="626"/>
      <c r="AC30" s="626"/>
      <c r="AD30" s="627" t="s">
        <v>241</v>
      </c>
      <c r="AE30" s="627"/>
      <c r="AF30" s="627"/>
      <c r="AG30" s="627"/>
      <c r="AH30" s="627"/>
      <c r="AI30" s="627"/>
      <c r="AJ30" s="627"/>
      <c r="AK30" s="627"/>
      <c r="AL30" s="628" t="s">
        <v>241</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315</v>
      </c>
      <c r="BH30" s="665"/>
      <c r="BI30" s="665"/>
      <c r="BJ30" s="665"/>
      <c r="BK30" s="665"/>
      <c r="BL30" s="665"/>
      <c r="BM30" s="665"/>
      <c r="BN30" s="665"/>
      <c r="BO30" s="665"/>
      <c r="BP30" s="665"/>
      <c r="BQ30" s="666"/>
      <c r="BR30" s="605" t="s">
        <v>316</v>
      </c>
      <c r="BS30" s="665"/>
      <c r="BT30" s="665"/>
      <c r="BU30" s="665"/>
      <c r="BV30" s="665"/>
      <c r="BW30" s="665"/>
      <c r="BX30" s="665"/>
      <c r="BY30" s="665"/>
      <c r="BZ30" s="665"/>
      <c r="CA30" s="665"/>
      <c r="CB30" s="666"/>
      <c r="CD30" s="661"/>
      <c r="CE30" s="662"/>
      <c r="CF30" s="620" t="s">
        <v>317</v>
      </c>
      <c r="CG30" s="621"/>
      <c r="CH30" s="621"/>
      <c r="CI30" s="621"/>
      <c r="CJ30" s="621"/>
      <c r="CK30" s="621"/>
      <c r="CL30" s="621"/>
      <c r="CM30" s="621"/>
      <c r="CN30" s="621"/>
      <c r="CO30" s="621"/>
      <c r="CP30" s="621"/>
      <c r="CQ30" s="622"/>
      <c r="CR30" s="623">
        <v>6465014</v>
      </c>
      <c r="CS30" s="624"/>
      <c r="CT30" s="624"/>
      <c r="CU30" s="624"/>
      <c r="CV30" s="624"/>
      <c r="CW30" s="624"/>
      <c r="CX30" s="624"/>
      <c r="CY30" s="625"/>
      <c r="CZ30" s="628">
        <v>8.8000000000000007</v>
      </c>
      <c r="DA30" s="654"/>
      <c r="DB30" s="654"/>
      <c r="DC30" s="658"/>
      <c r="DD30" s="632">
        <v>6391440</v>
      </c>
      <c r="DE30" s="624"/>
      <c r="DF30" s="624"/>
      <c r="DG30" s="624"/>
      <c r="DH30" s="624"/>
      <c r="DI30" s="624"/>
      <c r="DJ30" s="624"/>
      <c r="DK30" s="625"/>
      <c r="DL30" s="632">
        <v>6391440</v>
      </c>
      <c r="DM30" s="624"/>
      <c r="DN30" s="624"/>
      <c r="DO30" s="624"/>
      <c r="DP30" s="624"/>
      <c r="DQ30" s="624"/>
      <c r="DR30" s="624"/>
      <c r="DS30" s="624"/>
      <c r="DT30" s="624"/>
      <c r="DU30" s="624"/>
      <c r="DV30" s="625"/>
      <c r="DW30" s="628">
        <v>15.4</v>
      </c>
      <c r="DX30" s="654"/>
      <c r="DY30" s="654"/>
      <c r="DZ30" s="654"/>
      <c r="EA30" s="654"/>
      <c r="EB30" s="654"/>
      <c r="EC30" s="655"/>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241</v>
      </c>
      <c r="S31" s="624"/>
      <c r="T31" s="624"/>
      <c r="U31" s="624"/>
      <c r="V31" s="624"/>
      <c r="W31" s="624"/>
      <c r="X31" s="624"/>
      <c r="Y31" s="625"/>
      <c r="Z31" s="626" t="s">
        <v>143</v>
      </c>
      <c r="AA31" s="626"/>
      <c r="AB31" s="626"/>
      <c r="AC31" s="626"/>
      <c r="AD31" s="627" t="s">
        <v>241</v>
      </c>
      <c r="AE31" s="627"/>
      <c r="AF31" s="627"/>
      <c r="AG31" s="627"/>
      <c r="AH31" s="627"/>
      <c r="AI31" s="627"/>
      <c r="AJ31" s="627"/>
      <c r="AK31" s="627"/>
      <c r="AL31" s="628" t="s">
        <v>241</v>
      </c>
      <c r="AM31" s="629"/>
      <c r="AN31" s="629"/>
      <c r="AO31" s="630"/>
      <c r="AP31" s="669" t="s">
        <v>319</v>
      </c>
      <c r="AQ31" s="670"/>
      <c r="AR31" s="670"/>
      <c r="AS31" s="670"/>
      <c r="AT31" s="675" t="s">
        <v>320</v>
      </c>
      <c r="AU31" s="214"/>
      <c r="AV31" s="214"/>
      <c r="AW31" s="214"/>
      <c r="AX31" s="609" t="s">
        <v>193</v>
      </c>
      <c r="AY31" s="610"/>
      <c r="AZ31" s="610"/>
      <c r="BA31" s="610"/>
      <c r="BB31" s="610"/>
      <c r="BC31" s="610"/>
      <c r="BD31" s="610"/>
      <c r="BE31" s="610"/>
      <c r="BF31" s="611"/>
      <c r="BG31" s="679">
        <v>99.3</v>
      </c>
      <c r="BH31" s="667"/>
      <c r="BI31" s="667"/>
      <c r="BJ31" s="667"/>
      <c r="BK31" s="667"/>
      <c r="BL31" s="667"/>
      <c r="BM31" s="618">
        <v>97.6</v>
      </c>
      <c r="BN31" s="667"/>
      <c r="BO31" s="667"/>
      <c r="BP31" s="667"/>
      <c r="BQ31" s="668"/>
      <c r="BR31" s="679">
        <v>99.4</v>
      </c>
      <c r="BS31" s="667"/>
      <c r="BT31" s="667"/>
      <c r="BU31" s="667"/>
      <c r="BV31" s="667"/>
      <c r="BW31" s="667"/>
      <c r="BX31" s="618">
        <v>97.1</v>
      </c>
      <c r="BY31" s="667"/>
      <c r="BZ31" s="667"/>
      <c r="CA31" s="667"/>
      <c r="CB31" s="668"/>
      <c r="CD31" s="661"/>
      <c r="CE31" s="662"/>
      <c r="CF31" s="620" t="s">
        <v>321</v>
      </c>
      <c r="CG31" s="621"/>
      <c r="CH31" s="621"/>
      <c r="CI31" s="621"/>
      <c r="CJ31" s="621"/>
      <c r="CK31" s="621"/>
      <c r="CL31" s="621"/>
      <c r="CM31" s="621"/>
      <c r="CN31" s="621"/>
      <c r="CO31" s="621"/>
      <c r="CP31" s="621"/>
      <c r="CQ31" s="622"/>
      <c r="CR31" s="623">
        <v>181434</v>
      </c>
      <c r="CS31" s="656"/>
      <c r="CT31" s="656"/>
      <c r="CU31" s="656"/>
      <c r="CV31" s="656"/>
      <c r="CW31" s="656"/>
      <c r="CX31" s="656"/>
      <c r="CY31" s="657"/>
      <c r="CZ31" s="628">
        <v>0.2</v>
      </c>
      <c r="DA31" s="654"/>
      <c r="DB31" s="654"/>
      <c r="DC31" s="658"/>
      <c r="DD31" s="632">
        <v>177851</v>
      </c>
      <c r="DE31" s="656"/>
      <c r="DF31" s="656"/>
      <c r="DG31" s="656"/>
      <c r="DH31" s="656"/>
      <c r="DI31" s="656"/>
      <c r="DJ31" s="656"/>
      <c r="DK31" s="657"/>
      <c r="DL31" s="632">
        <v>177851</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15">
      <c r="B32" s="620" t="s">
        <v>322</v>
      </c>
      <c r="C32" s="621"/>
      <c r="D32" s="621"/>
      <c r="E32" s="621"/>
      <c r="F32" s="621"/>
      <c r="G32" s="621"/>
      <c r="H32" s="621"/>
      <c r="I32" s="621"/>
      <c r="J32" s="621"/>
      <c r="K32" s="621"/>
      <c r="L32" s="621"/>
      <c r="M32" s="621"/>
      <c r="N32" s="621"/>
      <c r="O32" s="621"/>
      <c r="P32" s="621"/>
      <c r="Q32" s="622"/>
      <c r="R32" s="623">
        <v>4864361</v>
      </c>
      <c r="S32" s="624"/>
      <c r="T32" s="624"/>
      <c r="U32" s="624"/>
      <c r="V32" s="624"/>
      <c r="W32" s="624"/>
      <c r="X32" s="624"/>
      <c r="Y32" s="625"/>
      <c r="Z32" s="626">
        <v>6.4</v>
      </c>
      <c r="AA32" s="626"/>
      <c r="AB32" s="626"/>
      <c r="AC32" s="626"/>
      <c r="AD32" s="627" t="s">
        <v>143</v>
      </c>
      <c r="AE32" s="627"/>
      <c r="AF32" s="627"/>
      <c r="AG32" s="627"/>
      <c r="AH32" s="627"/>
      <c r="AI32" s="627"/>
      <c r="AJ32" s="627"/>
      <c r="AK32" s="627"/>
      <c r="AL32" s="628" t="s">
        <v>241</v>
      </c>
      <c r="AM32" s="629"/>
      <c r="AN32" s="629"/>
      <c r="AO32" s="630"/>
      <c r="AP32" s="671"/>
      <c r="AQ32" s="672"/>
      <c r="AR32" s="672"/>
      <c r="AS32" s="672"/>
      <c r="AT32" s="676"/>
      <c r="AU32" s="210" t="s">
        <v>323</v>
      </c>
      <c r="AX32" s="620" t="s">
        <v>324</v>
      </c>
      <c r="AY32" s="621"/>
      <c r="AZ32" s="621"/>
      <c r="BA32" s="621"/>
      <c r="BB32" s="621"/>
      <c r="BC32" s="621"/>
      <c r="BD32" s="621"/>
      <c r="BE32" s="621"/>
      <c r="BF32" s="622"/>
      <c r="BG32" s="680">
        <v>99.4</v>
      </c>
      <c r="BH32" s="656"/>
      <c r="BI32" s="656"/>
      <c r="BJ32" s="656"/>
      <c r="BK32" s="656"/>
      <c r="BL32" s="656"/>
      <c r="BM32" s="629">
        <v>98.2</v>
      </c>
      <c r="BN32" s="656"/>
      <c r="BO32" s="656"/>
      <c r="BP32" s="656"/>
      <c r="BQ32" s="678"/>
      <c r="BR32" s="680">
        <v>99.5</v>
      </c>
      <c r="BS32" s="656"/>
      <c r="BT32" s="656"/>
      <c r="BU32" s="656"/>
      <c r="BV32" s="656"/>
      <c r="BW32" s="656"/>
      <c r="BX32" s="629">
        <v>97.9</v>
      </c>
      <c r="BY32" s="656"/>
      <c r="BZ32" s="656"/>
      <c r="CA32" s="656"/>
      <c r="CB32" s="678"/>
      <c r="CD32" s="663"/>
      <c r="CE32" s="664"/>
      <c r="CF32" s="620" t="s">
        <v>325</v>
      </c>
      <c r="CG32" s="621"/>
      <c r="CH32" s="621"/>
      <c r="CI32" s="621"/>
      <c r="CJ32" s="621"/>
      <c r="CK32" s="621"/>
      <c r="CL32" s="621"/>
      <c r="CM32" s="621"/>
      <c r="CN32" s="621"/>
      <c r="CO32" s="621"/>
      <c r="CP32" s="621"/>
      <c r="CQ32" s="622"/>
      <c r="CR32" s="623" t="s">
        <v>241</v>
      </c>
      <c r="CS32" s="624"/>
      <c r="CT32" s="624"/>
      <c r="CU32" s="624"/>
      <c r="CV32" s="624"/>
      <c r="CW32" s="624"/>
      <c r="CX32" s="624"/>
      <c r="CY32" s="625"/>
      <c r="CZ32" s="628" t="s">
        <v>241</v>
      </c>
      <c r="DA32" s="654"/>
      <c r="DB32" s="654"/>
      <c r="DC32" s="658"/>
      <c r="DD32" s="632" t="s">
        <v>241</v>
      </c>
      <c r="DE32" s="624"/>
      <c r="DF32" s="624"/>
      <c r="DG32" s="624"/>
      <c r="DH32" s="624"/>
      <c r="DI32" s="624"/>
      <c r="DJ32" s="624"/>
      <c r="DK32" s="625"/>
      <c r="DL32" s="632" t="s">
        <v>143</v>
      </c>
      <c r="DM32" s="624"/>
      <c r="DN32" s="624"/>
      <c r="DO32" s="624"/>
      <c r="DP32" s="624"/>
      <c r="DQ32" s="624"/>
      <c r="DR32" s="624"/>
      <c r="DS32" s="624"/>
      <c r="DT32" s="624"/>
      <c r="DU32" s="624"/>
      <c r="DV32" s="625"/>
      <c r="DW32" s="628" t="s">
        <v>241</v>
      </c>
      <c r="DX32" s="654"/>
      <c r="DY32" s="654"/>
      <c r="DZ32" s="654"/>
      <c r="EA32" s="654"/>
      <c r="EB32" s="654"/>
      <c r="EC32" s="655"/>
    </row>
    <row r="33" spans="2:133" ht="11.25" customHeight="1" x14ac:dyDescent="0.15">
      <c r="B33" s="620" t="s">
        <v>326</v>
      </c>
      <c r="C33" s="621"/>
      <c r="D33" s="621"/>
      <c r="E33" s="621"/>
      <c r="F33" s="621"/>
      <c r="G33" s="621"/>
      <c r="H33" s="621"/>
      <c r="I33" s="621"/>
      <c r="J33" s="621"/>
      <c r="K33" s="621"/>
      <c r="L33" s="621"/>
      <c r="M33" s="621"/>
      <c r="N33" s="621"/>
      <c r="O33" s="621"/>
      <c r="P33" s="621"/>
      <c r="Q33" s="622"/>
      <c r="R33" s="623">
        <v>271696</v>
      </c>
      <c r="S33" s="624"/>
      <c r="T33" s="624"/>
      <c r="U33" s="624"/>
      <c r="V33" s="624"/>
      <c r="W33" s="624"/>
      <c r="X33" s="624"/>
      <c r="Y33" s="625"/>
      <c r="Z33" s="626">
        <v>0.4</v>
      </c>
      <c r="AA33" s="626"/>
      <c r="AB33" s="626"/>
      <c r="AC33" s="626"/>
      <c r="AD33" s="627">
        <v>124864</v>
      </c>
      <c r="AE33" s="627"/>
      <c r="AF33" s="627"/>
      <c r="AG33" s="627"/>
      <c r="AH33" s="627"/>
      <c r="AI33" s="627"/>
      <c r="AJ33" s="627"/>
      <c r="AK33" s="627"/>
      <c r="AL33" s="628">
        <v>0.3</v>
      </c>
      <c r="AM33" s="629"/>
      <c r="AN33" s="629"/>
      <c r="AO33" s="630"/>
      <c r="AP33" s="673"/>
      <c r="AQ33" s="674"/>
      <c r="AR33" s="674"/>
      <c r="AS33" s="674"/>
      <c r="AT33" s="677"/>
      <c r="AU33" s="215"/>
      <c r="AV33" s="215"/>
      <c r="AW33" s="215"/>
      <c r="AX33" s="644" t="s">
        <v>327</v>
      </c>
      <c r="AY33" s="645"/>
      <c r="AZ33" s="645"/>
      <c r="BA33" s="645"/>
      <c r="BB33" s="645"/>
      <c r="BC33" s="645"/>
      <c r="BD33" s="645"/>
      <c r="BE33" s="645"/>
      <c r="BF33" s="646"/>
      <c r="BG33" s="681">
        <v>99.2</v>
      </c>
      <c r="BH33" s="682"/>
      <c r="BI33" s="682"/>
      <c r="BJ33" s="682"/>
      <c r="BK33" s="682"/>
      <c r="BL33" s="682"/>
      <c r="BM33" s="683">
        <v>96.9</v>
      </c>
      <c r="BN33" s="682"/>
      <c r="BO33" s="682"/>
      <c r="BP33" s="682"/>
      <c r="BQ33" s="684"/>
      <c r="BR33" s="681">
        <v>99.2</v>
      </c>
      <c r="BS33" s="682"/>
      <c r="BT33" s="682"/>
      <c r="BU33" s="682"/>
      <c r="BV33" s="682"/>
      <c r="BW33" s="682"/>
      <c r="BX33" s="683">
        <v>96</v>
      </c>
      <c r="BY33" s="682"/>
      <c r="BZ33" s="682"/>
      <c r="CA33" s="682"/>
      <c r="CB33" s="684"/>
      <c r="CD33" s="620" t="s">
        <v>328</v>
      </c>
      <c r="CE33" s="621"/>
      <c r="CF33" s="621"/>
      <c r="CG33" s="621"/>
      <c r="CH33" s="621"/>
      <c r="CI33" s="621"/>
      <c r="CJ33" s="621"/>
      <c r="CK33" s="621"/>
      <c r="CL33" s="621"/>
      <c r="CM33" s="621"/>
      <c r="CN33" s="621"/>
      <c r="CO33" s="621"/>
      <c r="CP33" s="621"/>
      <c r="CQ33" s="622"/>
      <c r="CR33" s="623">
        <v>34675254</v>
      </c>
      <c r="CS33" s="656"/>
      <c r="CT33" s="656"/>
      <c r="CU33" s="656"/>
      <c r="CV33" s="656"/>
      <c r="CW33" s="656"/>
      <c r="CX33" s="656"/>
      <c r="CY33" s="657"/>
      <c r="CZ33" s="628">
        <v>47.1</v>
      </c>
      <c r="DA33" s="654"/>
      <c r="DB33" s="654"/>
      <c r="DC33" s="658"/>
      <c r="DD33" s="632">
        <v>23318779</v>
      </c>
      <c r="DE33" s="656"/>
      <c r="DF33" s="656"/>
      <c r="DG33" s="656"/>
      <c r="DH33" s="656"/>
      <c r="DI33" s="656"/>
      <c r="DJ33" s="656"/>
      <c r="DK33" s="657"/>
      <c r="DL33" s="632">
        <v>16040325</v>
      </c>
      <c r="DM33" s="656"/>
      <c r="DN33" s="656"/>
      <c r="DO33" s="656"/>
      <c r="DP33" s="656"/>
      <c r="DQ33" s="656"/>
      <c r="DR33" s="656"/>
      <c r="DS33" s="656"/>
      <c r="DT33" s="656"/>
      <c r="DU33" s="656"/>
      <c r="DV33" s="657"/>
      <c r="DW33" s="628">
        <v>38.5</v>
      </c>
      <c r="DX33" s="654"/>
      <c r="DY33" s="654"/>
      <c r="DZ33" s="654"/>
      <c r="EA33" s="654"/>
      <c r="EB33" s="654"/>
      <c r="EC33" s="655"/>
    </row>
    <row r="34" spans="2:133" ht="11.25" customHeight="1" x14ac:dyDescent="0.15">
      <c r="B34" s="620" t="s">
        <v>329</v>
      </c>
      <c r="C34" s="621"/>
      <c r="D34" s="621"/>
      <c r="E34" s="621"/>
      <c r="F34" s="621"/>
      <c r="G34" s="621"/>
      <c r="H34" s="621"/>
      <c r="I34" s="621"/>
      <c r="J34" s="621"/>
      <c r="K34" s="621"/>
      <c r="L34" s="621"/>
      <c r="M34" s="621"/>
      <c r="N34" s="621"/>
      <c r="O34" s="621"/>
      <c r="P34" s="621"/>
      <c r="Q34" s="622"/>
      <c r="R34" s="623">
        <v>432537</v>
      </c>
      <c r="S34" s="624"/>
      <c r="T34" s="624"/>
      <c r="U34" s="624"/>
      <c r="V34" s="624"/>
      <c r="W34" s="624"/>
      <c r="X34" s="624"/>
      <c r="Y34" s="625"/>
      <c r="Z34" s="626">
        <v>0.6</v>
      </c>
      <c r="AA34" s="626"/>
      <c r="AB34" s="626"/>
      <c r="AC34" s="626"/>
      <c r="AD34" s="627" t="s">
        <v>241</v>
      </c>
      <c r="AE34" s="627"/>
      <c r="AF34" s="627"/>
      <c r="AG34" s="627"/>
      <c r="AH34" s="627"/>
      <c r="AI34" s="627"/>
      <c r="AJ34" s="627"/>
      <c r="AK34" s="627"/>
      <c r="AL34" s="628" t="s">
        <v>241</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330</v>
      </c>
      <c r="CE34" s="621"/>
      <c r="CF34" s="621"/>
      <c r="CG34" s="621"/>
      <c r="CH34" s="621"/>
      <c r="CI34" s="621"/>
      <c r="CJ34" s="621"/>
      <c r="CK34" s="621"/>
      <c r="CL34" s="621"/>
      <c r="CM34" s="621"/>
      <c r="CN34" s="621"/>
      <c r="CO34" s="621"/>
      <c r="CP34" s="621"/>
      <c r="CQ34" s="622"/>
      <c r="CR34" s="623">
        <v>8693072</v>
      </c>
      <c r="CS34" s="624"/>
      <c r="CT34" s="624"/>
      <c r="CU34" s="624"/>
      <c r="CV34" s="624"/>
      <c r="CW34" s="624"/>
      <c r="CX34" s="624"/>
      <c r="CY34" s="625"/>
      <c r="CZ34" s="628">
        <v>11.8</v>
      </c>
      <c r="DA34" s="654"/>
      <c r="DB34" s="654"/>
      <c r="DC34" s="658"/>
      <c r="DD34" s="632">
        <v>6245347</v>
      </c>
      <c r="DE34" s="624"/>
      <c r="DF34" s="624"/>
      <c r="DG34" s="624"/>
      <c r="DH34" s="624"/>
      <c r="DI34" s="624"/>
      <c r="DJ34" s="624"/>
      <c r="DK34" s="625"/>
      <c r="DL34" s="632">
        <v>4102814</v>
      </c>
      <c r="DM34" s="624"/>
      <c r="DN34" s="624"/>
      <c r="DO34" s="624"/>
      <c r="DP34" s="624"/>
      <c r="DQ34" s="624"/>
      <c r="DR34" s="624"/>
      <c r="DS34" s="624"/>
      <c r="DT34" s="624"/>
      <c r="DU34" s="624"/>
      <c r="DV34" s="625"/>
      <c r="DW34" s="628">
        <v>9.9</v>
      </c>
      <c r="DX34" s="654"/>
      <c r="DY34" s="654"/>
      <c r="DZ34" s="654"/>
      <c r="EA34" s="654"/>
      <c r="EB34" s="654"/>
      <c r="EC34" s="655"/>
    </row>
    <row r="35" spans="2:133" ht="11.25" customHeight="1" x14ac:dyDescent="0.15">
      <c r="B35" s="620" t="s">
        <v>331</v>
      </c>
      <c r="C35" s="621"/>
      <c r="D35" s="621"/>
      <c r="E35" s="621"/>
      <c r="F35" s="621"/>
      <c r="G35" s="621"/>
      <c r="H35" s="621"/>
      <c r="I35" s="621"/>
      <c r="J35" s="621"/>
      <c r="K35" s="621"/>
      <c r="L35" s="621"/>
      <c r="M35" s="621"/>
      <c r="N35" s="621"/>
      <c r="O35" s="621"/>
      <c r="P35" s="621"/>
      <c r="Q35" s="622"/>
      <c r="R35" s="623">
        <v>411825</v>
      </c>
      <c r="S35" s="624"/>
      <c r="T35" s="624"/>
      <c r="U35" s="624"/>
      <c r="V35" s="624"/>
      <c r="W35" s="624"/>
      <c r="X35" s="624"/>
      <c r="Y35" s="625"/>
      <c r="Z35" s="626">
        <v>0.5</v>
      </c>
      <c r="AA35" s="626"/>
      <c r="AB35" s="626"/>
      <c r="AC35" s="626"/>
      <c r="AD35" s="627" t="s">
        <v>241</v>
      </c>
      <c r="AE35" s="627"/>
      <c r="AF35" s="627"/>
      <c r="AG35" s="627"/>
      <c r="AH35" s="627"/>
      <c r="AI35" s="627"/>
      <c r="AJ35" s="627"/>
      <c r="AK35" s="627"/>
      <c r="AL35" s="628" t="s">
        <v>143</v>
      </c>
      <c r="AM35" s="629"/>
      <c r="AN35" s="629"/>
      <c r="AO35" s="630"/>
      <c r="AP35" s="218"/>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443903</v>
      </c>
      <c r="CS35" s="656"/>
      <c r="CT35" s="656"/>
      <c r="CU35" s="656"/>
      <c r="CV35" s="656"/>
      <c r="CW35" s="656"/>
      <c r="CX35" s="656"/>
      <c r="CY35" s="657"/>
      <c r="CZ35" s="628">
        <v>0.6</v>
      </c>
      <c r="DA35" s="654"/>
      <c r="DB35" s="654"/>
      <c r="DC35" s="658"/>
      <c r="DD35" s="632">
        <v>371696</v>
      </c>
      <c r="DE35" s="656"/>
      <c r="DF35" s="656"/>
      <c r="DG35" s="656"/>
      <c r="DH35" s="656"/>
      <c r="DI35" s="656"/>
      <c r="DJ35" s="656"/>
      <c r="DK35" s="657"/>
      <c r="DL35" s="632">
        <v>371262</v>
      </c>
      <c r="DM35" s="656"/>
      <c r="DN35" s="656"/>
      <c r="DO35" s="656"/>
      <c r="DP35" s="656"/>
      <c r="DQ35" s="656"/>
      <c r="DR35" s="656"/>
      <c r="DS35" s="656"/>
      <c r="DT35" s="656"/>
      <c r="DU35" s="656"/>
      <c r="DV35" s="657"/>
      <c r="DW35" s="628">
        <v>0.9</v>
      </c>
      <c r="DX35" s="654"/>
      <c r="DY35" s="654"/>
      <c r="DZ35" s="654"/>
      <c r="EA35" s="654"/>
      <c r="EB35" s="654"/>
      <c r="EC35" s="655"/>
    </row>
    <row r="36" spans="2:133" ht="11.25" customHeight="1" x14ac:dyDescent="0.15">
      <c r="B36" s="620" t="s">
        <v>335</v>
      </c>
      <c r="C36" s="621"/>
      <c r="D36" s="621"/>
      <c r="E36" s="621"/>
      <c r="F36" s="621"/>
      <c r="G36" s="621"/>
      <c r="H36" s="621"/>
      <c r="I36" s="621"/>
      <c r="J36" s="621"/>
      <c r="K36" s="621"/>
      <c r="L36" s="621"/>
      <c r="M36" s="621"/>
      <c r="N36" s="621"/>
      <c r="O36" s="621"/>
      <c r="P36" s="621"/>
      <c r="Q36" s="622"/>
      <c r="R36" s="623">
        <v>3066864</v>
      </c>
      <c r="S36" s="624"/>
      <c r="T36" s="624"/>
      <c r="U36" s="624"/>
      <c r="V36" s="624"/>
      <c r="W36" s="624"/>
      <c r="X36" s="624"/>
      <c r="Y36" s="625"/>
      <c r="Z36" s="626">
        <v>4</v>
      </c>
      <c r="AA36" s="626"/>
      <c r="AB36" s="626"/>
      <c r="AC36" s="626"/>
      <c r="AD36" s="627" t="s">
        <v>143</v>
      </c>
      <c r="AE36" s="627"/>
      <c r="AF36" s="627"/>
      <c r="AG36" s="627"/>
      <c r="AH36" s="627"/>
      <c r="AI36" s="627"/>
      <c r="AJ36" s="627"/>
      <c r="AK36" s="627"/>
      <c r="AL36" s="628" t="s">
        <v>241</v>
      </c>
      <c r="AM36" s="629"/>
      <c r="AN36" s="629"/>
      <c r="AO36" s="630"/>
      <c r="AP36" s="218"/>
      <c r="AQ36" s="689" t="s">
        <v>336</v>
      </c>
      <c r="AR36" s="690"/>
      <c r="AS36" s="690"/>
      <c r="AT36" s="690"/>
      <c r="AU36" s="690"/>
      <c r="AV36" s="690"/>
      <c r="AW36" s="690"/>
      <c r="AX36" s="690"/>
      <c r="AY36" s="691"/>
      <c r="AZ36" s="612">
        <v>9870745</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126501</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12672806</v>
      </c>
      <c r="CS36" s="624"/>
      <c r="CT36" s="624"/>
      <c r="CU36" s="624"/>
      <c r="CV36" s="624"/>
      <c r="CW36" s="624"/>
      <c r="CX36" s="624"/>
      <c r="CY36" s="625"/>
      <c r="CZ36" s="628">
        <v>17.2</v>
      </c>
      <c r="DA36" s="654"/>
      <c r="DB36" s="654"/>
      <c r="DC36" s="658"/>
      <c r="DD36" s="632">
        <v>11280922</v>
      </c>
      <c r="DE36" s="624"/>
      <c r="DF36" s="624"/>
      <c r="DG36" s="624"/>
      <c r="DH36" s="624"/>
      <c r="DI36" s="624"/>
      <c r="DJ36" s="624"/>
      <c r="DK36" s="625"/>
      <c r="DL36" s="632">
        <v>7047820</v>
      </c>
      <c r="DM36" s="624"/>
      <c r="DN36" s="624"/>
      <c r="DO36" s="624"/>
      <c r="DP36" s="624"/>
      <c r="DQ36" s="624"/>
      <c r="DR36" s="624"/>
      <c r="DS36" s="624"/>
      <c r="DT36" s="624"/>
      <c r="DU36" s="624"/>
      <c r="DV36" s="625"/>
      <c r="DW36" s="628">
        <v>16.899999999999999</v>
      </c>
      <c r="DX36" s="654"/>
      <c r="DY36" s="654"/>
      <c r="DZ36" s="654"/>
      <c r="EA36" s="654"/>
      <c r="EB36" s="654"/>
      <c r="EC36" s="655"/>
    </row>
    <row r="37" spans="2:133" ht="11.25" customHeight="1" x14ac:dyDescent="0.15">
      <c r="B37" s="620" t="s">
        <v>339</v>
      </c>
      <c r="C37" s="621"/>
      <c r="D37" s="621"/>
      <c r="E37" s="621"/>
      <c r="F37" s="621"/>
      <c r="G37" s="621"/>
      <c r="H37" s="621"/>
      <c r="I37" s="621"/>
      <c r="J37" s="621"/>
      <c r="K37" s="621"/>
      <c r="L37" s="621"/>
      <c r="M37" s="621"/>
      <c r="N37" s="621"/>
      <c r="O37" s="621"/>
      <c r="P37" s="621"/>
      <c r="Q37" s="622"/>
      <c r="R37" s="623">
        <v>6998859</v>
      </c>
      <c r="S37" s="624"/>
      <c r="T37" s="624"/>
      <c r="U37" s="624"/>
      <c r="V37" s="624"/>
      <c r="W37" s="624"/>
      <c r="X37" s="624"/>
      <c r="Y37" s="625"/>
      <c r="Z37" s="626">
        <v>9.1999999999999993</v>
      </c>
      <c r="AA37" s="626"/>
      <c r="AB37" s="626"/>
      <c r="AC37" s="626"/>
      <c r="AD37" s="627">
        <v>9926</v>
      </c>
      <c r="AE37" s="627"/>
      <c r="AF37" s="627"/>
      <c r="AG37" s="627"/>
      <c r="AH37" s="627"/>
      <c r="AI37" s="627"/>
      <c r="AJ37" s="627"/>
      <c r="AK37" s="627"/>
      <c r="AL37" s="628">
        <v>0</v>
      </c>
      <c r="AM37" s="629"/>
      <c r="AN37" s="629"/>
      <c r="AO37" s="630"/>
      <c r="AQ37" s="686" t="s">
        <v>340</v>
      </c>
      <c r="AR37" s="687"/>
      <c r="AS37" s="687"/>
      <c r="AT37" s="687"/>
      <c r="AU37" s="687"/>
      <c r="AV37" s="687"/>
      <c r="AW37" s="687"/>
      <c r="AX37" s="687"/>
      <c r="AY37" s="688"/>
      <c r="AZ37" s="623">
        <v>3406886</v>
      </c>
      <c r="BA37" s="624"/>
      <c r="BB37" s="624"/>
      <c r="BC37" s="624"/>
      <c r="BD37" s="656"/>
      <c r="BE37" s="656"/>
      <c r="BF37" s="678"/>
      <c r="BG37" s="620" t="s">
        <v>341</v>
      </c>
      <c r="BH37" s="621"/>
      <c r="BI37" s="621"/>
      <c r="BJ37" s="621"/>
      <c r="BK37" s="621"/>
      <c r="BL37" s="621"/>
      <c r="BM37" s="621"/>
      <c r="BN37" s="621"/>
      <c r="BO37" s="621"/>
      <c r="BP37" s="621"/>
      <c r="BQ37" s="621"/>
      <c r="BR37" s="621"/>
      <c r="BS37" s="621"/>
      <c r="BT37" s="621"/>
      <c r="BU37" s="622"/>
      <c r="BV37" s="623">
        <v>-91937</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2885958</v>
      </c>
      <c r="CS37" s="656"/>
      <c r="CT37" s="656"/>
      <c r="CU37" s="656"/>
      <c r="CV37" s="656"/>
      <c r="CW37" s="656"/>
      <c r="CX37" s="656"/>
      <c r="CY37" s="657"/>
      <c r="CZ37" s="628">
        <v>3.9</v>
      </c>
      <c r="DA37" s="654"/>
      <c r="DB37" s="654"/>
      <c r="DC37" s="658"/>
      <c r="DD37" s="632">
        <v>2885935</v>
      </c>
      <c r="DE37" s="656"/>
      <c r="DF37" s="656"/>
      <c r="DG37" s="656"/>
      <c r="DH37" s="656"/>
      <c r="DI37" s="656"/>
      <c r="DJ37" s="656"/>
      <c r="DK37" s="657"/>
      <c r="DL37" s="632">
        <v>2461662</v>
      </c>
      <c r="DM37" s="656"/>
      <c r="DN37" s="656"/>
      <c r="DO37" s="656"/>
      <c r="DP37" s="656"/>
      <c r="DQ37" s="656"/>
      <c r="DR37" s="656"/>
      <c r="DS37" s="656"/>
      <c r="DT37" s="656"/>
      <c r="DU37" s="656"/>
      <c r="DV37" s="657"/>
      <c r="DW37" s="628">
        <v>5.9</v>
      </c>
      <c r="DX37" s="654"/>
      <c r="DY37" s="654"/>
      <c r="DZ37" s="654"/>
      <c r="EA37" s="654"/>
      <c r="EB37" s="654"/>
      <c r="EC37" s="655"/>
    </row>
    <row r="38" spans="2:133" ht="11.25" customHeight="1" x14ac:dyDescent="0.15">
      <c r="B38" s="620" t="s">
        <v>343</v>
      </c>
      <c r="C38" s="621"/>
      <c r="D38" s="621"/>
      <c r="E38" s="621"/>
      <c r="F38" s="621"/>
      <c r="G38" s="621"/>
      <c r="H38" s="621"/>
      <c r="I38" s="621"/>
      <c r="J38" s="621"/>
      <c r="K38" s="621"/>
      <c r="L38" s="621"/>
      <c r="M38" s="621"/>
      <c r="N38" s="621"/>
      <c r="O38" s="621"/>
      <c r="P38" s="621"/>
      <c r="Q38" s="622"/>
      <c r="R38" s="623">
        <v>3875100</v>
      </c>
      <c r="S38" s="624"/>
      <c r="T38" s="624"/>
      <c r="U38" s="624"/>
      <c r="V38" s="624"/>
      <c r="W38" s="624"/>
      <c r="X38" s="624"/>
      <c r="Y38" s="625"/>
      <c r="Z38" s="626">
        <v>5.0999999999999996</v>
      </c>
      <c r="AA38" s="626"/>
      <c r="AB38" s="626"/>
      <c r="AC38" s="626"/>
      <c r="AD38" s="627" t="s">
        <v>241</v>
      </c>
      <c r="AE38" s="627"/>
      <c r="AF38" s="627"/>
      <c r="AG38" s="627"/>
      <c r="AH38" s="627"/>
      <c r="AI38" s="627"/>
      <c r="AJ38" s="627"/>
      <c r="AK38" s="627"/>
      <c r="AL38" s="628" t="s">
        <v>261</v>
      </c>
      <c r="AM38" s="629"/>
      <c r="AN38" s="629"/>
      <c r="AO38" s="630"/>
      <c r="AQ38" s="686" t="s">
        <v>344</v>
      </c>
      <c r="AR38" s="687"/>
      <c r="AS38" s="687"/>
      <c r="AT38" s="687"/>
      <c r="AU38" s="687"/>
      <c r="AV38" s="687"/>
      <c r="AW38" s="687"/>
      <c r="AX38" s="687"/>
      <c r="AY38" s="688"/>
      <c r="AZ38" s="623">
        <v>480714</v>
      </c>
      <c r="BA38" s="624"/>
      <c r="BB38" s="624"/>
      <c r="BC38" s="624"/>
      <c r="BD38" s="656"/>
      <c r="BE38" s="656"/>
      <c r="BF38" s="678"/>
      <c r="BG38" s="620" t="s">
        <v>345</v>
      </c>
      <c r="BH38" s="621"/>
      <c r="BI38" s="621"/>
      <c r="BJ38" s="621"/>
      <c r="BK38" s="621"/>
      <c r="BL38" s="621"/>
      <c r="BM38" s="621"/>
      <c r="BN38" s="621"/>
      <c r="BO38" s="621"/>
      <c r="BP38" s="621"/>
      <c r="BQ38" s="621"/>
      <c r="BR38" s="621"/>
      <c r="BS38" s="621"/>
      <c r="BT38" s="621"/>
      <c r="BU38" s="622"/>
      <c r="BV38" s="623">
        <v>19647</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5872057</v>
      </c>
      <c r="CS38" s="624"/>
      <c r="CT38" s="624"/>
      <c r="CU38" s="624"/>
      <c r="CV38" s="624"/>
      <c r="CW38" s="624"/>
      <c r="CX38" s="624"/>
      <c r="CY38" s="625"/>
      <c r="CZ38" s="628">
        <v>8</v>
      </c>
      <c r="DA38" s="654"/>
      <c r="DB38" s="654"/>
      <c r="DC38" s="658"/>
      <c r="DD38" s="632">
        <v>4830668</v>
      </c>
      <c r="DE38" s="624"/>
      <c r="DF38" s="624"/>
      <c r="DG38" s="624"/>
      <c r="DH38" s="624"/>
      <c r="DI38" s="624"/>
      <c r="DJ38" s="624"/>
      <c r="DK38" s="625"/>
      <c r="DL38" s="632">
        <v>4518429</v>
      </c>
      <c r="DM38" s="624"/>
      <c r="DN38" s="624"/>
      <c r="DO38" s="624"/>
      <c r="DP38" s="624"/>
      <c r="DQ38" s="624"/>
      <c r="DR38" s="624"/>
      <c r="DS38" s="624"/>
      <c r="DT38" s="624"/>
      <c r="DU38" s="624"/>
      <c r="DV38" s="625"/>
      <c r="DW38" s="628">
        <v>10.9</v>
      </c>
      <c r="DX38" s="654"/>
      <c r="DY38" s="654"/>
      <c r="DZ38" s="654"/>
      <c r="EA38" s="654"/>
      <c r="EB38" s="654"/>
      <c r="EC38" s="655"/>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241</v>
      </c>
      <c r="AA39" s="626"/>
      <c r="AB39" s="626"/>
      <c r="AC39" s="626"/>
      <c r="AD39" s="627" t="s">
        <v>241</v>
      </c>
      <c r="AE39" s="627"/>
      <c r="AF39" s="627"/>
      <c r="AG39" s="627"/>
      <c r="AH39" s="627"/>
      <c r="AI39" s="627"/>
      <c r="AJ39" s="627"/>
      <c r="AK39" s="627"/>
      <c r="AL39" s="628" t="s">
        <v>241</v>
      </c>
      <c r="AM39" s="629"/>
      <c r="AN39" s="629"/>
      <c r="AO39" s="630"/>
      <c r="AQ39" s="686" t="s">
        <v>348</v>
      </c>
      <c r="AR39" s="687"/>
      <c r="AS39" s="687"/>
      <c r="AT39" s="687"/>
      <c r="AU39" s="687"/>
      <c r="AV39" s="687"/>
      <c r="AW39" s="687"/>
      <c r="AX39" s="687"/>
      <c r="AY39" s="688"/>
      <c r="AZ39" s="623">
        <v>111088</v>
      </c>
      <c r="BA39" s="624"/>
      <c r="BB39" s="624"/>
      <c r="BC39" s="624"/>
      <c r="BD39" s="656"/>
      <c r="BE39" s="656"/>
      <c r="BF39" s="678"/>
      <c r="BG39" s="620" t="s">
        <v>349</v>
      </c>
      <c r="BH39" s="621"/>
      <c r="BI39" s="621"/>
      <c r="BJ39" s="621"/>
      <c r="BK39" s="621"/>
      <c r="BL39" s="621"/>
      <c r="BM39" s="621"/>
      <c r="BN39" s="621"/>
      <c r="BO39" s="621"/>
      <c r="BP39" s="621"/>
      <c r="BQ39" s="621"/>
      <c r="BR39" s="621"/>
      <c r="BS39" s="621"/>
      <c r="BT39" s="621"/>
      <c r="BU39" s="622"/>
      <c r="BV39" s="623">
        <v>28980</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819726</v>
      </c>
      <c r="CS39" s="656"/>
      <c r="CT39" s="656"/>
      <c r="CU39" s="656"/>
      <c r="CV39" s="656"/>
      <c r="CW39" s="656"/>
      <c r="CX39" s="656"/>
      <c r="CY39" s="657"/>
      <c r="CZ39" s="628">
        <v>1.1000000000000001</v>
      </c>
      <c r="DA39" s="654"/>
      <c r="DB39" s="654"/>
      <c r="DC39" s="658"/>
      <c r="DD39" s="632">
        <v>575746</v>
      </c>
      <c r="DE39" s="656"/>
      <c r="DF39" s="656"/>
      <c r="DG39" s="656"/>
      <c r="DH39" s="656"/>
      <c r="DI39" s="656"/>
      <c r="DJ39" s="656"/>
      <c r="DK39" s="657"/>
      <c r="DL39" s="632" t="s">
        <v>241</v>
      </c>
      <c r="DM39" s="656"/>
      <c r="DN39" s="656"/>
      <c r="DO39" s="656"/>
      <c r="DP39" s="656"/>
      <c r="DQ39" s="656"/>
      <c r="DR39" s="656"/>
      <c r="DS39" s="656"/>
      <c r="DT39" s="656"/>
      <c r="DU39" s="656"/>
      <c r="DV39" s="657"/>
      <c r="DW39" s="628" t="s">
        <v>241</v>
      </c>
      <c r="DX39" s="654"/>
      <c r="DY39" s="654"/>
      <c r="DZ39" s="654"/>
      <c r="EA39" s="654"/>
      <c r="EB39" s="654"/>
      <c r="EC39" s="655"/>
    </row>
    <row r="40" spans="2:133" ht="11.25" customHeight="1" x14ac:dyDescent="0.15">
      <c r="B40" s="620" t="s">
        <v>351</v>
      </c>
      <c r="C40" s="621"/>
      <c r="D40" s="621"/>
      <c r="E40" s="621"/>
      <c r="F40" s="621"/>
      <c r="G40" s="621"/>
      <c r="H40" s="621"/>
      <c r="I40" s="621"/>
      <c r="J40" s="621"/>
      <c r="K40" s="621"/>
      <c r="L40" s="621"/>
      <c r="M40" s="621"/>
      <c r="N40" s="621"/>
      <c r="O40" s="621"/>
      <c r="P40" s="621"/>
      <c r="Q40" s="622"/>
      <c r="R40" s="623">
        <v>722000</v>
      </c>
      <c r="S40" s="624"/>
      <c r="T40" s="624"/>
      <c r="U40" s="624"/>
      <c r="V40" s="624"/>
      <c r="W40" s="624"/>
      <c r="X40" s="624"/>
      <c r="Y40" s="625"/>
      <c r="Z40" s="626">
        <v>0.9</v>
      </c>
      <c r="AA40" s="626"/>
      <c r="AB40" s="626"/>
      <c r="AC40" s="626"/>
      <c r="AD40" s="627" t="s">
        <v>241</v>
      </c>
      <c r="AE40" s="627"/>
      <c r="AF40" s="627"/>
      <c r="AG40" s="627"/>
      <c r="AH40" s="627"/>
      <c r="AI40" s="627"/>
      <c r="AJ40" s="627"/>
      <c r="AK40" s="627"/>
      <c r="AL40" s="628" t="s">
        <v>241</v>
      </c>
      <c r="AM40" s="629"/>
      <c r="AN40" s="629"/>
      <c r="AO40" s="630"/>
      <c r="AQ40" s="686" t="s">
        <v>352</v>
      </c>
      <c r="AR40" s="687"/>
      <c r="AS40" s="687"/>
      <c r="AT40" s="687"/>
      <c r="AU40" s="687"/>
      <c r="AV40" s="687"/>
      <c r="AW40" s="687"/>
      <c r="AX40" s="687"/>
      <c r="AY40" s="688"/>
      <c r="AZ40" s="623">
        <v>22526</v>
      </c>
      <c r="BA40" s="624"/>
      <c r="BB40" s="624"/>
      <c r="BC40" s="624"/>
      <c r="BD40" s="656"/>
      <c r="BE40" s="656"/>
      <c r="BF40" s="678"/>
      <c r="BG40" s="671" t="s">
        <v>353</v>
      </c>
      <c r="BH40" s="672"/>
      <c r="BI40" s="672"/>
      <c r="BJ40" s="672"/>
      <c r="BK40" s="672"/>
      <c r="BL40" s="219"/>
      <c r="BM40" s="621" t="s">
        <v>354</v>
      </c>
      <c r="BN40" s="621"/>
      <c r="BO40" s="621"/>
      <c r="BP40" s="621"/>
      <c r="BQ40" s="621"/>
      <c r="BR40" s="621"/>
      <c r="BS40" s="621"/>
      <c r="BT40" s="621"/>
      <c r="BU40" s="622"/>
      <c r="BV40" s="623">
        <v>84</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6173690</v>
      </c>
      <c r="CS40" s="624"/>
      <c r="CT40" s="624"/>
      <c r="CU40" s="624"/>
      <c r="CV40" s="624"/>
      <c r="CW40" s="624"/>
      <c r="CX40" s="624"/>
      <c r="CY40" s="625"/>
      <c r="CZ40" s="628">
        <v>8.4</v>
      </c>
      <c r="DA40" s="654"/>
      <c r="DB40" s="654"/>
      <c r="DC40" s="658"/>
      <c r="DD40" s="632">
        <v>14400</v>
      </c>
      <c r="DE40" s="624"/>
      <c r="DF40" s="624"/>
      <c r="DG40" s="624"/>
      <c r="DH40" s="624"/>
      <c r="DI40" s="624"/>
      <c r="DJ40" s="624"/>
      <c r="DK40" s="625"/>
      <c r="DL40" s="632" t="s">
        <v>241</v>
      </c>
      <c r="DM40" s="624"/>
      <c r="DN40" s="624"/>
      <c r="DO40" s="624"/>
      <c r="DP40" s="624"/>
      <c r="DQ40" s="624"/>
      <c r="DR40" s="624"/>
      <c r="DS40" s="624"/>
      <c r="DT40" s="624"/>
      <c r="DU40" s="624"/>
      <c r="DV40" s="625"/>
      <c r="DW40" s="628" t="s">
        <v>143</v>
      </c>
      <c r="DX40" s="654"/>
      <c r="DY40" s="654"/>
      <c r="DZ40" s="654"/>
      <c r="EA40" s="654"/>
      <c r="EB40" s="654"/>
      <c r="EC40" s="655"/>
    </row>
    <row r="41" spans="2:133" ht="11.25" customHeight="1" x14ac:dyDescent="0.15">
      <c r="B41" s="644" t="s">
        <v>356</v>
      </c>
      <c r="C41" s="645"/>
      <c r="D41" s="645"/>
      <c r="E41" s="645"/>
      <c r="F41" s="645"/>
      <c r="G41" s="645"/>
      <c r="H41" s="645"/>
      <c r="I41" s="645"/>
      <c r="J41" s="645"/>
      <c r="K41" s="645"/>
      <c r="L41" s="645"/>
      <c r="M41" s="645"/>
      <c r="N41" s="645"/>
      <c r="O41" s="645"/>
      <c r="P41" s="645"/>
      <c r="Q41" s="646"/>
      <c r="R41" s="695">
        <v>76452042</v>
      </c>
      <c r="S41" s="696"/>
      <c r="T41" s="696"/>
      <c r="U41" s="696"/>
      <c r="V41" s="696"/>
      <c r="W41" s="696"/>
      <c r="X41" s="696"/>
      <c r="Y41" s="700"/>
      <c r="Z41" s="701">
        <v>100</v>
      </c>
      <c r="AA41" s="701"/>
      <c r="AB41" s="701"/>
      <c r="AC41" s="701"/>
      <c r="AD41" s="702">
        <v>40894877</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1174360</v>
      </c>
      <c r="BA41" s="624"/>
      <c r="BB41" s="624"/>
      <c r="BC41" s="624"/>
      <c r="BD41" s="656"/>
      <c r="BE41" s="656"/>
      <c r="BF41" s="678"/>
      <c r="BG41" s="671"/>
      <c r="BH41" s="672"/>
      <c r="BI41" s="672"/>
      <c r="BJ41" s="672"/>
      <c r="BK41" s="672"/>
      <c r="BL41" s="219"/>
      <c r="BM41" s="621" t="s">
        <v>358</v>
      </c>
      <c r="BN41" s="621"/>
      <c r="BO41" s="621"/>
      <c r="BP41" s="621"/>
      <c r="BQ41" s="621"/>
      <c r="BR41" s="621"/>
      <c r="BS41" s="621"/>
      <c r="BT41" s="621"/>
      <c r="BU41" s="622"/>
      <c r="BV41" s="623" t="s">
        <v>261</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241</v>
      </c>
      <c r="CS41" s="656"/>
      <c r="CT41" s="656"/>
      <c r="CU41" s="656"/>
      <c r="CV41" s="656"/>
      <c r="CW41" s="656"/>
      <c r="CX41" s="656"/>
      <c r="CY41" s="657"/>
      <c r="CZ41" s="628" t="s">
        <v>241</v>
      </c>
      <c r="DA41" s="654"/>
      <c r="DB41" s="654"/>
      <c r="DC41" s="658"/>
      <c r="DD41" s="632" t="s">
        <v>241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360</v>
      </c>
      <c r="AR42" s="693"/>
      <c r="AS42" s="693"/>
      <c r="AT42" s="693"/>
      <c r="AU42" s="693"/>
      <c r="AV42" s="693"/>
      <c r="AW42" s="693"/>
      <c r="AX42" s="693"/>
      <c r="AY42" s="694"/>
      <c r="AZ42" s="695">
        <v>4675171</v>
      </c>
      <c r="BA42" s="696"/>
      <c r="BB42" s="696"/>
      <c r="BC42" s="696"/>
      <c r="BD42" s="682"/>
      <c r="BE42" s="682"/>
      <c r="BF42" s="684"/>
      <c r="BG42" s="673"/>
      <c r="BH42" s="674"/>
      <c r="BI42" s="674"/>
      <c r="BJ42" s="674"/>
      <c r="BK42" s="674"/>
      <c r="BL42" s="220"/>
      <c r="BM42" s="645" t="s">
        <v>361</v>
      </c>
      <c r="BN42" s="645"/>
      <c r="BO42" s="645"/>
      <c r="BP42" s="645"/>
      <c r="BQ42" s="645"/>
      <c r="BR42" s="645"/>
      <c r="BS42" s="645"/>
      <c r="BT42" s="645"/>
      <c r="BU42" s="646"/>
      <c r="BV42" s="695">
        <v>378</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6654275</v>
      </c>
      <c r="CS42" s="656"/>
      <c r="CT42" s="656"/>
      <c r="CU42" s="656"/>
      <c r="CV42" s="656"/>
      <c r="CW42" s="656"/>
      <c r="CX42" s="656"/>
      <c r="CY42" s="657"/>
      <c r="CZ42" s="628">
        <v>9</v>
      </c>
      <c r="DA42" s="654"/>
      <c r="DB42" s="654"/>
      <c r="DC42" s="658"/>
      <c r="DD42" s="632">
        <v>1544235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0" t="s">
        <v>363</v>
      </c>
      <c r="CD43" s="620" t="s">
        <v>364</v>
      </c>
      <c r="CE43" s="621"/>
      <c r="CF43" s="621"/>
      <c r="CG43" s="621"/>
      <c r="CH43" s="621"/>
      <c r="CI43" s="621"/>
      <c r="CJ43" s="621"/>
      <c r="CK43" s="621"/>
      <c r="CL43" s="621"/>
      <c r="CM43" s="621"/>
      <c r="CN43" s="621"/>
      <c r="CO43" s="621"/>
      <c r="CP43" s="621"/>
      <c r="CQ43" s="622"/>
      <c r="CR43" s="623">
        <v>252590</v>
      </c>
      <c r="CS43" s="656"/>
      <c r="CT43" s="656"/>
      <c r="CU43" s="656"/>
      <c r="CV43" s="656"/>
      <c r="CW43" s="656"/>
      <c r="CX43" s="656"/>
      <c r="CY43" s="657"/>
      <c r="CZ43" s="628">
        <v>0.3</v>
      </c>
      <c r="DA43" s="654"/>
      <c r="DB43" s="654"/>
      <c r="DC43" s="658"/>
      <c r="DD43" s="632">
        <v>252437</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312</v>
      </c>
      <c r="CE44" s="660"/>
      <c r="CF44" s="620" t="s">
        <v>366</v>
      </c>
      <c r="CG44" s="621"/>
      <c r="CH44" s="621"/>
      <c r="CI44" s="621"/>
      <c r="CJ44" s="621"/>
      <c r="CK44" s="621"/>
      <c r="CL44" s="621"/>
      <c r="CM44" s="621"/>
      <c r="CN44" s="621"/>
      <c r="CO44" s="621"/>
      <c r="CP44" s="621"/>
      <c r="CQ44" s="622"/>
      <c r="CR44" s="623">
        <v>6072031</v>
      </c>
      <c r="CS44" s="624"/>
      <c r="CT44" s="624"/>
      <c r="CU44" s="624"/>
      <c r="CV44" s="624"/>
      <c r="CW44" s="624"/>
      <c r="CX44" s="624"/>
      <c r="CY44" s="625"/>
      <c r="CZ44" s="628">
        <v>8.1999999999999993</v>
      </c>
      <c r="DA44" s="629"/>
      <c r="DB44" s="629"/>
      <c r="DC44" s="635"/>
      <c r="DD44" s="632">
        <v>1472924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368</v>
      </c>
      <c r="CG45" s="621"/>
      <c r="CH45" s="621"/>
      <c r="CI45" s="621"/>
      <c r="CJ45" s="621"/>
      <c r="CK45" s="621"/>
      <c r="CL45" s="621"/>
      <c r="CM45" s="621"/>
      <c r="CN45" s="621"/>
      <c r="CO45" s="621"/>
      <c r="CP45" s="621"/>
      <c r="CQ45" s="622"/>
      <c r="CR45" s="623">
        <v>2064738</v>
      </c>
      <c r="CS45" s="656"/>
      <c r="CT45" s="656"/>
      <c r="CU45" s="656"/>
      <c r="CV45" s="656"/>
      <c r="CW45" s="656"/>
      <c r="CX45" s="656"/>
      <c r="CY45" s="657"/>
      <c r="CZ45" s="628">
        <v>2.8</v>
      </c>
      <c r="DA45" s="654"/>
      <c r="DB45" s="654"/>
      <c r="DC45" s="658"/>
      <c r="DD45" s="632">
        <v>158353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1"/>
      <c r="CD46" s="661"/>
      <c r="CE46" s="662"/>
      <c r="CF46" s="620" t="s">
        <v>369</v>
      </c>
      <c r="CG46" s="621"/>
      <c r="CH46" s="621"/>
      <c r="CI46" s="621"/>
      <c r="CJ46" s="621"/>
      <c r="CK46" s="621"/>
      <c r="CL46" s="621"/>
      <c r="CM46" s="621"/>
      <c r="CN46" s="621"/>
      <c r="CO46" s="621"/>
      <c r="CP46" s="621"/>
      <c r="CQ46" s="622"/>
      <c r="CR46" s="623">
        <v>3733222</v>
      </c>
      <c r="CS46" s="624"/>
      <c r="CT46" s="624"/>
      <c r="CU46" s="624"/>
      <c r="CV46" s="624"/>
      <c r="CW46" s="624"/>
      <c r="CX46" s="624"/>
      <c r="CY46" s="625"/>
      <c r="CZ46" s="628">
        <v>5.0999999999999996</v>
      </c>
      <c r="DA46" s="629"/>
      <c r="DB46" s="629"/>
      <c r="DC46" s="635"/>
      <c r="DD46" s="632">
        <v>1242273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1"/>
      <c r="CD47" s="661"/>
      <c r="CE47" s="662"/>
      <c r="CF47" s="620" t="s">
        <v>370</v>
      </c>
      <c r="CG47" s="621"/>
      <c r="CH47" s="621"/>
      <c r="CI47" s="621"/>
      <c r="CJ47" s="621"/>
      <c r="CK47" s="621"/>
      <c r="CL47" s="621"/>
      <c r="CM47" s="621"/>
      <c r="CN47" s="621"/>
      <c r="CO47" s="621"/>
      <c r="CP47" s="621"/>
      <c r="CQ47" s="622"/>
      <c r="CR47" s="623">
        <v>582244</v>
      </c>
      <c r="CS47" s="656"/>
      <c r="CT47" s="656"/>
      <c r="CU47" s="656"/>
      <c r="CV47" s="656"/>
      <c r="CW47" s="656"/>
      <c r="CX47" s="656"/>
      <c r="CY47" s="657"/>
      <c r="CZ47" s="628">
        <v>0.8</v>
      </c>
      <c r="DA47" s="654"/>
      <c r="DB47" s="654"/>
      <c r="DC47" s="658"/>
      <c r="DD47" s="632">
        <v>71311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1"/>
      <c r="CD48" s="663"/>
      <c r="CE48" s="664"/>
      <c r="CF48" s="620" t="s">
        <v>371</v>
      </c>
      <c r="CG48" s="621"/>
      <c r="CH48" s="621"/>
      <c r="CI48" s="621"/>
      <c r="CJ48" s="621"/>
      <c r="CK48" s="621"/>
      <c r="CL48" s="621"/>
      <c r="CM48" s="621"/>
      <c r="CN48" s="621"/>
      <c r="CO48" s="621"/>
      <c r="CP48" s="621"/>
      <c r="CQ48" s="622"/>
      <c r="CR48" s="623" t="s">
        <v>241</v>
      </c>
      <c r="CS48" s="624"/>
      <c r="CT48" s="624"/>
      <c r="CU48" s="624"/>
      <c r="CV48" s="624"/>
      <c r="CW48" s="624"/>
      <c r="CX48" s="624"/>
      <c r="CY48" s="625"/>
      <c r="CZ48" s="628" t="s">
        <v>241</v>
      </c>
      <c r="DA48" s="629"/>
      <c r="DB48" s="629"/>
      <c r="DC48" s="635"/>
      <c r="DD48" s="632" t="s">
        <v>241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1"/>
      <c r="CD49" s="644" t="s">
        <v>372</v>
      </c>
      <c r="CE49" s="645"/>
      <c r="CF49" s="645"/>
      <c r="CG49" s="645"/>
      <c r="CH49" s="645"/>
      <c r="CI49" s="645"/>
      <c r="CJ49" s="645"/>
      <c r="CK49" s="645"/>
      <c r="CL49" s="645"/>
      <c r="CM49" s="645"/>
      <c r="CN49" s="645"/>
      <c r="CO49" s="645"/>
      <c r="CP49" s="645"/>
      <c r="CQ49" s="646"/>
      <c r="CR49" s="695">
        <v>73656302</v>
      </c>
      <c r="CS49" s="682"/>
      <c r="CT49" s="682"/>
      <c r="CU49" s="682"/>
      <c r="CV49" s="682"/>
      <c r="CW49" s="682"/>
      <c r="CX49" s="682"/>
      <c r="CY49" s="711"/>
      <c r="CZ49" s="703">
        <v>100</v>
      </c>
      <c r="DA49" s="712"/>
      <c r="DB49" s="712"/>
      <c r="DC49" s="713"/>
      <c r="DD49" s="714">
        <v>47061620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7WBjHqXslK4757dnJh3FoLYIyHosiZDWCIPT/1EY8ANYpZ0llzJsEUGHsucbAE5qHjZAoI0rsS3zE+NGWVwvQ==" saltValue="VI7STAXccCYS9jBSyxWUv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G65" sqref="G6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374</v>
      </c>
      <c r="DK2" s="723"/>
      <c r="DL2" s="723"/>
      <c r="DM2" s="723"/>
      <c r="DN2" s="723"/>
      <c r="DO2" s="724"/>
      <c r="DP2" s="224"/>
      <c r="DQ2" s="722" t="s">
        <v>375</v>
      </c>
      <c r="DR2" s="723"/>
      <c r="DS2" s="723"/>
      <c r="DT2" s="723"/>
      <c r="DU2" s="723"/>
      <c r="DV2" s="723"/>
      <c r="DW2" s="723"/>
      <c r="DX2" s="723"/>
      <c r="DY2" s="723"/>
      <c r="DZ2" s="72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28"/>
      <c r="BA5" s="228"/>
      <c r="BB5" s="228"/>
      <c r="BC5" s="228"/>
      <c r="BD5" s="228"/>
      <c r="BE5" s="229"/>
      <c r="BF5" s="229"/>
      <c r="BG5" s="229"/>
      <c r="BH5" s="229"/>
      <c r="BI5" s="229"/>
      <c r="BJ5" s="229"/>
      <c r="BK5" s="229"/>
      <c r="BL5" s="229"/>
      <c r="BM5" s="229"/>
      <c r="BN5" s="229"/>
      <c r="BO5" s="229"/>
      <c r="BP5" s="229"/>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0"/>
    </row>
    <row r="6" spans="1:131" s="231"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x14ac:dyDescent="0.15">
      <c r="A7" s="232">
        <v>1</v>
      </c>
      <c r="B7" s="749" t="s">
        <v>395</v>
      </c>
      <c r="C7" s="750"/>
      <c r="D7" s="750"/>
      <c r="E7" s="750"/>
      <c r="F7" s="750"/>
      <c r="G7" s="750"/>
      <c r="H7" s="750"/>
      <c r="I7" s="750"/>
      <c r="J7" s="750"/>
      <c r="K7" s="750"/>
      <c r="L7" s="750"/>
      <c r="M7" s="750"/>
      <c r="N7" s="750"/>
      <c r="O7" s="750"/>
      <c r="P7" s="751"/>
      <c r="Q7" s="752">
        <v>76308</v>
      </c>
      <c r="R7" s="753"/>
      <c r="S7" s="753"/>
      <c r="T7" s="753"/>
      <c r="U7" s="753"/>
      <c r="V7" s="753">
        <v>73531</v>
      </c>
      <c r="W7" s="753"/>
      <c r="X7" s="753"/>
      <c r="Y7" s="753"/>
      <c r="Z7" s="753"/>
      <c r="AA7" s="753">
        <v>2777</v>
      </c>
      <c r="AB7" s="753"/>
      <c r="AC7" s="753"/>
      <c r="AD7" s="753"/>
      <c r="AE7" s="754"/>
      <c r="AF7" s="755">
        <v>2221</v>
      </c>
      <c r="AG7" s="756"/>
      <c r="AH7" s="756"/>
      <c r="AI7" s="756"/>
      <c r="AJ7" s="757"/>
      <c r="AK7" s="758">
        <v>351</v>
      </c>
      <c r="AL7" s="759"/>
      <c r="AM7" s="759"/>
      <c r="AN7" s="759"/>
      <c r="AO7" s="759"/>
      <c r="AP7" s="759">
        <v>63982</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t="s">
        <v>608</v>
      </c>
      <c r="BS7" s="746" t="s">
        <v>604</v>
      </c>
      <c r="BT7" s="747"/>
      <c r="BU7" s="747"/>
      <c r="BV7" s="747"/>
      <c r="BW7" s="747"/>
      <c r="BX7" s="747"/>
      <c r="BY7" s="747"/>
      <c r="BZ7" s="747"/>
      <c r="CA7" s="747"/>
      <c r="CB7" s="747"/>
      <c r="CC7" s="747"/>
      <c r="CD7" s="747"/>
      <c r="CE7" s="747"/>
      <c r="CF7" s="747"/>
      <c r="CG7" s="762"/>
      <c r="CH7" s="743">
        <v>478</v>
      </c>
      <c r="CI7" s="744"/>
      <c r="CJ7" s="744"/>
      <c r="CK7" s="744"/>
      <c r="CL7" s="745"/>
      <c r="CM7" s="743">
        <v>653</v>
      </c>
      <c r="CN7" s="744"/>
      <c r="CO7" s="744"/>
      <c r="CP7" s="744"/>
      <c r="CQ7" s="745"/>
      <c r="CR7" s="743">
        <v>14</v>
      </c>
      <c r="CS7" s="744"/>
      <c r="CT7" s="744"/>
      <c r="CU7" s="744"/>
      <c r="CV7" s="745"/>
      <c r="CW7" s="743">
        <v>893</v>
      </c>
      <c r="CX7" s="744"/>
      <c r="CY7" s="744"/>
      <c r="CZ7" s="744"/>
      <c r="DA7" s="745"/>
      <c r="DB7" s="743" t="s">
        <v>516</v>
      </c>
      <c r="DC7" s="744"/>
      <c r="DD7" s="744"/>
      <c r="DE7" s="744"/>
      <c r="DF7" s="745"/>
      <c r="DG7" s="743">
        <v>1919</v>
      </c>
      <c r="DH7" s="744"/>
      <c r="DI7" s="744"/>
      <c r="DJ7" s="744"/>
      <c r="DK7" s="745"/>
      <c r="DL7" s="743" t="s">
        <v>516</v>
      </c>
      <c r="DM7" s="744"/>
      <c r="DN7" s="744"/>
      <c r="DO7" s="744"/>
      <c r="DP7" s="745"/>
      <c r="DQ7" s="743">
        <v>1316</v>
      </c>
      <c r="DR7" s="744"/>
      <c r="DS7" s="744"/>
      <c r="DT7" s="744"/>
      <c r="DU7" s="745"/>
      <c r="DV7" s="746"/>
      <c r="DW7" s="747"/>
      <c r="DX7" s="747"/>
      <c r="DY7" s="747"/>
      <c r="DZ7" s="748"/>
      <c r="EA7" s="230"/>
    </row>
    <row r="8" spans="1:131" s="231" customFormat="1" ht="26.25" customHeight="1" x14ac:dyDescent="0.15">
      <c r="A8" s="234">
        <v>2</v>
      </c>
      <c r="B8" s="780" t="s">
        <v>396</v>
      </c>
      <c r="C8" s="781"/>
      <c r="D8" s="781"/>
      <c r="E8" s="781"/>
      <c r="F8" s="781"/>
      <c r="G8" s="781"/>
      <c r="H8" s="781"/>
      <c r="I8" s="781"/>
      <c r="J8" s="781"/>
      <c r="K8" s="781"/>
      <c r="L8" s="781"/>
      <c r="M8" s="781"/>
      <c r="N8" s="781"/>
      <c r="O8" s="781"/>
      <c r="P8" s="782"/>
      <c r="Q8" s="783">
        <v>131</v>
      </c>
      <c r="R8" s="784"/>
      <c r="S8" s="784"/>
      <c r="T8" s="784"/>
      <c r="U8" s="784"/>
      <c r="V8" s="784">
        <v>131</v>
      </c>
      <c r="W8" s="784"/>
      <c r="X8" s="784"/>
      <c r="Y8" s="784"/>
      <c r="Z8" s="784"/>
      <c r="AA8" s="784">
        <v>0</v>
      </c>
      <c r="AB8" s="784"/>
      <c r="AC8" s="784"/>
      <c r="AD8" s="784"/>
      <c r="AE8" s="785"/>
      <c r="AF8" s="786" t="s">
        <v>241</v>
      </c>
      <c r="AG8" s="787"/>
      <c r="AH8" s="787"/>
      <c r="AI8" s="787"/>
      <c r="AJ8" s="788"/>
      <c r="AK8" s="769">
        <v>102</v>
      </c>
      <c r="AL8" s="770"/>
      <c r="AM8" s="770"/>
      <c r="AN8" s="770"/>
      <c r="AO8" s="770"/>
      <c r="AP8" s="770"/>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t="s">
        <v>614</v>
      </c>
      <c r="BT8" s="774"/>
      <c r="BU8" s="774"/>
      <c r="BV8" s="774"/>
      <c r="BW8" s="774"/>
      <c r="BX8" s="774"/>
      <c r="BY8" s="774"/>
      <c r="BZ8" s="774"/>
      <c r="CA8" s="774"/>
      <c r="CB8" s="774"/>
      <c r="CC8" s="774"/>
      <c r="CD8" s="774"/>
      <c r="CE8" s="774"/>
      <c r="CF8" s="774"/>
      <c r="CG8" s="775"/>
      <c r="CH8" s="776">
        <v>6</v>
      </c>
      <c r="CI8" s="777"/>
      <c r="CJ8" s="777"/>
      <c r="CK8" s="777"/>
      <c r="CL8" s="778"/>
      <c r="CM8" s="776">
        <v>63</v>
      </c>
      <c r="CN8" s="777"/>
      <c r="CO8" s="777"/>
      <c r="CP8" s="777"/>
      <c r="CQ8" s="778"/>
      <c r="CR8" s="776">
        <v>5</v>
      </c>
      <c r="CS8" s="777"/>
      <c r="CT8" s="777"/>
      <c r="CU8" s="777"/>
      <c r="CV8" s="778"/>
      <c r="CW8" s="776">
        <v>23</v>
      </c>
      <c r="CX8" s="777"/>
      <c r="CY8" s="777"/>
      <c r="CZ8" s="777"/>
      <c r="DA8" s="778"/>
      <c r="DB8" s="776" t="s">
        <v>516</v>
      </c>
      <c r="DC8" s="777"/>
      <c r="DD8" s="777"/>
      <c r="DE8" s="777"/>
      <c r="DF8" s="778"/>
      <c r="DG8" s="776" t="s">
        <v>516</v>
      </c>
      <c r="DH8" s="777"/>
      <c r="DI8" s="777"/>
      <c r="DJ8" s="777"/>
      <c r="DK8" s="778"/>
      <c r="DL8" s="776" t="s">
        <v>516</v>
      </c>
      <c r="DM8" s="777"/>
      <c r="DN8" s="777"/>
      <c r="DO8" s="777"/>
      <c r="DP8" s="778"/>
      <c r="DQ8" s="776" t="s">
        <v>516</v>
      </c>
      <c r="DR8" s="777"/>
      <c r="DS8" s="777"/>
      <c r="DT8" s="777"/>
      <c r="DU8" s="778"/>
      <c r="DV8" s="773"/>
      <c r="DW8" s="774"/>
      <c r="DX8" s="774"/>
      <c r="DY8" s="774"/>
      <c r="DZ8" s="779"/>
      <c r="EA8" s="230"/>
    </row>
    <row r="9" spans="1:131" s="231" customFormat="1" ht="26.25" customHeight="1" x14ac:dyDescent="0.15">
      <c r="A9" s="234">
        <v>3</v>
      </c>
      <c r="B9" s="780" t="s">
        <v>397</v>
      </c>
      <c r="C9" s="781"/>
      <c r="D9" s="781"/>
      <c r="E9" s="781"/>
      <c r="F9" s="781"/>
      <c r="G9" s="781"/>
      <c r="H9" s="781"/>
      <c r="I9" s="781"/>
      <c r="J9" s="781"/>
      <c r="K9" s="781"/>
      <c r="L9" s="781"/>
      <c r="M9" s="781"/>
      <c r="N9" s="781"/>
      <c r="O9" s="781"/>
      <c r="P9" s="782"/>
      <c r="Q9" s="783">
        <v>154</v>
      </c>
      <c r="R9" s="784"/>
      <c r="S9" s="784"/>
      <c r="T9" s="784"/>
      <c r="U9" s="784"/>
      <c r="V9" s="784">
        <v>136</v>
      </c>
      <c r="W9" s="784"/>
      <c r="X9" s="784"/>
      <c r="Y9" s="784"/>
      <c r="Z9" s="784"/>
      <c r="AA9" s="784">
        <v>19</v>
      </c>
      <c r="AB9" s="784"/>
      <c r="AC9" s="784"/>
      <c r="AD9" s="784"/>
      <c r="AE9" s="785"/>
      <c r="AF9" s="786">
        <v>19</v>
      </c>
      <c r="AG9" s="787"/>
      <c r="AH9" s="787"/>
      <c r="AI9" s="787"/>
      <c r="AJ9" s="788"/>
      <c r="AK9" s="769">
        <v>38</v>
      </c>
      <c r="AL9" s="770"/>
      <c r="AM9" s="770"/>
      <c r="AN9" s="770"/>
      <c r="AO9" s="770"/>
      <c r="AP9" s="770">
        <v>52</v>
      </c>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c r="BS9" s="773" t="s">
        <v>605</v>
      </c>
      <c r="BT9" s="774"/>
      <c r="BU9" s="774"/>
      <c r="BV9" s="774"/>
      <c r="BW9" s="774"/>
      <c r="BX9" s="774"/>
      <c r="BY9" s="774"/>
      <c r="BZ9" s="774"/>
      <c r="CA9" s="774"/>
      <c r="CB9" s="774"/>
      <c r="CC9" s="774"/>
      <c r="CD9" s="774"/>
      <c r="CE9" s="774"/>
      <c r="CF9" s="774"/>
      <c r="CG9" s="775"/>
      <c r="CH9" s="776">
        <v>30</v>
      </c>
      <c r="CI9" s="777"/>
      <c r="CJ9" s="777"/>
      <c r="CK9" s="777"/>
      <c r="CL9" s="778"/>
      <c r="CM9" s="776">
        <v>348</v>
      </c>
      <c r="CN9" s="777"/>
      <c r="CO9" s="777"/>
      <c r="CP9" s="777"/>
      <c r="CQ9" s="778"/>
      <c r="CR9" s="776">
        <v>30</v>
      </c>
      <c r="CS9" s="777"/>
      <c r="CT9" s="777"/>
      <c r="CU9" s="777"/>
      <c r="CV9" s="778"/>
      <c r="CW9" s="776">
        <v>39</v>
      </c>
      <c r="CX9" s="777"/>
      <c r="CY9" s="777"/>
      <c r="CZ9" s="777"/>
      <c r="DA9" s="778"/>
      <c r="DB9" s="776" t="s">
        <v>516</v>
      </c>
      <c r="DC9" s="777"/>
      <c r="DD9" s="777"/>
      <c r="DE9" s="777"/>
      <c r="DF9" s="778"/>
      <c r="DG9" s="776" t="s">
        <v>516</v>
      </c>
      <c r="DH9" s="777"/>
      <c r="DI9" s="777"/>
      <c r="DJ9" s="777"/>
      <c r="DK9" s="778"/>
      <c r="DL9" s="776" t="s">
        <v>516</v>
      </c>
      <c r="DM9" s="777"/>
      <c r="DN9" s="777"/>
      <c r="DO9" s="777"/>
      <c r="DP9" s="778"/>
      <c r="DQ9" s="776" t="s">
        <v>516</v>
      </c>
      <c r="DR9" s="777"/>
      <c r="DS9" s="777"/>
      <c r="DT9" s="777"/>
      <c r="DU9" s="778"/>
      <c r="DV9" s="773"/>
      <c r="DW9" s="774"/>
      <c r="DX9" s="774"/>
      <c r="DY9" s="774"/>
      <c r="DZ9" s="779"/>
      <c r="EA9" s="230"/>
    </row>
    <row r="10" spans="1:131" s="231" customFormat="1" ht="26.25" customHeight="1" x14ac:dyDescent="0.15">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t="s">
        <v>606</v>
      </c>
      <c r="BT10" s="774"/>
      <c r="BU10" s="774"/>
      <c r="BV10" s="774"/>
      <c r="BW10" s="774"/>
      <c r="BX10" s="774"/>
      <c r="BY10" s="774"/>
      <c r="BZ10" s="774"/>
      <c r="CA10" s="774"/>
      <c r="CB10" s="774"/>
      <c r="CC10" s="774"/>
      <c r="CD10" s="774"/>
      <c r="CE10" s="774"/>
      <c r="CF10" s="774"/>
      <c r="CG10" s="775"/>
      <c r="CH10" s="776">
        <v>2</v>
      </c>
      <c r="CI10" s="777"/>
      <c r="CJ10" s="777"/>
      <c r="CK10" s="777"/>
      <c r="CL10" s="778"/>
      <c r="CM10" s="776">
        <v>103</v>
      </c>
      <c r="CN10" s="777"/>
      <c r="CO10" s="777"/>
      <c r="CP10" s="777"/>
      <c r="CQ10" s="778"/>
      <c r="CR10" s="776">
        <v>6</v>
      </c>
      <c r="CS10" s="777"/>
      <c r="CT10" s="777"/>
      <c r="CU10" s="777"/>
      <c r="CV10" s="778"/>
      <c r="CW10" s="776" t="s">
        <v>516</v>
      </c>
      <c r="CX10" s="777"/>
      <c r="CY10" s="777"/>
      <c r="CZ10" s="777"/>
      <c r="DA10" s="778"/>
      <c r="DB10" s="776" t="s">
        <v>516</v>
      </c>
      <c r="DC10" s="777"/>
      <c r="DD10" s="777"/>
      <c r="DE10" s="777"/>
      <c r="DF10" s="778"/>
      <c r="DG10" s="776" t="s">
        <v>516</v>
      </c>
      <c r="DH10" s="777"/>
      <c r="DI10" s="777"/>
      <c r="DJ10" s="777"/>
      <c r="DK10" s="778"/>
      <c r="DL10" s="776" t="s">
        <v>516</v>
      </c>
      <c r="DM10" s="777"/>
      <c r="DN10" s="777"/>
      <c r="DO10" s="777"/>
      <c r="DP10" s="778"/>
      <c r="DQ10" s="776" t="s">
        <v>516</v>
      </c>
      <c r="DR10" s="777"/>
      <c r="DS10" s="777"/>
      <c r="DT10" s="777"/>
      <c r="DU10" s="778"/>
      <c r="DV10" s="773"/>
      <c r="DW10" s="774"/>
      <c r="DX10" s="774"/>
      <c r="DY10" s="774"/>
      <c r="DZ10" s="779"/>
      <c r="EA10" s="230"/>
    </row>
    <row r="11" spans="1:131" s="231" customFormat="1" ht="26.25" customHeight="1" x14ac:dyDescent="0.15">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t="s">
        <v>607</v>
      </c>
      <c r="BT11" s="774"/>
      <c r="BU11" s="774"/>
      <c r="BV11" s="774"/>
      <c r="BW11" s="774"/>
      <c r="BX11" s="774"/>
      <c r="BY11" s="774"/>
      <c r="BZ11" s="774"/>
      <c r="CA11" s="774"/>
      <c r="CB11" s="774"/>
      <c r="CC11" s="774"/>
      <c r="CD11" s="774"/>
      <c r="CE11" s="774"/>
      <c r="CF11" s="774"/>
      <c r="CG11" s="775"/>
      <c r="CH11" s="776">
        <v>71</v>
      </c>
      <c r="CI11" s="777"/>
      <c r="CJ11" s="777"/>
      <c r="CK11" s="777"/>
      <c r="CL11" s="778"/>
      <c r="CM11" s="776">
        <v>2347</v>
      </c>
      <c r="CN11" s="777"/>
      <c r="CO11" s="777"/>
      <c r="CP11" s="777"/>
      <c r="CQ11" s="778"/>
      <c r="CR11" s="776">
        <v>2068</v>
      </c>
      <c r="CS11" s="777"/>
      <c r="CT11" s="777"/>
      <c r="CU11" s="777"/>
      <c r="CV11" s="778"/>
      <c r="CW11" s="776">
        <v>372</v>
      </c>
      <c r="CX11" s="777"/>
      <c r="CY11" s="777"/>
      <c r="CZ11" s="777"/>
      <c r="DA11" s="778"/>
      <c r="DB11" s="776" t="s">
        <v>516</v>
      </c>
      <c r="DC11" s="777"/>
      <c r="DD11" s="777"/>
      <c r="DE11" s="777"/>
      <c r="DF11" s="778"/>
      <c r="DG11" s="776" t="s">
        <v>516</v>
      </c>
      <c r="DH11" s="777"/>
      <c r="DI11" s="777"/>
      <c r="DJ11" s="777"/>
      <c r="DK11" s="778"/>
      <c r="DL11" s="776" t="s">
        <v>516</v>
      </c>
      <c r="DM11" s="777"/>
      <c r="DN11" s="777"/>
      <c r="DO11" s="777"/>
      <c r="DP11" s="778"/>
      <c r="DQ11" s="776" t="s">
        <v>516</v>
      </c>
      <c r="DR11" s="777"/>
      <c r="DS11" s="777"/>
      <c r="DT11" s="777"/>
      <c r="DU11" s="778"/>
      <c r="DV11" s="773"/>
      <c r="DW11" s="774"/>
      <c r="DX11" s="774"/>
      <c r="DY11" s="774"/>
      <c r="DZ11" s="779"/>
      <c r="EA11" s="230"/>
    </row>
    <row r="12" spans="1:131" s="231" customFormat="1" ht="26.25" customHeight="1" x14ac:dyDescent="0.15">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x14ac:dyDescent="0.15">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x14ac:dyDescent="0.15">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x14ac:dyDescent="0.15">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x14ac:dyDescent="0.15">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x14ac:dyDescent="0.15">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x14ac:dyDescent="0.15">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x14ac:dyDescent="0.15">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x14ac:dyDescent="0.15">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x14ac:dyDescent="0.2">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x14ac:dyDescent="0.15">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x14ac:dyDescent="0.2">
      <c r="A23" s="236" t="s">
        <v>399</v>
      </c>
      <c r="B23" s="789" t="s">
        <v>400</v>
      </c>
      <c r="C23" s="790"/>
      <c r="D23" s="790"/>
      <c r="E23" s="790"/>
      <c r="F23" s="790"/>
      <c r="G23" s="790"/>
      <c r="H23" s="790"/>
      <c r="I23" s="790"/>
      <c r="J23" s="790"/>
      <c r="K23" s="790"/>
      <c r="L23" s="790"/>
      <c r="M23" s="790"/>
      <c r="N23" s="790"/>
      <c r="O23" s="790"/>
      <c r="P23" s="791"/>
      <c r="Q23" s="792">
        <f>SUM(Q7:U9)</f>
        <v>76593</v>
      </c>
      <c r="R23" s="793"/>
      <c r="S23" s="793"/>
      <c r="T23" s="793"/>
      <c r="U23" s="793"/>
      <c r="V23" s="793">
        <f>SUM(V7:Z9)</f>
        <v>73798</v>
      </c>
      <c r="W23" s="793"/>
      <c r="X23" s="793"/>
      <c r="Y23" s="793"/>
      <c r="Z23" s="793"/>
      <c r="AA23" s="793">
        <f t="shared" ref="AA23" si="0">SUM(AA7:AE9)</f>
        <v>2796</v>
      </c>
      <c r="AB23" s="793"/>
      <c r="AC23" s="793"/>
      <c r="AD23" s="793"/>
      <c r="AE23" s="794"/>
      <c r="AF23" s="795">
        <f t="shared" ref="AF23" si="1">SUM(AF7:AJ9)</f>
        <v>2240</v>
      </c>
      <c r="AG23" s="793"/>
      <c r="AH23" s="793"/>
      <c r="AI23" s="793"/>
      <c r="AJ23" s="796"/>
      <c r="AK23" s="797"/>
      <c r="AL23" s="798"/>
      <c r="AM23" s="798"/>
      <c r="AN23" s="798"/>
      <c r="AO23" s="798"/>
      <c r="AP23" s="793">
        <f t="shared" ref="AP23" si="2">SUM(AP7:AT9)</f>
        <v>64034</v>
      </c>
      <c r="AQ23" s="793"/>
      <c r="AR23" s="793"/>
      <c r="AS23" s="793"/>
      <c r="AT23" s="793"/>
      <c r="AU23" s="809"/>
      <c r="AV23" s="809"/>
      <c r="AW23" s="809"/>
      <c r="AX23" s="809"/>
      <c r="AY23" s="810"/>
      <c r="AZ23" s="811" t="s">
        <v>241</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x14ac:dyDescent="0.2">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385</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x14ac:dyDescent="0.15">
      <c r="A28" s="238">
        <v>1</v>
      </c>
      <c r="B28" s="749" t="s">
        <v>571</v>
      </c>
      <c r="C28" s="750"/>
      <c r="D28" s="750"/>
      <c r="E28" s="750"/>
      <c r="F28" s="750"/>
      <c r="G28" s="750"/>
      <c r="H28" s="750"/>
      <c r="I28" s="750"/>
      <c r="J28" s="750"/>
      <c r="K28" s="750"/>
      <c r="L28" s="750"/>
      <c r="M28" s="750"/>
      <c r="N28" s="750"/>
      <c r="O28" s="750"/>
      <c r="P28" s="751"/>
      <c r="Q28" s="822">
        <v>15200</v>
      </c>
      <c r="R28" s="823"/>
      <c r="S28" s="823"/>
      <c r="T28" s="823"/>
      <c r="U28" s="823"/>
      <c r="V28" s="823">
        <v>15074</v>
      </c>
      <c r="W28" s="823"/>
      <c r="X28" s="823"/>
      <c r="Y28" s="823"/>
      <c r="Z28" s="823"/>
      <c r="AA28" s="823">
        <v>126</v>
      </c>
      <c r="AB28" s="823"/>
      <c r="AC28" s="823"/>
      <c r="AD28" s="823"/>
      <c r="AE28" s="824"/>
      <c r="AF28" s="825">
        <v>126</v>
      </c>
      <c r="AG28" s="823"/>
      <c r="AH28" s="823"/>
      <c r="AI28" s="823"/>
      <c r="AJ28" s="826"/>
      <c r="AK28" s="827">
        <v>1174</v>
      </c>
      <c r="AL28" s="828"/>
      <c r="AM28" s="828"/>
      <c r="AN28" s="828"/>
      <c r="AO28" s="828"/>
      <c r="AP28" s="828" t="s">
        <v>516</v>
      </c>
      <c r="AQ28" s="828"/>
      <c r="AR28" s="828"/>
      <c r="AS28" s="828"/>
      <c r="AT28" s="828"/>
      <c r="AU28" s="828" t="s">
        <v>516</v>
      </c>
      <c r="AV28" s="828"/>
      <c r="AW28" s="828"/>
      <c r="AX28" s="828"/>
      <c r="AY28" s="828"/>
      <c r="AZ28" s="829" t="s">
        <v>516</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x14ac:dyDescent="0.15">
      <c r="A29" s="238">
        <v>2</v>
      </c>
      <c r="B29" s="780" t="s">
        <v>572</v>
      </c>
      <c r="C29" s="781"/>
      <c r="D29" s="781"/>
      <c r="E29" s="781"/>
      <c r="F29" s="781"/>
      <c r="G29" s="781"/>
      <c r="H29" s="781"/>
      <c r="I29" s="781"/>
      <c r="J29" s="781"/>
      <c r="K29" s="781"/>
      <c r="L29" s="781"/>
      <c r="M29" s="781"/>
      <c r="N29" s="781"/>
      <c r="O29" s="781"/>
      <c r="P29" s="782"/>
      <c r="Q29" s="783">
        <v>2253</v>
      </c>
      <c r="R29" s="784"/>
      <c r="S29" s="784"/>
      <c r="T29" s="784"/>
      <c r="U29" s="784"/>
      <c r="V29" s="784">
        <v>2174</v>
      </c>
      <c r="W29" s="784"/>
      <c r="X29" s="784"/>
      <c r="Y29" s="784"/>
      <c r="Z29" s="784"/>
      <c r="AA29" s="784">
        <v>79</v>
      </c>
      <c r="AB29" s="784"/>
      <c r="AC29" s="784"/>
      <c r="AD29" s="784"/>
      <c r="AE29" s="785"/>
      <c r="AF29" s="786">
        <v>79</v>
      </c>
      <c r="AG29" s="787"/>
      <c r="AH29" s="787"/>
      <c r="AI29" s="787"/>
      <c r="AJ29" s="788"/>
      <c r="AK29" s="834">
        <v>502</v>
      </c>
      <c r="AL29" s="830"/>
      <c r="AM29" s="830"/>
      <c r="AN29" s="830"/>
      <c r="AO29" s="830"/>
      <c r="AP29" s="830" t="s">
        <v>516</v>
      </c>
      <c r="AQ29" s="830"/>
      <c r="AR29" s="830"/>
      <c r="AS29" s="830"/>
      <c r="AT29" s="830"/>
      <c r="AU29" s="830" t="s">
        <v>516</v>
      </c>
      <c r="AV29" s="830"/>
      <c r="AW29" s="830"/>
      <c r="AX29" s="830"/>
      <c r="AY29" s="830"/>
      <c r="AZ29" s="831" t="s">
        <v>516</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x14ac:dyDescent="0.15">
      <c r="A30" s="238">
        <v>3</v>
      </c>
      <c r="B30" s="780" t="s">
        <v>570</v>
      </c>
      <c r="C30" s="781"/>
      <c r="D30" s="781"/>
      <c r="E30" s="781"/>
      <c r="F30" s="781"/>
      <c r="G30" s="781"/>
      <c r="H30" s="781"/>
      <c r="I30" s="781"/>
      <c r="J30" s="781"/>
      <c r="K30" s="781"/>
      <c r="L30" s="781"/>
      <c r="M30" s="781"/>
      <c r="N30" s="781"/>
      <c r="O30" s="781"/>
      <c r="P30" s="782"/>
      <c r="Q30" s="783">
        <v>16088</v>
      </c>
      <c r="R30" s="784"/>
      <c r="S30" s="784"/>
      <c r="T30" s="784"/>
      <c r="U30" s="784"/>
      <c r="V30" s="784">
        <v>15852</v>
      </c>
      <c r="W30" s="784"/>
      <c r="X30" s="784"/>
      <c r="Y30" s="784"/>
      <c r="Z30" s="784"/>
      <c r="AA30" s="784">
        <v>236</v>
      </c>
      <c r="AB30" s="784"/>
      <c r="AC30" s="784"/>
      <c r="AD30" s="784"/>
      <c r="AE30" s="785"/>
      <c r="AF30" s="786">
        <v>236</v>
      </c>
      <c r="AG30" s="787"/>
      <c r="AH30" s="787"/>
      <c r="AI30" s="787"/>
      <c r="AJ30" s="788"/>
      <c r="AK30" s="834">
        <v>2369</v>
      </c>
      <c r="AL30" s="830"/>
      <c r="AM30" s="830"/>
      <c r="AN30" s="830"/>
      <c r="AO30" s="830"/>
      <c r="AP30" s="830" t="s">
        <v>516</v>
      </c>
      <c r="AQ30" s="830"/>
      <c r="AR30" s="830"/>
      <c r="AS30" s="830"/>
      <c r="AT30" s="830"/>
      <c r="AU30" s="830" t="s">
        <v>516</v>
      </c>
      <c r="AV30" s="830"/>
      <c r="AW30" s="830"/>
      <c r="AX30" s="830"/>
      <c r="AY30" s="830"/>
      <c r="AZ30" s="831" t="s">
        <v>516</v>
      </c>
      <c r="BA30" s="831"/>
      <c r="BB30" s="831"/>
      <c r="BC30" s="831"/>
      <c r="BD30" s="831"/>
      <c r="BE30" s="832"/>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x14ac:dyDescent="0.15">
      <c r="A31" s="238">
        <v>4</v>
      </c>
      <c r="B31" s="780" t="s">
        <v>580</v>
      </c>
      <c r="C31" s="781"/>
      <c r="D31" s="781"/>
      <c r="E31" s="781"/>
      <c r="F31" s="781"/>
      <c r="G31" s="781"/>
      <c r="H31" s="781"/>
      <c r="I31" s="781"/>
      <c r="J31" s="781"/>
      <c r="K31" s="781"/>
      <c r="L31" s="781"/>
      <c r="M31" s="781"/>
      <c r="N31" s="781"/>
      <c r="O31" s="781"/>
      <c r="P31" s="782"/>
      <c r="Q31" s="783">
        <v>107</v>
      </c>
      <c r="R31" s="784"/>
      <c r="S31" s="784"/>
      <c r="T31" s="784"/>
      <c r="U31" s="784"/>
      <c r="V31" s="784">
        <v>107</v>
      </c>
      <c r="W31" s="784"/>
      <c r="X31" s="784"/>
      <c r="Y31" s="784"/>
      <c r="Z31" s="784"/>
      <c r="AA31" s="784">
        <v>0</v>
      </c>
      <c r="AB31" s="784"/>
      <c r="AC31" s="784"/>
      <c r="AD31" s="784"/>
      <c r="AE31" s="785"/>
      <c r="AF31" s="786">
        <v>0</v>
      </c>
      <c r="AG31" s="787"/>
      <c r="AH31" s="787"/>
      <c r="AI31" s="787"/>
      <c r="AJ31" s="788"/>
      <c r="AK31" s="834">
        <v>1</v>
      </c>
      <c r="AL31" s="830"/>
      <c r="AM31" s="830"/>
      <c r="AN31" s="830"/>
      <c r="AO31" s="830"/>
      <c r="AP31" s="830">
        <v>112</v>
      </c>
      <c r="AQ31" s="830"/>
      <c r="AR31" s="830"/>
      <c r="AS31" s="830"/>
      <c r="AT31" s="830"/>
      <c r="AU31" s="830">
        <v>23</v>
      </c>
      <c r="AV31" s="830"/>
      <c r="AW31" s="830"/>
      <c r="AX31" s="830"/>
      <c r="AY31" s="830"/>
      <c r="AZ31" s="831" t="s">
        <v>516</v>
      </c>
      <c r="BA31" s="831"/>
      <c r="BB31" s="831"/>
      <c r="BC31" s="831"/>
      <c r="BD31" s="831"/>
      <c r="BE31" s="832"/>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x14ac:dyDescent="0.15">
      <c r="A32" s="238">
        <v>5</v>
      </c>
      <c r="B32" s="780" t="s">
        <v>565</v>
      </c>
      <c r="C32" s="781"/>
      <c r="D32" s="781"/>
      <c r="E32" s="781"/>
      <c r="F32" s="781"/>
      <c r="G32" s="781"/>
      <c r="H32" s="781"/>
      <c r="I32" s="781"/>
      <c r="J32" s="781"/>
      <c r="K32" s="781"/>
      <c r="L32" s="781"/>
      <c r="M32" s="781"/>
      <c r="N32" s="781"/>
      <c r="O32" s="781"/>
      <c r="P32" s="782"/>
      <c r="Q32" s="783">
        <v>2783</v>
      </c>
      <c r="R32" s="784"/>
      <c r="S32" s="784"/>
      <c r="T32" s="784"/>
      <c r="U32" s="784"/>
      <c r="V32" s="784">
        <v>2560</v>
      </c>
      <c r="W32" s="784"/>
      <c r="X32" s="784"/>
      <c r="Y32" s="784"/>
      <c r="Z32" s="784"/>
      <c r="AA32" s="784">
        <v>223</v>
      </c>
      <c r="AB32" s="784"/>
      <c r="AC32" s="784"/>
      <c r="AD32" s="784"/>
      <c r="AE32" s="785"/>
      <c r="AF32" s="786">
        <v>3475</v>
      </c>
      <c r="AG32" s="787"/>
      <c r="AH32" s="787"/>
      <c r="AI32" s="787"/>
      <c r="AJ32" s="788"/>
      <c r="AK32" s="834">
        <v>111</v>
      </c>
      <c r="AL32" s="830"/>
      <c r="AM32" s="830"/>
      <c r="AN32" s="830"/>
      <c r="AO32" s="830"/>
      <c r="AP32" s="830">
        <v>7319</v>
      </c>
      <c r="AQ32" s="830"/>
      <c r="AR32" s="830"/>
      <c r="AS32" s="830"/>
      <c r="AT32" s="830"/>
      <c r="AU32" s="830">
        <v>798</v>
      </c>
      <c r="AV32" s="830"/>
      <c r="AW32" s="830"/>
      <c r="AX32" s="830"/>
      <c r="AY32" s="830"/>
      <c r="AZ32" s="831" t="s">
        <v>516</v>
      </c>
      <c r="BA32" s="831"/>
      <c r="BB32" s="831"/>
      <c r="BC32" s="831"/>
      <c r="BD32" s="831"/>
      <c r="BE32" s="832" t="s">
        <v>586</v>
      </c>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x14ac:dyDescent="0.15">
      <c r="A33" s="238">
        <v>6</v>
      </c>
      <c r="B33" s="780" t="s">
        <v>581</v>
      </c>
      <c r="C33" s="781"/>
      <c r="D33" s="781"/>
      <c r="E33" s="781"/>
      <c r="F33" s="781"/>
      <c r="G33" s="781"/>
      <c r="H33" s="781"/>
      <c r="I33" s="781"/>
      <c r="J33" s="781"/>
      <c r="K33" s="781"/>
      <c r="L33" s="781"/>
      <c r="M33" s="781"/>
      <c r="N33" s="781"/>
      <c r="O33" s="781"/>
      <c r="P33" s="782"/>
      <c r="Q33" s="783">
        <v>4225</v>
      </c>
      <c r="R33" s="784"/>
      <c r="S33" s="784"/>
      <c r="T33" s="784"/>
      <c r="U33" s="784"/>
      <c r="V33" s="784">
        <v>3271</v>
      </c>
      <c r="W33" s="784"/>
      <c r="X33" s="784"/>
      <c r="Y33" s="784"/>
      <c r="Z33" s="784"/>
      <c r="AA33" s="784">
        <v>954</v>
      </c>
      <c r="AB33" s="784"/>
      <c r="AC33" s="784"/>
      <c r="AD33" s="784"/>
      <c r="AE33" s="785"/>
      <c r="AF33" s="786">
        <v>162</v>
      </c>
      <c r="AG33" s="787"/>
      <c r="AH33" s="787"/>
      <c r="AI33" s="787"/>
      <c r="AJ33" s="788"/>
      <c r="AK33" s="834">
        <v>1691</v>
      </c>
      <c r="AL33" s="830"/>
      <c r="AM33" s="830"/>
      <c r="AN33" s="830"/>
      <c r="AO33" s="830"/>
      <c r="AP33" s="830">
        <v>21136</v>
      </c>
      <c r="AQ33" s="830"/>
      <c r="AR33" s="830"/>
      <c r="AS33" s="830"/>
      <c r="AT33" s="830"/>
      <c r="AU33" s="830">
        <v>13400</v>
      </c>
      <c r="AV33" s="830"/>
      <c r="AW33" s="830"/>
      <c r="AX33" s="830"/>
      <c r="AY33" s="830"/>
      <c r="AZ33" s="831" t="s">
        <v>516</v>
      </c>
      <c r="BA33" s="831"/>
      <c r="BB33" s="831"/>
      <c r="BC33" s="831"/>
      <c r="BD33" s="831"/>
      <c r="BE33" s="832" t="s">
        <v>586</v>
      </c>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x14ac:dyDescent="0.15">
      <c r="A34" s="238">
        <v>7</v>
      </c>
      <c r="B34" s="780" t="s">
        <v>582</v>
      </c>
      <c r="C34" s="781"/>
      <c r="D34" s="781"/>
      <c r="E34" s="781"/>
      <c r="F34" s="781"/>
      <c r="G34" s="781"/>
      <c r="H34" s="781"/>
      <c r="I34" s="781"/>
      <c r="J34" s="781"/>
      <c r="K34" s="781"/>
      <c r="L34" s="781"/>
      <c r="M34" s="781"/>
      <c r="N34" s="781"/>
      <c r="O34" s="781"/>
      <c r="P34" s="782"/>
      <c r="Q34" s="783">
        <v>1636</v>
      </c>
      <c r="R34" s="784"/>
      <c r="S34" s="784"/>
      <c r="T34" s="784"/>
      <c r="U34" s="784"/>
      <c r="V34" s="784">
        <v>1329</v>
      </c>
      <c r="W34" s="784"/>
      <c r="X34" s="784"/>
      <c r="Y34" s="784"/>
      <c r="Z34" s="784"/>
      <c r="AA34" s="784">
        <v>307</v>
      </c>
      <c r="AB34" s="784"/>
      <c r="AC34" s="784"/>
      <c r="AD34" s="784"/>
      <c r="AE34" s="785"/>
      <c r="AF34" s="786">
        <v>2788</v>
      </c>
      <c r="AG34" s="787"/>
      <c r="AH34" s="787"/>
      <c r="AI34" s="787"/>
      <c r="AJ34" s="788"/>
      <c r="AK34" s="834">
        <v>845</v>
      </c>
      <c r="AL34" s="830"/>
      <c r="AM34" s="830"/>
      <c r="AN34" s="830"/>
      <c r="AO34" s="830"/>
      <c r="AP34" s="830">
        <v>8803</v>
      </c>
      <c r="AQ34" s="830"/>
      <c r="AR34" s="830"/>
      <c r="AS34" s="830"/>
      <c r="AT34" s="830"/>
      <c r="AU34" s="830">
        <v>5581</v>
      </c>
      <c r="AV34" s="830"/>
      <c r="AW34" s="830"/>
      <c r="AX34" s="830"/>
      <c r="AY34" s="830"/>
      <c r="AZ34" s="831" t="s">
        <v>516</v>
      </c>
      <c r="BA34" s="831"/>
      <c r="BB34" s="831"/>
      <c r="BC34" s="831"/>
      <c r="BD34" s="831"/>
      <c r="BE34" s="832" t="s">
        <v>586</v>
      </c>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x14ac:dyDescent="0.15">
      <c r="A35" s="238">
        <v>8</v>
      </c>
      <c r="B35" s="780" t="s">
        <v>583</v>
      </c>
      <c r="C35" s="781"/>
      <c r="D35" s="781"/>
      <c r="E35" s="781"/>
      <c r="F35" s="781"/>
      <c r="G35" s="781"/>
      <c r="H35" s="781"/>
      <c r="I35" s="781"/>
      <c r="J35" s="781"/>
      <c r="K35" s="781"/>
      <c r="L35" s="781"/>
      <c r="M35" s="781"/>
      <c r="N35" s="781"/>
      <c r="O35" s="781"/>
      <c r="P35" s="782"/>
      <c r="Q35" s="783">
        <v>1305</v>
      </c>
      <c r="R35" s="784"/>
      <c r="S35" s="784"/>
      <c r="T35" s="784"/>
      <c r="U35" s="784"/>
      <c r="V35" s="784">
        <v>1120</v>
      </c>
      <c r="W35" s="784"/>
      <c r="X35" s="784"/>
      <c r="Y35" s="784"/>
      <c r="Z35" s="784"/>
      <c r="AA35" s="784">
        <v>185</v>
      </c>
      <c r="AB35" s="784"/>
      <c r="AC35" s="784"/>
      <c r="AD35" s="784"/>
      <c r="AE35" s="785"/>
      <c r="AF35" s="786">
        <v>1260</v>
      </c>
      <c r="AG35" s="787"/>
      <c r="AH35" s="787"/>
      <c r="AI35" s="787"/>
      <c r="AJ35" s="788"/>
      <c r="AK35" s="834">
        <v>865</v>
      </c>
      <c r="AL35" s="830"/>
      <c r="AM35" s="830"/>
      <c r="AN35" s="830"/>
      <c r="AO35" s="830"/>
      <c r="AP35" s="830">
        <v>4686</v>
      </c>
      <c r="AQ35" s="830"/>
      <c r="AR35" s="830"/>
      <c r="AS35" s="830"/>
      <c r="AT35" s="830"/>
      <c r="AU35" s="830">
        <v>4138</v>
      </c>
      <c r="AV35" s="830"/>
      <c r="AW35" s="830"/>
      <c r="AX35" s="830"/>
      <c r="AY35" s="830"/>
      <c r="AZ35" s="831" t="s">
        <v>516</v>
      </c>
      <c r="BA35" s="831"/>
      <c r="BB35" s="831"/>
      <c r="BC35" s="831"/>
      <c r="BD35" s="831"/>
      <c r="BE35" s="832" t="s">
        <v>586</v>
      </c>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x14ac:dyDescent="0.15">
      <c r="A36" s="238">
        <v>9</v>
      </c>
      <c r="B36" s="780" t="s">
        <v>584</v>
      </c>
      <c r="C36" s="781"/>
      <c r="D36" s="781"/>
      <c r="E36" s="781"/>
      <c r="F36" s="781"/>
      <c r="G36" s="781"/>
      <c r="H36" s="781"/>
      <c r="I36" s="781"/>
      <c r="J36" s="781"/>
      <c r="K36" s="781"/>
      <c r="L36" s="781"/>
      <c r="M36" s="781"/>
      <c r="N36" s="781"/>
      <c r="O36" s="781"/>
      <c r="P36" s="782"/>
      <c r="Q36" s="783">
        <v>7</v>
      </c>
      <c r="R36" s="784"/>
      <c r="S36" s="784"/>
      <c r="T36" s="784"/>
      <c r="U36" s="784"/>
      <c r="V36" s="784">
        <v>7</v>
      </c>
      <c r="W36" s="784"/>
      <c r="X36" s="784"/>
      <c r="Y36" s="784"/>
      <c r="Z36" s="784"/>
      <c r="AA36" s="784">
        <v>0</v>
      </c>
      <c r="AB36" s="784"/>
      <c r="AC36" s="784"/>
      <c r="AD36" s="784"/>
      <c r="AE36" s="785"/>
      <c r="AF36" s="786">
        <v>62</v>
      </c>
      <c r="AG36" s="787"/>
      <c r="AH36" s="787"/>
      <c r="AI36" s="787"/>
      <c r="AJ36" s="788"/>
      <c r="AK36" s="834">
        <v>5</v>
      </c>
      <c r="AL36" s="830"/>
      <c r="AM36" s="830"/>
      <c r="AN36" s="830"/>
      <c r="AO36" s="830"/>
      <c r="AP36" s="830">
        <v>17</v>
      </c>
      <c r="AQ36" s="830"/>
      <c r="AR36" s="830"/>
      <c r="AS36" s="830"/>
      <c r="AT36" s="830"/>
      <c r="AU36" s="830">
        <v>15</v>
      </c>
      <c r="AV36" s="830"/>
      <c r="AW36" s="830"/>
      <c r="AX36" s="830"/>
      <c r="AY36" s="830"/>
      <c r="AZ36" s="831" t="s">
        <v>516</v>
      </c>
      <c r="BA36" s="831"/>
      <c r="BB36" s="831"/>
      <c r="BC36" s="831"/>
      <c r="BD36" s="831"/>
      <c r="BE36" s="832" t="s">
        <v>586</v>
      </c>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x14ac:dyDescent="0.15">
      <c r="A37" s="238">
        <v>10</v>
      </c>
      <c r="B37" s="780" t="s">
        <v>585</v>
      </c>
      <c r="C37" s="781"/>
      <c r="D37" s="781"/>
      <c r="E37" s="781"/>
      <c r="F37" s="781"/>
      <c r="G37" s="781"/>
      <c r="H37" s="781"/>
      <c r="I37" s="781"/>
      <c r="J37" s="781"/>
      <c r="K37" s="781"/>
      <c r="L37" s="781"/>
      <c r="M37" s="781"/>
      <c r="N37" s="781"/>
      <c r="O37" s="781"/>
      <c r="P37" s="782"/>
      <c r="Q37" s="783">
        <v>421</v>
      </c>
      <c r="R37" s="784"/>
      <c r="S37" s="784"/>
      <c r="T37" s="784"/>
      <c r="U37" s="784"/>
      <c r="V37" s="784">
        <v>462</v>
      </c>
      <c r="W37" s="784"/>
      <c r="X37" s="784"/>
      <c r="Y37" s="784"/>
      <c r="Z37" s="784"/>
      <c r="AA37" s="784">
        <v>-41</v>
      </c>
      <c r="AB37" s="784"/>
      <c r="AC37" s="784"/>
      <c r="AD37" s="784"/>
      <c r="AE37" s="785"/>
      <c r="AF37" s="786">
        <v>8</v>
      </c>
      <c r="AG37" s="787"/>
      <c r="AH37" s="787"/>
      <c r="AI37" s="787"/>
      <c r="AJ37" s="788"/>
      <c r="AK37" s="834">
        <v>266</v>
      </c>
      <c r="AL37" s="830"/>
      <c r="AM37" s="830"/>
      <c r="AN37" s="830"/>
      <c r="AO37" s="830"/>
      <c r="AP37" s="830">
        <v>171</v>
      </c>
      <c r="AQ37" s="830"/>
      <c r="AR37" s="830"/>
      <c r="AS37" s="830"/>
      <c r="AT37" s="830"/>
      <c r="AU37" s="830">
        <v>131</v>
      </c>
      <c r="AV37" s="830"/>
      <c r="AW37" s="830"/>
      <c r="AX37" s="830"/>
      <c r="AY37" s="830"/>
      <c r="AZ37" s="831" t="s">
        <v>516</v>
      </c>
      <c r="BA37" s="831"/>
      <c r="BB37" s="831"/>
      <c r="BC37" s="831"/>
      <c r="BD37" s="831"/>
      <c r="BE37" s="832" t="s">
        <v>586</v>
      </c>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x14ac:dyDescent="0.15">
      <c r="A38" s="238">
        <v>11</v>
      </c>
      <c r="B38" s="780" t="s">
        <v>569</v>
      </c>
      <c r="C38" s="781"/>
      <c r="D38" s="781"/>
      <c r="E38" s="781"/>
      <c r="F38" s="781"/>
      <c r="G38" s="781"/>
      <c r="H38" s="781"/>
      <c r="I38" s="781"/>
      <c r="J38" s="781"/>
      <c r="K38" s="781"/>
      <c r="L38" s="781"/>
      <c r="M38" s="781"/>
      <c r="N38" s="781"/>
      <c r="O38" s="781"/>
      <c r="P38" s="782"/>
      <c r="Q38" s="783">
        <v>37</v>
      </c>
      <c r="R38" s="784"/>
      <c r="S38" s="784"/>
      <c r="T38" s="784"/>
      <c r="U38" s="784"/>
      <c r="V38" s="784">
        <v>35</v>
      </c>
      <c r="W38" s="784"/>
      <c r="X38" s="784"/>
      <c r="Y38" s="784"/>
      <c r="Z38" s="784"/>
      <c r="AA38" s="784">
        <v>2</v>
      </c>
      <c r="AB38" s="784"/>
      <c r="AC38" s="784"/>
      <c r="AD38" s="784"/>
      <c r="AE38" s="785"/>
      <c r="AF38" s="786">
        <v>448</v>
      </c>
      <c r="AG38" s="787"/>
      <c r="AH38" s="787"/>
      <c r="AI38" s="787"/>
      <c r="AJ38" s="788"/>
      <c r="AK38" s="834" t="s">
        <v>516</v>
      </c>
      <c r="AL38" s="830"/>
      <c r="AM38" s="830"/>
      <c r="AN38" s="830"/>
      <c r="AO38" s="830"/>
      <c r="AP38" s="830" t="s">
        <v>516</v>
      </c>
      <c r="AQ38" s="830"/>
      <c r="AR38" s="830"/>
      <c r="AS38" s="830"/>
      <c r="AT38" s="830"/>
      <c r="AU38" s="830" t="s">
        <v>516</v>
      </c>
      <c r="AV38" s="830"/>
      <c r="AW38" s="830"/>
      <c r="AX38" s="830"/>
      <c r="AY38" s="830"/>
      <c r="AZ38" s="831" t="s">
        <v>516</v>
      </c>
      <c r="BA38" s="831"/>
      <c r="BB38" s="831"/>
      <c r="BC38" s="831"/>
      <c r="BD38" s="831"/>
      <c r="BE38" s="832" t="s">
        <v>586</v>
      </c>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x14ac:dyDescent="0.15">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x14ac:dyDescent="0.15">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x14ac:dyDescent="0.15">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x14ac:dyDescent="0.15">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x14ac:dyDescent="0.15">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x14ac:dyDescent="0.15">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x14ac:dyDescent="0.15">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x14ac:dyDescent="0.15">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x14ac:dyDescent="0.15">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x14ac:dyDescent="0.15">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x14ac:dyDescent="0.15">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x14ac:dyDescent="0.15">
      <c r="A50" s="234">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x14ac:dyDescent="0.15">
      <c r="A51" s="234">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x14ac:dyDescent="0.15">
      <c r="A52" s="234">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x14ac:dyDescent="0.15">
      <c r="A53" s="234">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x14ac:dyDescent="0.15">
      <c r="A54" s="234">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x14ac:dyDescent="0.15">
      <c r="A55" s="234">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x14ac:dyDescent="0.15">
      <c r="A56" s="234">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x14ac:dyDescent="0.15">
      <c r="A57" s="234">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x14ac:dyDescent="0.15">
      <c r="A58" s="234">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x14ac:dyDescent="0.15">
      <c r="A59" s="234">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x14ac:dyDescent="0.15">
      <c r="A60" s="234">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x14ac:dyDescent="0.2">
      <c r="A61" s="234">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x14ac:dyDescent="0.15">
      <c r="A62" s="234">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x14ac:dyDescent="0.2">
      <c r="A63" s="236" t="s">
        <v>399</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f>SUM(AF28:AJ38)</f>
        <v>8644</v>
      </c>
      <c r="AG63" s="844"/>
      <c r="AH63" s="844"/>
      <c r="AI63" s="844"/>
      <c r="AJ63" s="845"/>
      <c r="AK63" s="846"/>
      <c r="AL63" s="841"/>
      <c r="AM63" s="841"/>
      <c r="AN63" s="841"/>
      <c r="AO63" s="841"/>
      <c r="AP63" s="844">
        <f t="shared" ref="AP63" si="3">SUM(AP28:AT38)</f>
        <v>42244</v>
      </c>
      <c r="AQ63" s="844"/>
      <c r="AR63" s="844"/>
      <c r="AS63" s="844"/>
      <c r="AT63" s="844"/>
      <c r="AU63" s="844">
        <f t="shared" ref="AU63" si="4">SUM(AU28:AY38)</f>
        <v>24086</v>
      </c>
      <c r="AV63" s="844"/>
      <c r="AW63" s="844"/>
      <c r="AX63" s="844"/>
      <c r="AY63" s="844"/>
      <c r="AZ63" s="848"/>
      <c r="BA63" s="848"/>
      <c r="BB63" s="848"/>
      <c r="BC63" s="848"/>
      <c r="BD63" s="848"/>
      <c r="BE63" s="849"/>
      <c r="BF63" s="849"/>
      <c r="BG63" s="849"/>
      <c r="BH63" s="849"/>
      <c r="BI63" s="850"/>
      <c r="BJ63" s="851" t="s">
        <v>415</v>
      </c>
      <c r="BK63" s="852"/>
      <c r="BL63" s="852"/>
      <c r="BM63" s="852"/>
      <c r="BN63" s="853"/>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385</v>
      </c>
      <c r="BA66" s="734"/>
      <c r="BB66" s="734"/>
      <c r="BC66" s="734"/>
      <c r="BD66" s="740"/>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15">
      <c r="A68" s="232">
        <v>1</v>
      </c>
      <c r="B68" s="869" t="s">
        <v>587</v>
      </c>
      <c r="C68" s="870"/>
      <c r="D68" s="870"/>
      <c r="E68" s="870"/>
      <c r="F68" s="870"/>
      <c r="G68" s="870"/>
      <c r="H68" s="870"/>
      <c r="I68" s="870"/>
      <c r="J68" s="870"/>
      <c r="K68" s="870"/>
      <c r="L68" s="870"/>
      <c r="M68" s="870"/>
      <c r="N68" s="870"/>
      <c r="O68" s="870"/>
      <c r="P68" s="871"/>
      <c r="Q68" s="872">
        <v>2132</v>
      </c>
      <c r="R68" s="866"/>
      <c r="S68" s="866"/>
      <c r="T68" s="866"/>
      <c r="U68" s="866"/>
      <c r="V68" s="866">
        <v>2025</v>
      </c>
      <c r="W68" s="866"/>
      <c r="X68" s="866"/>
      <c r="Y68" s="866"/>
      <c r="Z68" s="866"/>
      <c r="AA68" s="866">
        <v>107</v>
      </c>
      <c r="AB68" s="866"/>
      <c r="AC68" s="866"/>
      <c r="AD68" s="866"/>
      <c r="AE68" s="866"/>
      <c r="AF68" s="866">
        <v>106</v>
      </c>
      <c r="AG68" s="866"/>
      <c r="AH68" s="866"/>
      <c r="AI68" s="866"/>
      <c r="AJ68" s="866"/>
      <c r="AK68" s="866">
        <v>57</v>
      </c>
      <c r="AL68" s="866"/>
      <c r="AM68" s="866"/>
      <c r="AN68" s="866"/>
      <c r="AO68" s="866"/>
      <c r="AP68" s="866">
        <v>58</v>
      </c>
      <c r="AQ68" s="866"/>
      <c r="AR68" s="866"/>
      <c r="AS68" s="866"/>
      <c r="AT68" s="866"/>
      <c r="AU68" s="866">
        <v>42</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15">
      <c r="A69" s="234">
        <v>2</v>
      </c>
      <c r="B69" s="873" t="s">
        <v>588</v>
      </c>
      <c r="C69" s="874"/>
      <c r="D69" s="874"/>
      <c r="E69" s="874"/>
      <c r="F69" s="874"/>
      <c r="G69" s="874"/>
      <c r="H69" s="874"/>
      <c r="I69" s="874"/>
      <c r="J69" s="874"/>
      <c r="K69" s="874"/>
      <c r="L69" s="874"/>
      <c r="M69" s="874"/>
      <c r="N69" s="874"/>
      <c r="O69" s="874"/>
      <c r="P69" s="875"/>
      <c r="Q69" s="876">
        <v>122</v>
      </c>
      <c r="R69" s="830"/>
      <c r="S69" s="830"/>
      <c r="T69" s="830"/>
      <c r="U69" s="830"/>
      <c r="V69" s="830">
        <v>43</v>
      </c>
      <c r="W69" s="830"/>
      <c r="X69" s="830"/>
      <c r="Y69" s="830"/>
      <c r="Z69" s="830"/>
      <c r="AA69" s="830">
        <v>79</v>
      </c>
      <c r="AB69" s="830"/>
      <c r="AC69" s="830"/>
      <c r="AD69" s="830"/>
      <c r="AE69" s="830"/>
      <c r="AF69" s="830">
        <v>79</v>
      </c>
      <c r="AG69" s="830"/>
      <c r="AH69" s="830"/>
      <c r="AI69" s="830"/>
      <c r="AJ69" s="830"/>
      <c r="AK69" s="830" t="s">
        <v>516</v>
      </c>
      <c r="AL69" s="830"/>
      <c r="AM69" s="830"/>
      <c r="AN69" s="830"/>
      <c r="AO69" s="830"/>
      <c r="AP69" s="830" t="s">
        <v>516</v>
      </c>
      <c r="AQ69" s="830"/>
      <c r="AR69" s="830"/>
      <c r="AS69" s="830"/>
      <c r="AT69" s="830"/>
      <c r="AU69" s="830" t="s">
        <v>516</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15">
      <c r="A70" s="234">
        <v>3</v>
      </c>
      <c r="B70" s="873" t="s">
        <v>589</v>
      </c>
      <c r="C70" s="874"/>
      <c r="D70" s="874"/>
      <c r="E70" s="874"/>
      <c r="F70" s="874"/>
      <c r="G70" s="874"/>
      <c r="H70" s="874"/>
      <c r="I70" s="874"/>
      <c r="J70" s="874"/>
      <c r="K70" s="874"/>
      <c r="L70" s="874"/>
      <c r="M70" s="874"/>
      <c r="N70" s="874"/>
      <c r="O70" s="874"/>
      <c r="P70" s="875"/>
      <c r="Q70" s="876">
        <v>221</v>
      </c>
      <c r="R70" s="830"/>
      <c r="S70" s="830"/>
      <c r="T70" s="830"/>
      <c r="U70" s="830"/>
      <c r="V70" s="830">
        <v>199</v>
      </c>
      <c r="W70" s="830"/>
      <c r="X70" s="830"/>
      <c r="Y70" s="830"/>
      <c r="Z70" s="830"/>
      <c r="AA70" s="830">
        <v>22</v>
      </c>
      <c r="AB70" s="830"/>
      <c r="AC70" s="830"/>
      <c r="AD70" s="830"/>
      <c r="AE70" s="830"/>
      <c r="AF70" s="830">
        <v>22</v>
      </c>
      <c r="AG70" s="830"/>
      <c r="AH70" s="830"/>
      <c r="AI70" s="830"/>
      <c r="AJ70" s="830"/>
      <c r="AK70" s="830" t="s">
        <v>516</v>
      </c>
      <c r="AL70" s="830"/>
      <c r="AM70" s="830"/>
      <c r="AN70" s="830"/>
      <c r="AO70" s="830"/>
      <c r="AP70" s="830" t="s">
        <v>516</v>
      </c>
      <c r="AQ70" s="830"/>
      <c r="AR70" s="830"/>
      <c r="AS70" s="830"/>
      <c r="AT70" s="830"/>
      <c r="AU70" s="830" t="s">
        <v>516</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15">
      <c r="A71" s="234">
        <v>4</v>
      </c>
      <c r="B71" s="873" t="s">
        <v>590</v>
      </c>
      <c r="C71" s="874"/>
      <c r="D71" s="874"/>
      <c r="E71" s="874"/>
      <c r="F71" s="874"/>
      <c r="G71" s="874"/>
      <c r="H71" s="874"/>
      <c r="I71" s="874"/>
      <c r="J71" s="874"/>
      <c r="K71" s="874"/>
      <c r="L71" s="874"/>
      <c r="M71" s="874"/>
      <c r="N71" s="874"/>
      <c r="O71" s="874"/>
      <c r="P71" s="875"/>
      <c r="Q71" s="876">
        <v>2465</v>
      </c>
      <c r="R71" s="830"/>
      <c r="S71" s="830"/>
      <c r="T71" s="830"/>
      <c r="U71" s="830"/>
      <c r="V71" s="830">
        <v>2407</v>
      </c>
      <c r="W71" s="830"/>
      <c r="X71" s="830"/>
      <c r="Y71" s="830"/>
      <c r="Z71" s="830"/>
      <c r="AA71" s="830">
        <v>58</v>
      </c>
      <c r="AB71" s="830"/>
      <c r="AC71" s="830"/>
      <c r="AD71" s="830"/>
      <c r="AE71" s="830"/>
      <c r="AF71" s="830">
        <v>58</v>
      </c>
      <c r="AG71" s="830"/>
      <c r="AH71" s="830"/>
      <c r="AI71" s="830"/>
      <c r="AJ71" s="830"/>
      <c r="AK71" s="830" t="s">
        <v>516</v>
      </c>
      <c r="AL71" s="830"/>
      <c r="AM71" s="830"/>
      <c r="AN71" s="830"/>
      <c r="AO71" s="830"/>
      <c r="AP71" s="830">
        <v>893</v>
      </c>
      <c r="AQ71" s="830"/>
      <c r="AR71" s="830"/>
      <c r="AS71" s="830"/>
      <c r="AT71" s="830"/>
      <c r="AU71" s="830">
        <v>627</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15">
      <c r="A72" s="234">
        <v>5</v>
      </c>
      <c r="B72" s="873" t="s">
        <v>591</v>
      </c>
      <c r="C72" s="874"/>
      <c r="D72" s="874"/>
      <c r="E72" s="874"/>
      <c r="F72" s="874"/>
      <c r="G72" s="874"/>
      <c r="H72" s="874"/>
      <c r="I72" s="874"/>
      <c r="J72" s="874"/>
      <c r="K72" s="874"/>
      <c r="L72" s="874"/>
      <c r="M72" s="874"/>
      <c r="N72" s="874"/>
      <c r="O72" s="874"/>
      <c r="P72" s="875"/>
      <c r="Q72" s="876">
        <v>35</v>
      </c>
      <c r="R72" s="830"/>
      <c r="S72" s="830"/>
      <c r="T72" s="830"/>
      <c r="U72" s="830"/>
      <c r="V72" s="830">
        <v>33</v>
      </c>
      <c r="W72" s="830"/>
      <c r="X72" s="830"/>
      <c r="Y72" s="830"/>
      <c r="Z72" s="830"/>
      <c r="AA72" s="830">
        <v>2</v>
      </c>
      <c r="AB72" s="830"/>
      <c r="AC72" s="830"/>
      <c r="AD72" s="830"/>
      <c r="AE72" s="830"/>
      <c r="AF72" s="830">
        <v>2</v>
      </c>
      <c r="AG72" s="830"/>
      <c r="AH72" s="830"/>
      <c r="AI72" s="830"/>
      <c r="AJ72" s="830"/>
      <c r="AK72" s="830" t="s">
        <v>516</v>
      </c>
      <c r="AL72" s="830"/>
      <c r="AM72" s="830"/>
      <c r="AN72" s="830"/>
      <c r="AO72" s="830"/>
      <c r="AP72" s="830" t="s">
        <v>516</v>
      </c>
      <c r="AQ72" s="830"/>
      <c r="AR72" s="830"/>
      <c r="AS72" s="830"/>
      <c r="AT72" s="830"/>
      <c r="AU72" s="830" t="s">
        <v>516</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15">
      <c r="A73" s="234">
        <v>6</v>
      </c>
      <c r="B73" s="873" t="s">
        <v>592</v>
      </c>
      <c r="C73" s="874"/>
      <c r="D73" s="874"/>
      <c r="E73" s="874"/>
      <c r="F73" s="874"/>
      <c r="G73" s="874"/>
      <c r="H73" s="874"/>
      <c r="I73" s="874"/>
      <c r="J73" s="874"/>
      <c r="K73" s="874"/>
      <c r="L73" s="874"/>
      <c r="M73" s="874"/>
      <c r="N73" s="874"/>
      <c r="O73" s="874"/>
      <c r="P73" s="875"/>
      <c r="Q73" s="876">
        <v>120</v>
      </c>
      <c r="R73" s="830"/>
      <c r="S73" s="830"/>
      <c r="T73" s="830"/>
      <c r="U73" s="830"/>
      <c r="V73" s="830">
        <v>118</v>
      </c>
      <c r="W73" s="830"/>
      <c r="X73" s="830"/>
      <c r="Y73" s="830"/>
      <c r="Z73" s="830"/>
      <c r="AA73" s="830">
        <v>2</v>
      </c>
      <c r="AB73" s="830"/>
      <c r="AC73" s="830"/>
      <c r="AD73" s="830"/>
      <c r="AE73" s="830"/>
      <c r="AF73" s="830">
        <v>1</v>
      </c>
      <c r="AG73" s="830"/>
      <c r="AH73" s="830"/>
      <c r="AI73" s="830"/>
      <c r="AJ73" s="830"/>
      <c r="AK73" s="830" t="s">
        <v>516</v>
      </c>
      <c r="AL73" s="830"/>
      <c r="AM73" s="830"/>
      <c r="AN73" s="830"/>
      <c r="AO73" s="830"/>
      <c r="AP73" s="830">
        <v>104</v>
      </c>
      <c r="AQ73" s="830"/>
      <c r="AR73" s="830"/>
      <c r="AS73" s="830"/>
      <c r="AT73" s="830"/>
      <c r="AU73" s="830">
        <v>40</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15">
      <c r="A74" s="234">
        <v>7</v>
      </c>
      <c r="B74" s="873" t="s">
        <v>593</v>
      </c>
      <c r="C74" s="874"/>
      <c r="D74" s="874"/>
      <c r="E74" s="874"/>
      <c r="F74" s="874"/>
      <c r="G74" s="874"/>
      <c r="H74" s="874"/>
      <c r="I74" s="874"/>
      <c r="J74" s="874"/>
      <c r="K74" s="874"/>
      <c r="L74" s="874"/>
      <c r="M74" s="874"/>
      <c r="N74" s="874"/>
      <c r="O74" s="874"/>
      <c r="P74" s="875"/>
      <c r="Q74" s="876">
        <v>239</v>
      </c>
      <c r="R74" s="830"/>
      <c r="S74" s="830"/>
      <c r="T74" s="830"/>
      <c r="U74" s="830"/>
      <c r="V74" s="830">
        <v>188</v>
      </c>
      <c r="W74" s="830"/>
      <c r="X74" s="830"/>
      <c r="Y74" s="830"/>
      <c r="Z74" s="830"/>
      <c r="AA74" s="830">
        <v>50</v>
      </c>
      <c r="AB74" s="830"/>
      <c r="AC74" s="830"/>
      <c r="AD74" s="830"/>
      <c r="AE74" s="830"/>
      <c r="AF74" s="830">
        <v>50</v>
      </c>
      <c r="AG74" s="830"/>
      <c r="AH74" s="830"/>
      <c r="AI74" s="830"/>
      <c r="AJ74" s="830"/>
      <c r="AK74" s="830">
        <v>19</v>
      </c>
      <c r="AL74" s="830"/>
      <c r="AM74" s="830"/>
      <c r="AN74" s="830"/>
      <c r="AO74" s="830"/>
      <c r="AP74" s="830" t="s">
        <v>516</v>
      </c>
      <c r="AQ74" s="830"/>
      <c r="AR74" s="830"/>
      <c r="AS74" s="830"/>
      <c r="AT74" s="830"/>
      <c r="AU74" s="830" t="s">
        <v>516</v>
      </c>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15">
      <c r="A75" s="234">
        <v>8</v>
      </c>
      <c r="B75" s="873" t="s">
        <v>594</v>
      </c>
      <c r="C75" s="874"/>
      <c r="D75" s="874"/>
      <c r="E75" s="874"/>
      <c r="F75" s="874"/>
      <c r="G75" s="874"/>
      <c r="H75" s="874"/>
      <c r="I75" s="874"/>
      <c r="J75" s="874"/>
      <c r="K75" s="874"/>
      <c r="L75" s="874"/>
      <c r="M75" s="874"/>
      <c r="N75" s="874"/>
      <c r="O75" s="874"/>
      <c r="P75" s="875"/>
      <c r="Q75" s="877">
        <v>307348</v>
      </c>
      <c r="R75" s="878"/>
      <c r="S75" s="878"/>
      <c r="T75" s="878"/>
      <c r="U75" s="834"/>
      <c r="V75" s="879">
        <v>292047</v>
      </c>
      <c r="W75" s="878"/>
      <c r="X75" s="878"/>
      <c r="Y75" s="878"/>
      <c r="Z75" s="834"/>
      <c r="AA75" s="879">
        <v>15301</v>
      </c>
      <c r="AB75" s="878"/>
      <c r="AC75" s="878"/>
      <c r="AD75" s="878"/>
      <c r="AE75" s="834"/>
      <c r="AF75" s="879">
        <v>15301</v>
      </c>
      <c r="AG75" s="878"/>
      <c r="AH75" s="878"/>
      <c r="AI75" s="878"/>
      <c r="AJ75" s="834"/>
      <c r="AK75" s="879" t="s">
        <v>516</v>
      </c>
      <c r="AL75" s="878"/>
      <c r="AM75" s="878"/>
      <c r="AN75" s="878"/>
      <c r="AO75" s="834"/>
      <c r="AP75" s="879" t="s">
        <v>516</v>
      </c>
      <c r="AQ75" s="878"/>
      <c r="AR75" s="878"/>
      <c r="AS75" s="878"/>
      <c r="AT75" s="834"/>
      <c r="AU75" s="879" t="s">
        <v>516</v>
      </c>
      <c r="AV75" s="878"/>
      <c r="AW75" s="878"/>
      <c r="AX75" s="878"/>
      <c r="AY75" s="834"/>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15">
      <c r="A76" s="234">
        <v>9</v>
      </c>
      <c r="B76" s="873" t="s">
        <v>595</v>
      </c>
      <c r="C76" s="874"/>
      <c r="D76" s="874"/>
      <c r="E76" s="874"/>
      <c r="F76" s="874"/>
      <c r="G76" s="874"/>
      <c r="H76" s="874"/>
      <c r="I76" s="874"/>
      <c r="J76" s="874"/>
      <c r="K76" s="874"/>
      <c r="L76" s="874"/>
      <c r="M76" s="874"/>
      <c r="N76" s="874"/>
      <c r="O76" s="874"/>
      <c r="P76" s="875"/>
      <c r="Q76" s="877">
        <v>1833</v>
      </c>
      <c r="R76" s="878"/>
      <c r="S76" s="878"/>
      <c r="T76" s="878"/>
      <c r="U76" s="834"/>
      <c r="V76" s="879">
        <v>1780</v>
      </c>
      <c r="W76" s="878"/>
      <c r="X76" s="878"/>
      <c r="Y76" s="878"/>
      <c r="Z76" s="834"/>
      <c r="AA76" s="879">
        <v>53</v>
      </c>
      <c r="AB76" s="878"/>
      <c r="AC76" s="878"/>
      <c r="AD76" s="878"/>
      <c r="AE76" s="834"/>
      <c r="AF76" s="879">
        <v>53</v>
      </c>
      <c r="AG76" s="878"/>
      <c r="AH76" s="878"/>
      <c r="AI76" s="878"/>
      <c r="AJ76" s="834"/>
      <c r="AK76" s="879">
        <v>4</v>
      </c>
      <c r="AL76" s="878"/>
      <c r="AM76" s="878"/>
      <c r="AN76" s="878"/>
      <c r="AO76" s="834"/>
      <c r="AP76" s="879" t="s">
        <v>516</v>
      </c>
      <c r="AQ76" s="878"/>
      <c r="AR76" s="878"/>
      <c r="AS76" s="878"/>
      <c r="AT76" s="834"/>
      <c r="AU76" s="879" t="s">
        <v>516</v>
      </c>
      <c r="AV76" s="878"/>
      <c r="AW76" s="878"/>
      <c r="AX76" s="878"/>
      <c r="AY76" s="834"/>
      <c r="AZ76" s="832"/>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15">
      <c r="A77" s="234">
        <v>10</v>
      </c>
      <c r="B77" s="873" t="s">
        <v>596</v>
      </c>
      <c r="C77" s="874"/>
      <c r="D77" s="874"/>
      <c r="E77" s="874"/>
      <c r="F77" s="874"/>
      <c r="G77" s="874"/>
      <c r="H77" s="874"/>
      <c r="I77" s="874"/>
      <c r="J77" s="874"/>
      <c r="K77" s="874"/>
      <c r="L77" s="874"/>
      <c r="M77" s="874"/>
      <c r="N77" s="874"/>
      <c r="O77" s="874"/>
      <c r="P77" s="875"/>
      <c r="Q77" s="877">
        <v>169</v>
      </c>
      <c r="R77" s="878"/>
      <c r="S77" s="878"/>
      <c r="T77" s="878"/>
      <c r="U77" s="834"/>
      <c r="V77" s="879">
        <v>138</v>
      </c>
      <c r="W77" s="878"/>
      <c r="X77" s="878"/>
      <c r="Y77" s="878"/>
      <c r="Z77" s="834"/>
      <c r="AA77" s="879">
        <v>31</v>
      </c>
      <c r="AB77" s="878"/>
      <c r="AC77" s="878"/>
      <c r="AD77" s="878"/>
      <c r="AE77" s="834"/>
      <c r="AF77" s="879">
        <v>14</v>
      </c>
      <c r="AG77" s="878"/>
      <c r="AH77" s="878"/>
      <c r="AI77" s="878"/>
      <c r="AJ77" s="834"/>
      <c r="AK77" s="879" t="s">
        <v>516</v>
      </c>
      <c r="AL77" s="878"/>
      <c r="AM77" s="878"/>
      <c r="AN77" s="878"/>
      <c r="AO77" s="834"/>
      <c r="AP77" s="879" t="s">
        <v>516</v>
      </c>
      <c r="AQ77" s="878"/>
      <c r="AR77" s="878"/>
      <c r="AS77" s="878"/>
      <c r="AT77" s="834"/>
      <c r="AU77" s="879" t="s">
        <v>516</v>
      </c>
      <c r="AV77" s="878"/>
      <c r="AW77" s="878"/>
      <c r="AX77" s="878"/>
      <c r="AY77" s="834"/>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15">
      <c r="A78" s="234">
        <v>11</v>
      </c>
      <c r="B78" s="873" t="s">
        <v>597</v>
      </c>
      <c r="C78" s="874"/>
      <c r="D78" s="874"/>
      <c r="E78" s="874"/>
      <c r="F78" s="874"/>
      <c r="G78" s="874"/>
      <c r="H78" s="874"/>
      <c r="I78" s="874"/>
      <c r="J78" s="874"/>
      <c r="K78" s="874"/>
      <c r="L78" s="874"/>
      <c r="M78" s="874"/>
      <c r="N78" s="874"/>
      <c r="O78" s="874"/>
      <c r="P78" s="875"/>
      <c r="Q78" s="876">
        <v>3645</v>
      </c>
      <c r="R78" s="830"/>
      <c r="S78" s="830"/>
      <c r="T78" s="830"/>
      <c r="U78" s="830"/>
      <c r="V78" s="830">
        <v>3315</v>
      </c>
      <c r="W78" s="830"/>
      <c r="X78" s="830"/>
      <c r="Y78" s="830"/>
      <c r="Z78" s="830"/>
      <c r="AA78" s="830">
        <v>330</v>
      </c>
      <c r="AB78" s="830"/>
      <c r="AC78" s="830"/>
      <c r="AD78" s="830"/>
      <c r="AE78" s="830"/>
      <c r="AF78" s="830">
        <v>831</v>
      </c>
      <c r="AG78" s="830"/>
      <c r="AH78" s="830"/>
      <c r="AI78" s="830"/>
      <c r="AJ78" s="830"/>
      <c r="AK78" s="830" t="s">
        <v>516</v>
      </c>
      <c r="AL78" s="830"/>
      <c r="AM78" s="830"/>
      <c r="AN78" s="830"/>
      <c r="AO78" s="830"/>
      <c r="AP78" s="830">
        <v>2254</v>
      </c>
      <c r="AQ78" s="830"/>
      <c r="AR78" s="830"/>
      <c r="AS78" s="830"/>
      <c r="AT78" s="830"/>
      <c r="AU78" s="830">
        <v>782</v>
      </c>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15">
      <c r="A79" s="234">
        <v>12</v>
      </c>
      <c r="B79" s="873" t="s">
        <v>598</v>
      </c>
      <c r="C79" s="874"/>
      <c r="D79" s="874"/>
      <c r="E79" s="874"/>
      <c r="F79" s="874"/>
      <c r="G79" s="874"/>
      <c r="H79" s="874"/>
      <c r="I79" s="874"/>
      <c r="J79" s="874"/>
      <c r="K79" s="874"/>
      <c r="L79" s="874"/>
      <c r="M79" s="874"/>
      <c r="N79" s="874"/>
      <c r="O79" s="874"/>
      <c r="P79" s="875"/>
      <c r="Q79" s="876">
        <v>596</v>
      </c>
      <c r="R79" s="830"/>
      <c r="S79" s="830"/>
      <c r="T79" s="830"/>
      <c r="U79" s="830"/>
      <c r="V79" s="830">
        <v>575</v>
      </c>
      <c r="W79" s="830"/>
      <c r="X79" s="830"/>
      <c r="Y79" s="830"/>
      <c r="Z79" s="830"/>
      <c r="AA79" s="830">
        <v>21</v>
      </c>
      <c r="AB79" s="830"/>
      <c r="AC79" s="830"/>
      <c r="AD79" s="830"/>
      <c r="AE79" s="830"/>
      <c r="AF79" s="830">
        <v>21</v>
      </c>
      <c r="AG79" s="830"/>
      <c r="AH79" s="830"/>
      <c r="AI79" s="830"/>
      <c r="AJ79" s="830"/>
      <c r="AK79" s="830" t="s">
        <v>516</v>
      </c>
      <c r="AL79" s="830"/>
      <c r="AM79" s="830"/>
      <c r="AN79" s="830"/>
      <c r="AO79" s="830"/>
      <c r="AP79" s="830">
        <v>340</v>
      </c>
      <c r="AQ79" s="830"/>
      <c r="AR79" s="830"/>
      <c r="AS79" s="830"/>
      <c r="AT79" s="830"/>
      <c r="AU79" s="830">
        <v>13</v>
      </c>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15">
      <c r="A80" s="234">
        <v>13</v>
      </c>
      <c r="B80" s="873" t="s">
        <v>599</v>
      </c>
      <c r="C80" s="874"/>
      <c r="D80" s="874"/>
      <c r="E80" s="874"/>
      <c r="F80" s="874"/>
      <c r="G80" s="874"/>
      <c r="H80" s="874"/>
      <c r="I80" s="874"/>
      <c r="J80" s="874"/>
      <c r="K80" s="874"/>
      <c r="L80" s="874"/>
      <c r="M80" s="874"/>
      <c r="N80" s="874"/>
      <c r="O80" s="874"/>
      <c r="P80" s="875"/>
      <c r="Q80" s="876">
        <v>58</v>
      </c>
      <c r="R80" s="830"/>
      <c r="S80" s="830"/>
      <c r="T80" s="830"/>
      <c r="U80" s="830"/>
      <c r="V80" s="830">
        <v>54</v>
      </c>
      <c r="W80" s="830"/>
      <c r="X80" s="830"/>
      <c r="Y80" s="830"/>
      <c r="Z80" s="830"/>
      <c r="AA80" s="830">
        <v>4</v>
      </c>
      <c r="AB80" s="830"/>
      <c r="AC80" s="830"/>
      <c r="AD80" s="830"/>
      <c r="AE80" s="830"/>
      <c r="AF80" s="830">
        <v>4</v>
      </c>
      <c r="AG80" s="830"/>
      <c r="AH80" s="830"/>
      <c r="AI80" s="830"/>
      <c r="AJ80" s="830"/>
      <c r="AK80" s="830">
        <v>12</v>
      </c>
      <c r="AL80" s="830"/>
      <c r="AM80" s="830"/>
      <c r="AN80" s="830"/>
      <c r="AO80" s="830"/>
      <c r="AP80" s="830" t="s">
        <v>516</v>
      </c>
      <c r="AQ80" s="830"/>
      <c r="AR80" s="830"/>
      <c r="AS80" s="830"/>
      <c r="AT80" s="830"/>
      <c r="AU80" s="830" t="s">
        <v>516</v>
      </c>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15">
      <c r="A81" s="234">
        <v>14</v>
      </c>
      <c r="B81" s="873" t="s">
        <v>600</v>
      </c>
      <c r="C81" s="874"/>
      <c r="D81" s="874"/>
      <c r="E81" s="874"/>
      <c r="F81" s="874"/>
      <c r="G81" s="874"/>
      <c r="H81" s="874"/>
      <c r="I81" s="874"/>
      <c r="J81" s="874"/>
      <c r="K81" s="874"/>
      <c r="L81" s="874"/>
      <c r="M81" s="874"/>
      <c r="N81" s="874"/>
      <c r="O81" s="874"/>
      <c r="P81" s="875"/>
      <c r="Q81" s="876">
        <v>33</v>
      </c>
      <c r="R81" s="830"/>
      <c r="S81" s="830"/>
      <c r="T81" s="830"/>
      <c r="U81" s="830"/>
      <c r="V81" s="830">
        <v>32</v>
      </c>
      <c r="W81" s="830"/>
      <c r="X81" s="830"/>
      <c r="Y81" s="830"/>
      <c r="Z81" s="830"/>
      <c r="AA81" s="830">
        <v>1</v>
      </c>
      <c r="AB81" s="830"/>
      <c r="AC81" s="830"/>
      <c r="AD81" s="830"/>
      <c r="AE81" s="830"/>
      <c r="AF81" s="830">
        <v>0</v>
      </c>
      <c r="AG81" s="830"/>
      <c r="AH81" s="830"/>
      <c r="AI81" s="830"/>
      <c r="AJ81" s="830"/>
      <c r="AK81" s="830">
        <v>10</v>
      </c>
      <c r="AL81" s="830"/>
      <c r="AM81" s="830"/>
      <c r="AN81" s="830"/>
      <c r="AO81" s="830"/>
      <c r="AP81" s="830" t="s">
        <v>516</v>
      </c>
      <c r="AQ81" s="830"/>
      <c r="AR81" s="830"/>
      <c r="AS81" s="830"/>
      <c r="AT81" s="830"/>
      <c r="AU81" s="830" t="s">
        <v>516</v>
      </c>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15">
      <c r="A82" s="234">
        <v>15</v>
      </c>
      <c r="B82" s="873" t="s">
        <v>601</v>
      </c>
      <c r="C82" s="874"/>
      <c r="D82" s="874"/>
      <c r="E82" s="874"/>
      <c r="F82" s="874"/>
      <c r="G82" s="874"/>
      <c r="H82" s="874"/>
      <c r="I82" s="874"/>
      <c r="J82" s="874"/>
      <c r="K82" s="874"/>
      <c r="L82" s="874"/>
      <c r="M82" s="874"/>
      <c r="N82" s="874"/>
      <c r="O82" s="874"/>
      <c r="P82" s="875"/>
      <c r="Q82" s="876" t="s">
        <v>516</v>
      </c>
      <c r="R82" s="830"/>
      <c r="S82" s="830"/>
      <c r="T82" s="830"/>
      <c r="U82" s="830"/>
      <c r="V82" s="830" t="s">
        <v>516</v>
      </c>
      <c r="W82" s="830"/>
      <c r="X82" s="830"/>
      <c r="Y82" s="830"/>
      <c r="Z82" s="830"/>
      <c r="AA82" s="830" t="s">
        <v>516</v>
      </c>
      <c r="AB82" s="830"/>
      <c r="AC82" s="830"/>
      <c r="AD82" s="830"/>
      <c r="AE82" s="830"/>
      <c r="AF82" s="830">
        <v>0</v>
      </c>
      <c r="AG82" s="830"/>
      <c r="AH82" s="830"/>
      <c r="AI82" s="830"/>
      <c r="AJ82" s="830"/>
      <c r="AK82" s="830" t="s">
        <v>516</v>
      </c>
      <c r="AL82" s="830"/>
      <c r="AM82" s="830"/>
      <c r="AN82" s="830"/>
      <c r="AO82" s="830"/>
      <c r="AP82" s="830" t="s">
        <v>516</v>
      </c>
      <c r="AQ82" s="830"/>
      <c r="AR82" s="830"/>
      <c r="AS82" s="830"/>
      <c r="AT82" s="830"/>
      <c r="AU82" s="830" t="s">
        <v>516</v>
      </c>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15">
      <c r="A83" s="234">
        <v>16</v>
      </c>
      <c r="B83" s="873" t="s">
        <v>602</v>
      </c>
      <c r="C83" s="874"/>
      <c r="D83" s="874"/>
      <c r="E83" s="874"/>
      <c r="F83" s="874"/>
      <c r="G83" s="874"/>
      <c r="H83" s="874"/>
      <c r="I83" s="874"/>
      <c r="J83" s="874"/>
      <c r="K83" s="874"/>
      <c r="L83" s="874"/>
      <c r="M83" s="874"/>
      <c r="N83" s="874"/>
      <c r="O83" s="874"/>
      <c r="P83" s="875"/>
      <c r="Q83" s="876">
        <v>374</v>
      </c>
      <c r="R83" s="830"/>
      <c r="S83" s="830"/>
      <c r="T83" s="830"/>
      <c r="U83" s="830"/>
      <c r="V83" s="830">
        <v>163</v>
      </c>
      <c r="W83" s="830"/>
      <c r="X83" s="830"/>
      <c r="Y83" s="830"/>
      <c r="Z83" s="830"/>
      <c r="AA83" s="830">
        <v>211</v>
      </c>
      <c r="AB83" s="830"/>
      <c r="AC83" s="830"/>
      <c r="AD83" s="830"/>
      <c r="AE83" s="830"/>
      <c r="AF83" s="830">
        <v>211</v>
      </c>
      <c r="AG83" s="830"/>
      <c r="AH83" s="830"/>
      <c r="AI83" s="830"/>
      <c r="AJ83" s="830"/>
      <c r="AK83" s="830" t="s">
        <v>516</v>
      </c>
      <c r="AL83" s="830"/>
      <c r="AM83" s="830"/>
      <c r="AN83" s="830"/>
      <c r="AO83" s="830"/>
      <c r="AP83" s="830" t="s">
        <v>516</v>
      </c>
      <c r="AQ83" s="830"/>
      <c r="AR83" s="830"/>
      <c r="AS83" s="830"/>
      <c r="AT83" s="830"/>
      <c r="AU83" s="830" t="s">
        <v>516</v>
      </c>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15">
      <c r="A84" s="234">
        <v>17</v>
      </c>
      <c r="B84" s="873" t="s">
        <v>603</v>
      </c>
      <c r="C84" s="874"/>
      <c r="D84" s="874"/>
      <c r="E84" s="874"/>
      <c r="F84" s="874"/>
      <c r="G84" s="874"/>
      <c r="H84" s="874"/>
      <c r="I84" s="874"/>
      <c r="J84" s="874"/>
      <c r="K84" s="874"/>
      <c r="L84" s="874"/>
      <c r="M84" s="874"/>
      <c r="N84" s="874"/>
      <c r="O84" s="874"/>
      <c r="P84" s="875"/>
      <c r="Q84" s="876">
        <v>210</v>
      </c>
      <c r="R84" s="830"/>
      <c r="S84" s="830"/>
      <c r="T84" s="830"/>
      <c r="U84" s="830"/>
      <c r="V84" s="830">
        <v>206</v>
      </c>
      <c r="W84" s="830"/>
      <c r="X84" s="830"/>
      <c r="Y84" s="830"/>
      <c r="Z84" s="830"/>
      <c r="AA84" s="830">
        <v>4</v>
      </c>
      <c r="AB84" s="830"/>
      <c r="AC84" s="830"/>
      <c r="AD84" s="830"/>
      <c r="AE84" s="830"/>
      <c r="AF84" s="830">
        <v>4</v>
      </c>
      <c r="AG84" s="830"/>
      <c r="AH84" s="830"/>
      <c r="AI84" s="830"/>
      <c r="AJ84" s="830"/>
      <c r="AK84" s="830">
        <v>6</v>
      </c>
      <c r="AL84" s="830"/>
      <c r="AM84" s="830"/>
      <c r="AN84" s="830"/>
      <c r="AO84" s="830"/>
      <c r="AP84" s="830" t="s">
        <v>516</v>
      </c>
      <c r="AQ84" s="830"/>
      <c r="AR84" s="830"/>
      <c r="AS84" s="830"/>
      <c r="AT84" s="830"/>
      <c r="AU84" s="830" t="s">
        <v>516</v>
      </c>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15">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15">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
      <c r="A88" s="236" t="s">
        <v>399</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SUM(AF68:AJ85)</f>
        <v>16757</v>
      </c>
      <c r="AG88" s="844"/>
      <c r="AH88" s="844"/>
      <c r="AI88" s="844"/>
      <c r="AJ88" s="844"/>
      <c r="AK88" s="841"/>
      <c r="AL88" s="841"/>
      <c r="AM88" s="841"/>
      <c r="AN88" s="841"/>
      <c r="AO88" s="841"/>
      <c r="AP88" s="844">
        <f>SUM(AP68:AT85)</f>
        <v>3649</v>
      </c>
      <c r="AQ88" s="844"/>
      <c r="AR88" s="844"/>
      <c r="AS88" s="844"/>
      <c r="AT88" s="844"/>
      <c r="AU88" s="844">
        <f t="shared" ref="AU88" si="5">SUM(AU68:AY85)</f>
        <v>1504</v>
      </c>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SUM(CR7:CV11)</f>
        <v>2123</v>
      </c>
      <c r="CS102" s="852"/>
      <c r="CT102" s="852"/>
      <c r="CU102" s="852"/>
      <c r="CV102" s="891"/>
      <c r="CW102" s="890">
        <f>SUM(CW7:DA11)</f>
        <v>1327</v>
      </c>
      <c r="CX102" s="852"/>
      <c r="CY102" s="852"/>
      <c r="CZ102" s="852"/>
      <c r="DA102" s="891"/>
      <c r="DB102" s="890"/>
      <c r="DC102" s="852"/>
      <c r="DD102" s="852"/>
      <c r="DE102" s="852"/>
      <c r="DF102" s="891"/>
      <c r="DG102" s="890">
        <f>SUM(DG7:DK11)</f>
        <v>1919</v>
      </c>
      <c r="DH102" s="852"/>
      <c r="DI102" s="852"/>
      <c r="DJ102" s="852"/>
      <c r="DK102" s="891"/>
      <c r="DL102" s="890"/>
      <c r="DM102" s="852"/>
      <c r="DN102" s="852"/>
      <c r="DO102" s="852"/>
      <c r="DP102" s="891"/>
      <c r="DQ102" s="890">
        <f>SUM(DQ7:DU11)</f>
        <v>1316</v>
      </c>
      <c r="DR102" s="852"/>
      <c r="DS102" s="852"/>
      <c r="DT102" s="852"/>
      <c r="DU102" s="891"/>
      <c r="DV102" s="789"/>
      <c r="DW102" s="790"/>
      <c r="DX102" s="790"/>
      <c r="DY102" s="79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315</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315</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315</v>
      </c>
      <c r="DR109" s="893"/>
      <c r="DS109" s="893"/>
      <c r="DT109" s="893"/>
      <c r="DU109" s="894"/>
      <c r="DV109" s="892" t="s">
        <v>436</v>
      </c>
      <c r="DW109" s="893"/>
      <c r="DX109" s="893"/>
      <c r="DY109" s="893"/>
      <c r="DZ109" s="895"/>
    </row>
    <row r="110" spans="1:131" s="226"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7050925</v>
      </c>
      <c r="AB110" s="900"/>
      <c r="AC110" s="900"/>
      <c r="AD110" s="900"/>
      <c r="AE110" s="901"/>
      <c r="AF110" s="902">
        <v>6796051</v>
      </c>
      <c r="AG110" s="900"/>
      <c r="AH110" s="900"/>
      <c r="AI110" s="900"/>
      <c r="AJ110" s="901"/>
      <c r="AK110" s="902">
        <v>6646448</v>
      </c>
      <c r="AL110" s="900"/>
      <c r="AM110" s="900"/>
      <c r="AN110" s="900"/>
      <c r="AO110" s="901"/>
      <c r="AP110" s="903">
        <v>20.2</v>
      </c>
      <c r="AQ110" s="904"/>
      <c r="AR110" s="904"/>
      <c r="AS110" s="904"/>
      <c r="AT110" s="905"/>
      <c r="AU110" s="906" t="s">
        <v>76</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67061075</v>
      </c>
      <c r="BR110" s="931"/>
      <c r="BS110" s="931"/>
      <c r="BT110" s="931"/>
      <c r="BU110" s="931"/>
      <c r="BV110" s="931">
        <v>66623907</v>
      </c>
      <c r="BW110" s="931"/>
      <c r="BX110" s="931"/>
      <c r="BY110" s="931"/>
      <c r="BZ110" s="931"/>
      <c r="CA110" s="931">
        <v>64033993</v>
      </c>
      <c r="CB110" s="931"/>
      <c r="CC110" s="931"/>
      <c r="CD110" s="931"/>
      <c r="CE110" s="931"/>
      <c r="CF110" s="944">
        <v>194.2</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241</v>
      </c>
      <c r="DH110" s="931"/>
      <c r="DI110" s="931"/>
      <c r="DJ110" s="931"/>
      <c r="DK110" s="931"/>
      <c r="DL110" s="931" t="s">
        <v>241</v>
      </c>
      <c r="DM110" s="931"/>
      <c r="DN110" s="931"/>
      <c r="DO110" s="931"/>
      <c r="DP110" s="931"/>
      <c r="DQ110" s="931" t="s">
        <v>442</v>
      </c>
      <c r="DR110" s="931"/>
      <c r="DS110" s="931"/>
      <c r="DT110" s="931"/>
      <c r="DU110" s="931"/>
      <c r="DV110" s="932" t="s">
        <v>415</v>
      </c>
      <c r="DW110" s="932"/>
      <c r="DX110" s="932"/>
      <c r="DY110" s="932"/>
      <c r="DZ110" s="933"/>
    </row>
    <row r="111" spans="1:131" s="226"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241</v>
      </c>
      <c r="AB111" s="938"/>
      <c r="AC111" s="938"/>
      <c r="AD111" s="938"/>
      <c r="AE111" s="939"/>
      <c r="AF111" s="940" t="s">
        <v>444</v>
      </c>
      <c r="AG111" s="938"/>
      <c r="AH111" s="938"/>
      <c r="AI111" s="938"/>
      <c r="AJ111" s="939"/>
      <c r="AK111" s="940" t="s">
        <v>444</v>
      </c>
      <c r="AL111" s="938"/>
      <c r="AM111" s="938"/>
      <c r="AN111" s="938"/>
      <c r="AO111" s="939"/>
      <c r="AP111" s="941" t="s">
        <v>442</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439412</v>
      </c>
      <c r="BR111" s="926"/>
      <c r="BS111" s="926"/>
      <c r="BT111" s="926"/>
      <c r="BU111" s="926"/>
      <c r="BV111" s="926">
        <v>414386</v>
      </c>
      <c r="BW111" s="926"/>
      <c r="BX111" s="926"/>
      <c r="BY111" s="926"/>
      <c r="BZ111" s="926"/>
      <c r="CA111" s="926">
        <v>371902</v>
      </c>
      <c r="CB111" s="926"/>
      <c r="CC111" s="926"/>
      <c r="CD111" s="926"/>
      <c r="CE111" s="926"/>
      <c r="CF111" s="920">
        <v>1.1000000000000001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442</v>
      </c>
      <c r="DM111" s="926"/>
      <c r="DN111" s="926"/>
      <c r="DO111" s="926"/>
      <c r="DP111" s="926"/>
      <c r="DQ111" s="926" t="s">
        <v>415</v>
      </c>
      <c r="DR111" s="926"/>
      <c r="DS111" s="926"/>
      <c r="DT111" s="926"/>
      <c r="DU111" s="926"/>
      <c r="DV111" s="927" t="s">
        <v>444</v>
      </c>
      <c r="DW111" s="927"/>
      <c r="DX111" s="927"/>
      <c r="DY111" s="927"/>
      <c r="DZ111" s="928"/>
    </row>
    <row r="112" spans="1:131" s="226"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442</v>
      </c>
      <c r="AB112" s="959"/>
      <c r="AC112" s="959"/>
      <c r="AD112" s="959"/>
      <c r="AE112" s="960"/>
      <c r="AF112" s="961" t="s">
        <v>444</v>
      </c>
      <c r="AG112" s="959"/>
      <c r="AH112" s="959"/>
      <c r="AI112" s="959"/>
      <c r="AJ112" s="960"/>
      <c r="AK112" s="961" t="s">
        <v>442</v>
      </c>
      <c r="AL112" s="959"/>
      <c r="AM112" s="959"/>
      <c r="AN112" s="959"/>
      <c r="AO112" s="960"/>
      <c r="AP112" s="962" t="s">
        <v>442</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28808746</v>
      </c>
      <c r="BR112" s="926"/>
      <c r="BS112" s="926"/>
      <c r="BT112" s="926"/>
      <c r="BU112" s="926"/>
      <c r="BV112" s="926">
        <v>26257131</v>
      </c>
      <c r="BW112" s="926"/>
      <c r="BX112" s="926"/>
      <c r="BY112" s="926"/>
      <c r="BZ112" s="926"/>
      <c r="CA112" s="926">
        <v>24086395</v>
      </c>
      <c r="CB112" s="926"/>
      <c r="CC112" s="926"/>
      <c r="CD112" s="926"/>
      <c r="CE112" s="926"/>
      <c r="CF112" s="920">
        <v>73</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241</v>
      </c>
      <c r="DM112" s="926"/>
      <c r="DN112" s="926"/>
      <c r="DO112" s="926"/>
      <c r="DP112" s="926"/>
      <c r="DQ112" s="926" t="s">
        <v>241</v>
      </c>
      <c r="DR112" s="926"/>
      <c r="DS112" s="926"/>
      <c r="DT112" s="926"/>
      <c r="DU112" s="926"/>
      <c r="DV112" s="927" t="s">
        <v>444</v>
      </c>
      <c r="DW112" s="927"/>
      <c r="DX112" s="927"/>
      <c r="DY112" s="927"/>
      <c r="DZ112" s="928"/>
    </row>
    <row r="113" spans="1:130" s="226"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3457974</v>
      </c>
      <c r="AB113" s="938"/>
      <c r="AC113" s="938"/>
      <c r="AD113" s="938"/>
      <c r="AE113" s="939"/>
      <c r="AF113" s="940">
        <v>3435139</v>
      </c>
      <c r="AG113" s="938"/>
      <c r="AH113" s="938"/>
      <c r="AI113" s="938"/>
      <c r="AJ113" s="939"/>
      <c r="AK113" s="940">
        <v>3389240</v>
      </c>
      <c r="AL113" s="938"/>
      <c r="AM113" s="938"/>
      <c r="AN113" s="938"/>
      <c r="AO113" s="939"/>
      <c r="AP113" s="941">
        <v>10.3</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1648772</v>
      </c>
      <c r="BR113" s="926"/>
      <c r="BS113" s="926"/>
      <c r="BT113" s="926"/>
      <c r="BU113" s="926"/>
      <c r="BV113" s="926">
        <v>1432207</v>
      </c>
      <c r="BW113" s="926"/>
      <c r="BX113" s="926"/>
      <c r="BY113" s="926"/>
      <c r="BZ113" s="926"/>
      <c r="CA113" s="926">
        <v>1503606</v>
      </c>
      <c r="CB113" s="926"/>
      <c r="CC113" s="926"/>
      <c r="CD113" s="926"/>
      <c r="CE113" s="926"/>
      <c r="CF113" s="920">
        <v>4.5999999999999996</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241</v>
      </c>
      <c r="DH113" s="959"/>
      <c r="DI113" s="959"/>
      <c r="DJ113" s="959"/>
      <c r="DK113" s="960"/>
      <c r="DL113" s="961" t="s">
        <v>241</v>
      </c>
      <c r="DM113" s="959"/>
      <c r="DN113" s="959"/>
      <c r="DO113" s="959"/>
      <c r="DP113" s="960"/>
      <c r="DQ113" s="961" t="s">
        <v>444</v>
      </c>
      <c r="DR113" s="959"/>
      <c r="DS113" s="959"/>
      <c r="DT113" s="959"/>
      <c r="DU113" s="960"/>
      <c r="DV113" s="962" t="s">
        <v>241</v>
      </c>
      <c r="DW113" s="963"/>
      <c r="DX113" s="963"/>
      <c r="DY113" s="963"/>
      <c r="DZ113" s="964"/>
    </row>
    <row r="114" spans="1:130" s="226"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276702</v>
      </c>
      <c r="AB114" s="959"/>
      <c r="AC114" s="959"/>
      <c r="AD114" s="959"/>
      <c r="AE114" s="960"/>
      <c r="AF114" s="961">
        <v>284036</v>
      </c>
      <c r="AG114" s="959"/>
      <c r="AH114" s="959"/>
      <c r="AI114" s="959"/>
      <c r="AJ114" s="960"/>
      <c r="AK114" s="961">
        <v>288544</v>
      </c>
      <c r="AL114" s="959"/>
      <c r="AM114" s="959"/>
      <c r="AN114" s="959"/>
      <c r="AO114" s="960"/>
      <c r="AP114" s="962">
        <v>0.9</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9329809</v>
      </c>
      <c r="BR114" s="926"/>
      <c r="BS114" s="926"/>
      <c r="BT114" s="926"/>
      <c r="BU114" s="926"/>
      <c r="BV114" s="926">
        <v>9163791</v>
      </c>
      <c r="BW114" s="926"/>
      <c r="BX114" s="926"/>
      <c r="BY114" s="926"/>
      <c r="BZ114" s="926"/>
      <c r="CA114" s="926">
        <v>9037514</v>
      </c>
      <c r="CB114" s="926"/>
      <c r="CC114" s="926"/>
      <c r="CD114" s="926"/>
      <c r="CE114" s="926"/>
      <c r="CF114" s="920">
        <v>27.4</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442</v>
      </c>
      <c r="DH114" s="959"/>
      <c r="DI114" s="959"/>
      <c r="DJ114" s="959"/>
      <c r="DK114" s="960"/>
      <c r="DL114" s="961" t="s">
        <v>442</v>
      </c>
      <c r="DM114" s="959"/>
      <c r="DN114" s="959"/>
      <c r="DO114" s="959"/>
      <c r="DP114" s="960"/>
      <c r="DQ114" s="961" t="s">
        <v>442</v>
      </c>
      <c r="DR114" s="959"/>
      <c r="DS114" s="959"/>
      <c r="DT114" s="959"/>
      <c r="DU114" s="960"/>
      <c r="DV114" s="962" t="s">
        <v>444</v>
      </c>
      <c r="DW114" s="963"/>
      <c r="DX114" s="963"/>
      <c r="DY114" s="963"/>
      <c r="DZ114" s="964"/>
    </row>
    <row r="115" spans="1:130" s="226"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10604</v>
      </c>
      <c r="AB115" s="938"/>
      <c r="AC115" s="938"/>
      <c r="AD115" s="938"/>
      <c r="AE115" s="939"/>
      <c r="AF115" s="940">
        <v>8183</v>
      </c>
      <c r="AG115" s="938"/>
      <c r="AH115" s="938"/>
      <c r="AI115" s="938"/>
      <c r="AJ115" s="939"/>
      <c r="AK115" s="940">
        <v>5723</v>
      </c>
      <c r="AL115" s="938"/>
      <c r="AM115" s="938"/>
      <c r="AN115" s="938"/>
      <c r="AO115" s="939"/>
      <c r="AP115" s="941">
        <v>0</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v>1655972</v>
      </c>
      <c r="BR115" s="926"/>
      <c r="BS115" s="926"/>
      <c r="BT115" s="926"/>
      <c r="BU115" s="926"/>
      <c r="BV115" s="926">
        <v>1683605</v>
      </c>
      <c r="BW115" s="926"/>
      <c r="BX115" s="926"/>
      <c r="BY115" s="926"/>
      <c r="BZ115" s="926"/>
      <c r="CA115" s="926">
        <v>1316202</v>
      </c>
      <c r="CB115" s="926"/>
      <c r="CC115" s="926"/>
      <c r="CD115" s="926"/>
      <c r="CE115" s="926"/>
      <c r="CF115" s="920">
        <v>4</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421270</v>
      </c>
      <c r="DH115" s="959"/>
      <c r="DI115" s="959"/>
      <c r="DJ115" s="959"/>
      <c r="DK115" s="960"/>
      <c r="DL115" s="961">
        <v>403294</v>
      </c>
      <c r="DM115" s="959"/>
      <c r="DN115" s="959"/>
      <c r="DO115" s="959"/>
      <c r="DP115" s="960"/>
      <c r="DQ115" s="961">
        <v>365968</v>
      </c>
      <c r="DR115" s="959"/>
      <c r="DS115" s="959"/>
      <c r="DT115" s="959"/>
      <c r="DU115" s="960"/>
      <c r="DV115" s="962">
        <v>1.1000000000000001</v>
      </c>
      <c r="DW115" s="963"/>
      <c r="DX115" s="963"/>
      <c r="DY115" s="963"/>
      <c r="DZ115" s="964"/>
    </row>
    <row r="116" spans="1:130" s="226"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442</v>
      </c>
      <c r="AB116" s="959"/>
      <c r="AC116" s="959"/>
      <c r="AD116" s="959"/>
      <c r="AE116" s="960"/>
      <c r="AF116" s="961" t="s">
        <v>241</v>
      </c>
      <c r="AG116" s="959"/>
      <c r="AH116" s="959"/>
      <c r="AI116" s="959"/>
      <c r="AJ116" s="960"/>
      <c r="AK116" s="961" t="s">
        <v>241</v>
      </c>
      <c r="AL116" s="959"/>
      <c r="AM116" s="959"/>
      <c r="AN116" s="959"/>
      <c r="AO116" s="960"/>
      <c r="AP116" s="962" t="s">
        <v>241</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442</v>
      </c>
      <c r="BW116" s="926"/>
      <c r="BX116" s="926"/>
      <c r="BY116" s="926"/>
      <c r="BZ116" s="926"/>
      <c r="CA116" s="926" t="s">
        <v>442</v>
      </c>
      <c r="CB116" s="926"/>
      <c r="CC116" s="926"/>
      <c r="CD116" s="926"/>
      <c r="CE116" s="926"/>
      <c r="CF116" s="920" t="s">
        <v>415</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442</v>
      </c>
      <c r="DH116" s="959"/>
      <c r="DI116" s="959"/>
      <c r="DJ116" s="959"/>
      <c r="DK116" s="960"/>
      <c r="DL116" s="961" t="s">
        <v>241</v>
      </c>
      <c r="DM116" s="959"/>
      <c r="DN116" s="959"/>
      <c r="DO116" s="959"/>
      <c r="DP116" s="960"/>
      <c r="DQ116" s="961" t="s">
        <v>241</v>
      </c>
      <c r="DR116" s="959"/>
      <c r="DS116" s="959"/>
      <c r="DT116" s="959"/>
      <c r="DU116" s="960"/>
      <c r="DV116" s="962" t="s">
        <v>241</v>
      </c>
      <c r="DW116" s="963"/>
      <c r="DX116" s="963"/>
      <c r="DY116" s="963"/>
      <c r="DZ116" s="964"/>
    </row>
    <row r="117" spans="1:130" s="226"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10796205</v>
      </c>
      <c r="AB117" s="979"/>
      <c r="AC117" s="979"/>
      <c r="AD117" s="979"/>
      <c r="AE117" s="980"/>
      <c r="AF117" s="981">
        <v>10523409</v>
      </c>
      <c r="AG117" s="979"/>
      <c r="AH117" s="979"/>
      <c r="AI117" s="979"/>
      <c r="AJ117" s="980"/>
      <c r="AK117" s="981">
        <v>10329955</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241</v>
      </c>
      <c r="BR117" s="926"/>
      <c r="BS117" s="926"/>
      <c r="BT117" s="926"/>
      <c r="BU117" s="926"/>
      <c r="BV117" s="926" t="s">
        <v>442</v>
      </c>
      <c r="BW117" s="926"/>
      <c r="BX117" s="926"/>
      <c r="BY117" s="926"/>
      <c r="BZ117" s="926"/>
      <c r="CA117" s="926" t="s">
        <v>241</v>
      </c>
      <c r="CB117" s="926"/>
      <c r="CC117" s="926"/>
      <c r="CD117" s="926"/>
      <c r="CE117" s="926"/>
      <c r="CF117" s="920" t="s">
        <v>241</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241</v>
      </c>
      <c r="DH117" s="959"/>
      <c r="DI117" s="959"/>
      <c r="DJ117" s="959"/>
      <c r="DK117" s="960"/>
      <c r="DL117" s="961" t="s">
        <v>241</v>
      </c>
      <c r="DM117" s="959"/>
      <c r="DN117" s="959"/>
      <c r="DO117" s="959"/>
      <c r="DP117" s="960"/>
      <c r="DQ117" s="961" t="s">
        <v>241</v>
      </c>
      <c r="DR117" s="959"/>
      <c r="DS117" s="959"/>
      <c r="DT117" s="959"/>
      <c r="DU117" s="960"/>
      <c r="DV117" s="962" t="s">
        <v>241</v>
      </c>
      <c r="DW117" s="963"/>
      <c r="DX117" s="963"/>
      <c r="DY117" s="963"/>
      <c r="DZ117" s="964"/>
    </row>
    <row r="118" spans="1:130" s="226"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315</v>
      </c>
      <c r="AL118" s="893"/>
      <c r="AM118" s="893"/>
      <c r="AN118" s="893"/>
      <c r="AO118" s="894"/>
      <c r="AP118" s="970" t="s">
        <v>436</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241</v>
      </c>
      <c r="BR118" s="1000"/>
      <c r="BS118" s="1000"/>
      <c r="BT118" s="1000"/>
      <c r="BU118" s="1000"/>
      <c r="BV118" s="1000" t="s">
        <v>241</v>
      </c>
      <c r="BW118" s="1000"/>
      <c r="BX118" s="1000"/>
      <c r="BY118" s="1000"/>
      <c r="BZ118" s="1000"/>
      <c r="CA118" s="1000" t="s">
        <v>444</v>
      </c>
      <c r="CB118" s="1000"/>
      <c r="CC118" s="1000"/>
      <c r="CD118" s="1000"/>
      <c r="CE118" s="1000"/>
      <c r="CF118" s="920" t="s">
        <v>241</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241</v>
      </c>
      <c r="DH118" s="959"/>
      <c r="DI118" s="959"/>
      <c r="DJ118" s="959"/>
      <c r="DK118" s="960"/>
      <c r="DL118" s="961" t="s">
        <v>241</v>
      </c>
      <c r="DM118" s="959"/>
      <c r="DN118" s="959"/>
      <c r="DO118" s="959"/>
      <c r="DP118" s="960"/>
      <c r="DQ118" s="961" t="s">
        <v>241</v>
      </c>
      <c r="DR118" s="959"/>
      <c r="DS118" s="959"/>
      <c r="DT118" s="959"/>
      <c r="DU118" s="960"/>
      <c r="DV118" s="962" t="s">
        <v>241</v>
      </c>
      <c r="DW118" s="963"/>
      <c r="DX118" s="963"/>
      <c r="DY118" s="963"/>
      <c r="DZ118" s="964"/>
    </row>
    <row r="119" spans="1:130" s="226"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442</v>
      </c>
      <c r="AB119" s="900"/>
      <c r="AC119" s="900"/>
      <c r="AD119" s="900"/>
      <c r="AE119" s="901"/>
      <c r="AF119" s="902" t="s">
        <v>442</v>
      </c>
      <c r="AG119" s="900"/>
      <c r="AH119" s="900"/>
      <c r="AI119" s="900"/>
      <c r="AJ119" s="901"/>
      <c r="AK119" s="902" t="s">
        <v>241</v>
      </c>
      <c r="AL119" s="900"/>
      <c r="AM119" s="900"/>
      <c r="AN119" s="900"/>
      <c r="AO119" s="901"/>
      <c r="AP119" s="903" t="s">
        <v>241</v>
      </c>
      <c r="AQ119" s="904"/>
      <c r="AR119" s="904"/>
      <c r="AS119" s="904"/>
      <c r="AT119" s="905"/>
      <c r="AU119" s="910"/>
      <c r="AV119" s="911"/>
      <c r="AW119" s="911"/>
      <c r="AX119" s="911"/>
      <c r="AY119" s="911"/>
      <c r="AZ119" s="247" t="s">
        <v>193</v>
      </c>
      <c r="BA119" s="247"/>
      <c r="BB119" s="247"/>
      <c r="BC119" s="247"/>
      <c r="BD119" s="247"/>
      <c r="BE119" s="247"/>
      <c r="BF119" s="247"/>
      <c r="BG119" s="247"/>
      <c r="BH119" s="247"/>
      <c r="BI119" s="247"/>
      <c r="BJ119" s="247"/>
      <c r="BK119" s="247"/>
      <c r="BL119" s="247"/>
      <c r="BM119" s="247"/>
      <c r="BN119" s="247"/>
      <c r="BO119" s="977" t="s">
        <v>468</v>
      </c>
      <c r="BP119" s="1005"/>
      <c r="BQ119" s="999">
        <v>108943786</v>
      </c>
      <c r="BR119" s="1000"/>
      <c r="BS119" s="1000"/>
      <c r="BT119" s="1000"/>
      <c r="BU119" s="1000"/>
      <c r="BV119" s="1000">
        <v>105575027</v>
      </c>
      <c r="BW119" s="1000"/>
      <c r="BX119" s="1000"/>
      <c r="BY119" s="1000"/>
      <c r="BZ119" s="1000"/>
      <c r="CA119" s="1000">
        <v>100349612</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18142</v>
      </c>
      <c r="DH119" s="986"/>
      <c r="DI119" s="986"/>
      <c r="DJ119" s="986"/>
      <c r="DK119" s="987"/>
      <c r="DL119" s="985">
        <v>11092</v>
      </c>
      <c r="DM119" s="986"/>
      <c r="DN119" s="986"/>
      <c r="DO119" s="986"/>
      <c r="DP119" s="987"/>
      <c r="DQ119" s="985">
        <v>5934</v>
      </c>
      <c r="DR119" s="986"/>
      <c r="DS119" s="986"/>
      <c r="DT119" s="986"/>
      <c r="DU119" s="987"/>
      <c r="DV119" s="988">
        <v>0</v>
      </c>
      <c r="DW119" s="989"/>
      <c r="DX119" s="989"/>
      <c r="DY119" s="989"/>
      <c r="DZ119" s="990"/>
    </row>
    <row r="120" spans="1:130" s="226" customFormat="1" ht="26.25" customHeight="1" x14ac:dyDescent="0.15">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241</v>
      </c>
      <c r="AB120" s="959"/>
      <c r="AC120" s="959"/>
      <c r="AD120" s="959"/>
      <c r="AE120" s="960"/>
      <c r="AF120" s="961" t="s">
        <v>241</v>
      </c>
      <c r="AG120" s="959"/>
      <c r="AH120" s="959"/>
      <c r="AI120" s="959"/>
      <c r="AJ120" s="960"/>
      <c r="AK120" s="961" t="s">
        <v>241</v>
      </c>
      <c r="AL120" s="959"/>
      <c r="AM120" s="959"/>
      <c r="AN120" s="959"/>
      <c r="AO120" s="960"/>
      <c r="AP120" s="962" t="s">
        <v>241</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19754511</v>
      </c>
      <c r="BR120" s="931"/>
      <c r="BS120" s="931"/>
      <c r="BT120" s="931"/>
      <c r="BU120" s="931"/>
      <c r="BV120" s="931">
        <v>22743409</v>
      </c>
      <c r="BW120" s="931"/>
      <c r="BX120" s="931"/>
      <c r="BY120" s="931"/>
      <c r="BZ120" s="931"/>
      <c r="CA120" s="931">
        <v>23688605</v>
      </c>
      <c r="CB120" s="931"/>
      <c r="CC120" s="931"/>
      <c r="CD120" s="931"/>
      <c r="CE120" s="931"/>
      <c r="CF120" s="944">
        <v>71.8</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22033692</v>
      </c>
      <c r="DH120" s="931"/>
      <c r="DI120" s="931"/>
      <c r="DJ120" s="931"/>
      <c r="DK120" s="931"/>
      <c r="DL120" s="931">
        <v>20579445</v>
      </c>
      <c r="DM120" s="931"/>
      <c r="DN120" s="931"/>
      <c r="DO120" s="931"/>
      <c r="DP120" s="931"/>
      <c r="DQ120" s="931">
        <v>18981637</v>
      </c>
      <c r="DR120" s="931"/>
      <c r="DS120" s="931"/>
      <c r="DT120" s="931"/>
      <c r="DU120" s="931"/>
      <c r="DV120" s="932">
        <v>57.6</v>
      </c>
      <c r="DW120" s="932"/>
      <c r="DX120" s="932"/>
      <c r="DY120" s="932"/>
      <c r="DZ120" s="933"/>
    </row>
    <row r="121" spans="1:130" s="226" customFormat="1" ht="26.25" customHeight="1" x14ac:dyDescent="0.15">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241</v>
      </c>
      <c r="AB121" s="959"/>
      <c r="AC121" s="959"/>
      <c r="AD121" s="959"/>
      <c r="AE121" s="960"/>
      <c r="AF121" s="961" t="s">
        <v>241</v>
      </c>
      <c r="AG121" s="959"/>
      <c r="AH121" s="959"/>
      <c r="AI121" s="959"/>
      <c r="AJ121" s="960"/>
      <c r="AK121" s="961" t="s">
        <v>241</v>
      </c>
      <c r="AL121" s="959"/>
      <c r="AM121" s="959"/>
      <c r="AN121" s="959"/>
      <c r="AO121" s="960"/>
      <c r="AP121" s="962" t="s">
        <v>442</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1797645</v>
      </c>
      <c r="BR121" s="926"/>
      <c r="BS121" s="926"/>
      <c r="BT121" s="926"/>
      <c r="BU121" s="926"/>
      <c r="BV121" s="926">
        <v>1727408</v>
      </c>
      <c r="BW121" s="926"/>
      <c r="BX121" s="926"/>
      <c r="BY121" s="926"/>
      <c r="BZ121" s="926"/>
      <c r="CA121" s="926">
        <v>1587656</v>
      </c>
      <c r="CB121" s="926"/>
      <c r="CC121" s="926"/>
      <c r="CD121" s="926"/>
      <c r="CE121" s="926"/>
      <c r="CF121" s="920">
        <v>4.8</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5679949</v>
      </c>
      <c r="DH121" s="926"/>
      <c r="DI121" s="926"/>
      <c r="DJ121" s="926"/>
      <c r="DK121" s="926"/>
      <c r="DL121" s="926">
        <v>4686724</v>
      </c>
      <c r="DM121" s="926"/>
      <c r="DN121" s="926"/>
      <c r="DO121" s="926"/>
      <c r="DP121" s="926"/>
      <c r="DQ121" s="926">
        <v>4152976</v>
      </c>
      <c r="DR121" s="926"/>
      <c r="DS121" s="926"/>
      <c r="DT121" s="926"/>
      <c r="DU121" s="926"/>
      <c r="DV121" s="927">
        <v>12.6</v>
      </c>
      <c r="DW121" s="927"/>
      <c r="DX121" s="927"/>
      <c r="DY121" s="927"/>
      <c r="DZ121" s="928"/>
    </row>
    <row r="122" spans="1:130" s="226" customFormat="1" ht="26.25" customHeight="1" x14ac:dyDescent="0.15">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442</v>
      </c>
      <c r="AB122" s="959"/>
      <c r="AC122" s="959"/>
      <c r="AD122" s="959"/>
      <c r="AE122" s="960"/>
      <c r="AF122" s="961" t="s">
        <v>241</v>
      </c>
      <c r="AG122" s="959"/>
      <c r="AH122" s="959"/>
      <c r="AI122" s="959"/>
      <c r="AJ122" s="960"/>
      <c r="AK122" s="961" t="s">
        <v>442</v>
      </c>
      <c r="AL122" s="959"/>
      <c r="AM122" s="959"/>
      <c r="AN122" s="959"/>
      <c r="AO122" s="960"/>
      <c r="AP122" s="962" t="s">
        <v>442</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75515994</v>
      </c>
      <c r="BR122" s="1000"/>
      <c r="BS122" s="1000"/>
      <c r="BT122" s="1000"/>
      <c r="BU122" s="1000"/>
      <c r="BV122" s="1000">
        <v>73191042</v>
      </c>
      <c r="BW122" s="1000"/>
      <c r="BX122" s="1000"/>
      <c r="BY122" s="1000"/>
      <c r="BZ122" s="1000"/>
      <c r="CA122" s="1000">
        <v>68389333</v>
      </c>
      <c r="CB122" s="1000"/>
      <c r="CC122" s="1000"/>
      <c r="CD122" s="1000"/>
      <c r="CE122" s="1000"/>
      <c r="CF122" s="1017">
        <v>207.4</v>
      </c>
      <c r="CG122" s="1018"/>
      <c r="CH122" s="1018"/>
      <c r="CI122" s="1018"/>
      <c r="CJ122" s="1018"/>
      <c r="CK122" s="1009"/>
      <c r="CL122" s="1010"/>
      <c r="CM122" s="1010"/>
      <c r="CN122" s="1010"/>
      <c r="CO122" s="1011"/>
      <c r="CP122" s="1019" t="s">
        <v>411</v>
      </c>
      <c r="CQ122" s="1020"/>
      <c r="CR122" s="1020"/>
      <c r="CS122" s="1020"/>
      <c r="CT122" s="1020"/>
      <c r="CU122" s="1020"/>
      <c r="CV122" s="1020"/>
      <c r="CW122" s="1020"/>
      <c r="CX122" s="1020"/>
      <c r="CY122" s="1020"/>
      <c r="CZ122" s="1020"/>
      <c r="DA122" s="1020"/>
      <c r="DB122" s="1020"/>
      <c r="DC122" s="1020"/>
      <c r="DD122" s="1020"/>
      <c r="DE122" s="1020"/>
      <c r="DF122" s="1021"/>
      <c r="DG122" s="925">
        <v>935976</v>
      </c>
      <c r="DH122" s="926"/>
      <c r="DI122" s="926"/>
      <c r="DJ122" s="926"/>
      <c r="DK122" s="926"/>
      <c r="DL122" s="926">
        <v>841470</v>
      </c>
      <c r="DM122" s="926"/>
      <c r="DN122" s="926"/>
      <c r="DO122" s="926"/>
      <c r="DP122" s="926"/>
      <c r="DQ122" s="926">
        <v>797746</v>
      </c>
      <c r="DR122" s="926"/>
      <c r="DS122" s="926"/>
      <c r="DT122" s="926"/>
      <c r="DU122" s="926"/>
      <c r="DV122" s="927">
        <v>2.4</v>
      </c>
      <c r="DW122" s="927"/>
      <c r="DX122" s="927"/>
      <c r="DY122" s="927"/>
      <c r="DZ122" s="928"/>
    </row>
    <row r="123" spans="1:130" s="226" customFormat="1" ht="26.25" customHeight="1" x14ac:dyDescent="0.15">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442</v>
      </c>
      <c r="AB123" s="959"/>
      <c r="AC123" s="959"/>
      <c r="AD123" s="959"/>
      <c r="AE123" s="960"/>
      <c r="AF123" s="961" t="s">
        <v>241</v>
      </c>
      <c r="AG123" s="959"/>
      <c r="AH123" s="959"/>
      <c r="AI123" s="959"/>
      <c r="AJ123" s="960"/>
      <c r="AK123" s="961" t="s">
        <v>241</v>
      </c>
      <c r="AL123" s="959"/>
      <c r="AM123" s="959"/>
      <c r="AN123" s="959"/>
      <c r="AO123" s="960"/>
      <c r="AP123" s="962" t="s">
        <v>241</v>
      </c>
      <c r="AQ123" s="963"/>
      <c r="AR123" s="963"/>
      <c r="AS123" s="963"/>
      <c r="AT123" s="964"/>
      <c r="AU123" s="997"/>
      <c r="AV123" s="998"/>
      <c r="AW123" s="998"/>
      <c r="AX123" s="998"/>
      <c r="AY123" s="998"/>
      <c r="AZ123" s="247" t="s">
        <v>193</v>
      </c>
      <c r="BA123" s="247"/>
      <c r="BB123" s="247"/>
      <c r="BC123" s="247"/>
      <c r="BD123" s="247"/>
      <c r="BE123" s="247"/>
      <c r="BF123" s="247"/>
      <c r="BG123" s="247"/>
      <c r="BH123" s="247"/>
      <c r="BI123" s="247"/>
      <c r="BJ123" s="247"/>
      <c r="BK123" s="247"/>
      <c r="BL123" s="247"/>
      <c r="BM123" s="247"/>
      <c r="BN123" s="247"/>
      <c r="BO123" s="977" t="s">
        <v>477</v>
      </c>
      <c r="BP123" s="1005"/>
      <c r="BQ123" s="1063">
        <v>97068150</v>
      </c>
      <c r="BR123" s="1064"/>
      <c r="BS123" s="1064"/>
      <c r="BT123" s="1064"/>
      <c r="BU123" s="1064"/>
      <c r="BV123" s="1064">
        <v>97661859</v>
      </c>
      <c r="BW123" s="1064"/>
      <c r="BX123" s="1064"/>
      <c r="BY123" s="1064"/>
      <c r="BZ123" s="1064"/>
      <c r="CA123" s="1064">
        <v>93665594</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v>122068</v>
      </c>
      <c r="DH123" s="959"/>
      <c r="DI123" s="959"/>
      <c r="DJ123" s="959"/>
      <c r="DK123" s="960"/>
      <c r="DL123" s="961">
        <v>117343</v>
      </c>
      <c r="DM123" s="959"/>
      <c r="DN123" s="959"/>
      <c r="DO123" s="959"/>
      <c r="DP123" s="960"/>
      <c r="DQ123" s="961">
        <v>131486</v>
      </c>
      <c r="DR123" s="959"/>
      <c r="DS123" s="959"/>
      <c r="DT123" s="959"/>
      <c r="DU123" s="960"/>
      <c r="DV123" s="962">
        <v>0.4</v>
      </c>
      <c r="DW123" s="963"/>
      <c r="DX123" s="963"/>
      <c r="DY123" s="963"/>
      <c r="DZ123" s="964"/>
    </row>
    <row r="124" spans="1:130" s="226" customFormat="1" ht="26.25" customHeight="1" thickBot="1" x14ac:dyDescent="0.2">
      <c r="A124" s="1057"/>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442</v>
      </c>
      <c r="AB124" s="959"/>
      <c r="AC124" s="959"/>
      <c r="AD124" s="959"/>
      <c r="AE124" s="960"/>
      <c r="AF124" s="961" t="s">
        <v>442</v>
      </c>
      <c r="AG124" s="959"/>
      <c r="AH124" s="959"/>
      <c r="AI124" s="959"/>
      <c r="AJ124" s="960"/>
      <c r="AK124" s="961" t="s">
        <v>241</v>
      </c>
      <c r="AL124" s="959"/>
      <c r="AM124" s="959"/>
      <c r="AN124" s="959"/>
      <c r="AO124" s="960"/>
      <c r="AP124" s="962" t="s">
        <v>241</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36.4</v>
      </c>
      <c r="BR124" s="1027"/>
      <c r="BS124" s="1027"/>
      <c r="BT124" s="1027"/>
      <c r="BU124" s="1027"/>
      <c r="BV124" s="1027">
        <v>23.5</v>
      </c>
      <c r="BW124" s="1027"/>
      <c r="BX124" s="1027"/>
      <c r="BY124" s="1027"/>
      <c r="BZ124" s="1027"/>
      <c r="CA124" s="1027">
        <v>20.2</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v>37061</v>
      </c>
      <c r="DH124" s="986"/>
      <c r="DI124" s="986"/>
      <c r="DJ124" s="986"/>
      <c r="DK124" s="987"/>
      <c r="DL124" s="985">
        <v>32149</v>
      </c>
      <c r="DM124" s="986"/>
      <c r="DN124" s="986"/>
      <c r="DO124" s="986"/>
      <c r="DP124" s="987"/>
      <c r="DQ124" s="985">
        <v>22550</v>
      </c>
      <c r="DR124" s="986"/>
      <c r="DS124" s="986"/>
      <c r="DT124" s="986"/>
      <c r="DU124" s="987"/>
      <c r="DV124" s="988">
        <v>0.1</v>
      </c>
      <c r="DW124" s="989"/>
      <c r="DX124" s="989"/>
      <c r="DY124" s="989"/>
      <c r="DZ124" s="990"/>
    </row>
    <row r="125" spans="1:130" s="226" customFormat="1" ht="26.25" customHeight="1" x14ac:dyDescent="0.15">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444</v>
      </c>
      <c r="AB125" s="959"/>
      <c r="AC125" s="959"/>
      <c r="AD125" s="959"/>
      <c r="AE125" s="960"/>
      <c r="AF125" s="961" t="s">
        <v>442</v>
      </c>
      <c r="AG125" s="959"/>
      <c r="AH125" s="959"/>
      <c r="AI125" s="959"/>
      <c r="AJ125" s="960"/>
      <c r="AK125" s="961" t="s">
        <v>442</v>
      </c>
      <c r="AL125" s="959"/>
      <c r="AM125" s="959"/>
      <c r="AN125" s="959"/>
      <c r="AO125" s="960"/>
      <c r="AP125" s="962" t="s">
        <v>444</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442</v>
      </c>
      <c r="DH125" s="931"/>
      <c r="DI125" s="931"/>
      <c r="DJ125" s="931"/>
      <c r="DK125" s="931"/>
      <c r="DL125" s="931" t="s">
        <v>442</v>
      </c>
      <c r="DM125" s="931"/>
      <c r="DN125" s="931"/>
      <c r="DO125" s="931"/>
      <c r="DP125" s="931"/>
      <c r="DQ125" s="931" t="s">
        <v>444</v>
      </c>
      <c r="DR125" s="931"/>
      <c r="DS125" s="931"/>
      <c r="DT125" s="931"/>
      <c r="DU125" s="931"/>
      <c r="DV125" s="932" t="s">
        <v>442</v>
      </c>
      <c r="DW125" s="932"/>
      <c r="DX125" s="932"/>
      <c r="DY125" s="932"/>
      <c r="DZ125" s="933"/>
    </row>
    <row r="126" spans="1:130" s="226" customFormat="1" ht="26.25" customHeight="1" thickBot="1" x14ac:dyDescent="0.2">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9661</v>
      </c>
      <c r="AB126" s="959"/>
      <c r="AC126" s="959"/>
      <c r="AD126" s="959"/>
      <c r="AE126" s="960"/>
      <c r="AF126" s="961">
        <v>7600</v>
      </c>
      <c r="AG126" s="959"/>
      <c r="AH126" s="959"/>
      <c r="AI126" s="959"/>
      <c r="AJ126" s="960"/>
      <c r="AK126" s="961">
        <v>5481</v>
      </c>
      <c r="AL126" s="959"/>
      <c r="AM126" s="959"/>
      <c r="AN126" s="959"/>
      <c r="AO126" s="960"/>
      <c r="AP126" s="962">
        <v>0</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v>1655972</v>
      </c>
      <c r="DH126" s="926"/>
      <c r="DI126" s="926"/>
      <c r="DJ126" s="926"/>
      <c r="DK126" s="926"/>
      <c r="DL126" s="926">
        <v>1683605</v>
      </c>
      <c r="DM126" s="926"/>
      <c r="DN126" s="926"/>
      <c r="DO126" s="926"/>
      <c r="DP126" s="926"/>
      <c r="DQ126" s="926">
        <v>1316202</v>
      </c>
      <c r="DR126" s="926"/>
      <c r="DS126" s="926"/>
      <c r="DT126" s="926"/>
      <c r="DU126" s="926"/>
      <c r="DV126" s="927">
        <v>4</v>
      </c>
      <c r="DW126" s="927"/>
      <c r="DX126" s="927"/>
      <c r="DY126" s="927"/>
      <c r="DZ126" s="928"/>
    </row>
    <row r="127" spans="1:130" s="226" customFormat="1" ht="26.25" customHeight="1" x14ac:dyDescent="0.15">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943</v>
      </c>
      <c r="AB127" s="959"/>
      <c r="AC127" s="959"/>
      <c r="AD127" s="959"/>
      <c r="AE127" s="960"/>
      <c r="AF127" s="961">
        <v>583</v>
      </c>
      <c r="AG127" s="959"/>
      <c r="AH127" s="959"/>
      <c r="AI127" s="959"/>
      <c r="AJ127" s="960"/>
      <c r="AK127" s="961">
        <v>242</v>
      </c>
      <c r="AL127" s="959"/>
      <c r="AM127" s="959"/>
      <c r="AN127" s="959"/>
      <c r="AO127" s="960"/>
      <c r="AP127" s="962">
        <v>0</v>
      </c>
      <c r="AQ127" s="963"/>
      <c r="AR127" s="963"/>
      <c r="AS127" s="963"/>
      <c r="AT127" s="964"/>
      <c r="AU127" s="228"/>
      <c r="AV127" s="228"/>
      <c r="AW127" s="228"/>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28"/>
      <c r="CB127" s="228"/>
      <c r="CC127" s="228"/>
      <c r="CD127" s="251"/>
      <c r="CE127" s="251"/>
      <c r="CF127" s="251"/>
      <c r="CG127" s="228"/>
      <c r="CH127" s="228"/>
      <c r="CI127" s="228"/>
      <c r="CJ127" s="250"/>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442</v>
      </c>
      <c r="DH127" s="926"/>
      <c r="DI127" s="926"/>
      <c r="DJ127" s="926"/>
      <c r="DK127" s="926"/>
      <c r="DL127" s="926" t="s">
        <v>442</v>
      </c>
      <c r="DM127" s="926"/>
      <c r="DN127" s="926"/>
      <c r="DO127" s="926"/>
      <c r="DP127" s="926"/>
      <c r="DQ127" s="926" t="s">
        <v>442</v>
      </c>
      <c r="DR127" s="926"/>
      <c r="DS127" s="926"/>
      <c r="DT127" s="926"/>
      <c r="DU127" s="926"/>
      <c r="DV127" s="927" t="s">
        <v>442</v>
      </c>
      <c r="DW127" s="927"/>
      <c r="DX127" s="927"/>
      <c r="DY127" s="927"/>
      <c r="DZ127" s="928"/>
    </row>
    <row r="128" spans="1:130" s="226" customFormat="1" ht="26.25" customHeight="1" thickBot="1" x14ac:dyDescent="0.2">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v>1171599</v>
      </c>
      <c r="AB128" s="1046"/>
      <c r="AC128" s="1046"/>
      <c r="AD128" s="1046"/>
      <c r="AE128" s="1047"/>
      <c r="AF128" s="1048">
        <v>1182121</v>
      </c>
      <c r="AG128" s="1046"/>
      <c r="AH128" s="1046"/>
      <c r="AI128" s="1046"/>
      <c r="AJ128" s="1047"/>
      <c r="AK128" s="1048">
        <v>1182482</v>
      </c>
      <c r="AL128" s="1046"/>
      <c r="AM128" s="1046"/>
      <c r="AN128" s="1046"/>
      <c r="AO128" s="1047"/>
      <c r="AP128" s="1049"/>
      <c r="AQ128" s="1050"/>
      <c r="AR128" s="1050"/>
      <c r="AS128" s="1050"/>
      <c r="AT128" s="1051"/>
      <c r="AU128" s="228"/>
      <c r="AV128" s="228"/>
      <c r="AW128" s="228"/>
      <c r="AX128" s="896" t="s">
        <v>492</v>
      </c>
      <c r="AY128" s="897"/>
      <c r="AZ128" s="897"/>
      <c r="BA128" s="897"/>
      <c r="BB128" s="897"/>
      <c r="BC128" s="897"/>
      <c r="BD128" s="897"/>
      <c r="BE128" s="898"/>
      <c r="BF128" s="1052" t="s">
        <v>442</v>
      </c>
      <c r="BG128" s="1053"/>
      <c r="BH128" s="1053"/>
      <c r="BI128" s="1053"/>
      <c r="BJ128" s="1053"/>
      <c r="BK128" s="1053"/>
      <c r="BL128" s="1054"/>
      <c r="BM128" s="1052">
        <v>11.45</v>
      </c>
      <c r="BN128" s="1053"/>
      <c r="BO128" s="1053"/>
      <c r="BP128" s="1053"/>
      <c r="BQ128" s="1053"/>
      <c r="BR128" s="1053"/>
      <c r="BS128" s="1054"/>
      <c r="BT128" s="1052">
        <v>20</v>
      </c>
      <c r="BU128" s="1053"/>
      <c r="BV128" s="1053"/>
      <c r="BW128" s="1053"/>
      <c r="BX128" s="1053"/>
      <c r="BY128" s="1053"/>
      <c r="BZ128" s="1076"/>
      <c r="CA128" s="251"/>
      <c r="CB128" s="251"/>
      <c r="CC128" s="251"/>
      <c r="CD128" s="251"/>
      <c r="CE128" s="251"/>
      <c r="CF128" s="251"/>
      <c r="CG128" s="228"/>
      <c r="CH128" s="228"/>
      <c r="CI128" s="228"/>
      <c r="CJ128" s="250"/>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241</v>
      </c>
      <c r="DH128" s="1038"/>
      <c r="DI128" s="1038"/>
      <c r="DJ128" s="1038"/>
      <c r="DK128" s="1038"/>
      <c r="DL128" s="1038" t="s">
        <v>442</v>
      </c>
      <c r="DM128" s="1038"/>
      <c r="DN128" s="1038"/>
      <c r="DO128" s="1038"/>
      <c r="DP128" s="1038"/>
      <c r="DQ128" s="1038" t="s">
        <v>442</v>
      </c>
      <c r="DR128" s="1038"/>
      <c r="DS128" s="1038"/>
      <c r="DT128" s="1038"/>
      <c r="DU128" s="1038"/>
      <c r="DV128" s="1039" t="s">
        <v>442</v>
      </c>
      <c r="DW128" s="1039"/>
      <c r="DX128" s="1039"/>
      <c r="DY128" s="1039"/>
      <c r="DZ128" s="1040"/>
    </row>
    <row r="129" spans="1:131" s="226"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40462521</v>
      </c>
      <c r="AB129" s="959"/>
      <c r="AC129" s="959"/>
      <c r="AD129" s="959"/>
      <c r="AE129" s="960"/>
      <c r="AF129" s="961">
        <v>41150324</v>
      </c>
      <c r="AG129" s="959"/>
      <c r="AH129" s="959"/>
      <c r="AI129" s="959"/>
      <c r="AJ129" s="960"/>
      <c r="AK129" s="961">
        <v>40430736</v>
      </c>
      <c r="AL129" s="959"/>
      <c r="AM129" s="959"/>
      <c r="AN129" s="959"/>
      <c r="AO129" s="960"/>
      <c r="AP129" s="1073"/>
      <c r="AQ129" s="1074"/>
      <c r="AR129" s="1074"/>
      <c r="AS129" s="1074"/>
      <c r="AT129" s="1075"/>
      <c r="AU129" s="229"/>
      <c r="AV129" s="229"/>
      <c r="AW129" s="229"/>
      <c r="AX129" s="1065" t="s">
        <v>495</v>
      </c>
      <c r="AY129" s="923"/>
      <c r="AZ129" s="923"/>
      <c r="BA129" s="923"/>
      <c r="BB129" s="923"/>
      <c r="BC129" s="923"/>
      <c r="BD129" s="923"/>
      <c r="BE129" s="924"/>
      <c r="BF129" s="1066" t="s">
        <v>241</v>
      </c>
      <c r="BG129" s="1067"/>
      <c r="BH129" s="1067"/>
      <c r="BI129" s="1067"/>
      <c r="BJ129" s="1067"/>
      <c r="BK129" s="1067"/>
      <c r="BL129" s="1068"/>
      <c r="BM129" s="1066">
        <v>16.45</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7886825</v>
      </c>
      <c r="AB130" s="959"/>
      <c r="AC130" s="959"/>
      <c r="AD130" s="959"/>
      <c r="AE130" s="960"/>
      <c r="AF130" s="961">
        <v>7615168</v>
      </c>
      <c r="AG130" s="959"/>
      <c r="AH130" s="959"/>
      <c r="AI130" s="959"/>
      <c r="AJ130" s="960"/>
      <c r="AK130" s="961">
        <v>7453796</v>
      </c>
      <c r="AL130" s="959"/>
      <c r="AM130" s="959"/>
      <c r="AN130" s="959"/>
      <c r="AO130" s="960"/>
      <c r="AP130" s="1073"/>
      <c r="AQ130" s="1074"/>
      <c r="AR130" s="1074"/>
      <c r="AS130" s="1074"/>
      <c r="AT130" s="1075"/>
      <c r="AU130" s="229"/>
      <c r="AV130" s="229"/>
      <c r="AW130" s="229"/>
      <c r="AX130" s="1065" t="s">
        <v>498</v>
      </c>
      <c r="AY130" s="923"/>
      <c r="AZ130" s="923"/>
      <c r="BA130" s="923"/>
      <c r="BB130" s="923"/>
      <c r="BC130" s="923"/>
      <c r="BD130" s="923"/>
      <c r="BE130" s="924"/>
      <c r="BF130" s="1101">
        <v>5.2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32575696</v>
      </c>
      <c r="AB131" s="986"/>
      <c r="AC131" s="986"/>
      <c r="AD131" s="986"/>
      <c r="AE131" s="987"/>
      <c r="AF131" s="985">
        <v>33535156</v>
      </c>
      <c r="AG131" s="986"/>
      <c r="AH131" s="986"/>
      <c r="AI131" s="986"/>
      <c r="AJ131" s="987"/>
      <c r="AK131" s="985">
        <v>32976940</v>
      </c>
      <c r="AL131" s="986"/>
      <c r="AM131" s="986"/>
      <c r="AN131" s="986"/>
      <c r="AO131" s="987"/>
      <c r="AP131" s="1110"/>
      <c r="AQ131" s="1111"/>
      <c r="AR131" s="1111"/>
      <c r="AS131" s="1111"/>
      <c r="AT131" s="1112"/>
      <c r="AU131" s="229"/>
      <c r="AV131" s="229"/>
      <c r="AW131" s="229"/>
      <c r="AX131" s="1083" t="s">
        <v>500</v>
      </c>
      <c r="AY131" s="726"/>
      <c r="AZ131" s="726"/>
      <c r="BA131" s="726"/>
      <c r="BB131" s="726"/>
      <c r="BC131" s="726"/>
      <c r="BD131" s="726"/>
      <c r="BE131" s="1036"/>
      <c r="BF131" s="1084">
        <v>20.2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5.3345936189999996</v>
      </c>
      <c r="AB132" s="1097"/>
      <c r="AC132" s="1097"/>
      <c r="AD132" s="1097"/>
      <c r="AE132" s="1098"/>
      <c r="AF132" s="1099">
        <v>5.1471941159999997</v>
      </c>
      <c r="AG132" s="1097"/>
      <c r="AH132" s="1097"/>
      <c r="AI132" s="1097"/>
      <c r="AJ132" s="1098"/>
      <c r="AK132" s="1099">
        <v>5.1359427210000002</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5.3</v>
      </c>
      <c r="AB133" s="1080"/>
      <c r="AC133" s="1080"/>
      <c r="AD133" s="1080"/>
      <c r="AE133" s="1081"/>
      <c r="AF133" s="1079">
        <v>5.3</v>
      </c>
      <c r="AG133" s="1080"/>
      <c r="AH133" s="1080"/>
      <c r="AI133" s="1080"/>
      <c r="AJ133" s="1081"/>
      <c r="AK133" s="1079">
        <v>5.2</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oAEAVpZqrApY/NXesiQrIjOkI07Jr+u6e171IUBuo5HPPYEN4ApmaO+cn55ggbC1w6g71w20K7/kVy3MtSaLg==" saltValue="g95Rdu83J7LcsO6nnG05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31520-C46D-4431-8232-117041498502}">
  <sheetPr>
    <pageSetUpPr fitToPage="1"/>
  </sheetPr>
  <dimension ref="A1:DQ105"/>
  <sheetViews>
    <sheetView showGridLines="0" view="pageBreakPreview" topLeftCell="L34" zoomScale="70" zoomScaleNormal="85" zoomScaleSheetLayoutView="70" workbookViewId="0">
      <selection activeCell="BM33" sqref="BM3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SaiOvT1bMfurS3C4IGJUpL8GAipyLUlZCMIJuebkShVf8TKUob5jsnRCs4495SZzDa6CzRufoHoSq2QpkVj4KQ==" saltValue="rzG0brUJLSYQMrImGgDN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fE95Go1RvCCK16Cx7y+pPGoVnfTizWwZV8V6GZKuywVJH5LPKRNaBTa0Kjs+FiWvH5nfTlWO9yVsb0xFIpa2Q==" saltValue="N3PhU/4Gau49MH8UUvyZ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512</v>
      </c>
      <c r="AL9" s="1117"/>
      <c r="AM9" s="1117"/>
      <c r="AN9" s="1118"/>
      <c r="AO9" s="277">
        <v>12108763</v>
      </c>
      <c r="AP9" s="277">
        <v>78881</v>
      </c>
      <c r="AQ9" s="278">
        <v>69543</v>
      </c>
      <c r="AR9" s="279">
        <v>13.4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513</v>
      </c>
      <c r="AL10" s="1117"/>
      <c r="AM10" s="1117"/>
      <c r="AN10" s="1118"/>
      <c r="AO10" s="280">
        <v>1588105</v>
      </c>
      <c r="AP10" s="280">
        <v>10345</v>
      </c>
      <c r="AQ10" s="281">
        <v>2774</v>
      </c>
      <c r="AR10" s="282">
        <v>272.89999999999998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514</v>
      </c>
      <c r="AL11" s="1117"/>
      <c r="AM11" s="1117"/>
      <c r="AN11" s="1118"/>
      <c r="AO11" s="280">
        <v>319245</v>
      </c>
      <c r="AP11" s="280">
        <v>2080</v>
      </c>
      <c r="AQ11" s="281">
        <v>457</v>
      </c>
      <c r="AR11" s="282">
        <v>355.1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515</v>
      </c>
      <c r="AL12" s="1117"/>
      <c r="AM12" s="1117"/>
      <c r="AN12" s="1118"/>
      <c r="AO12" s="280" t="s">
        <v>516</v>
      </c>
      <c r="AP12" s="280" t="s">
        <v>516</v>
      </c>
      <c r="AQ12" s="281">
        <v>16</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517</v>
      </c>
      <c r="AL13" s="1117"/>
      <c r="AM13" s="1117"/>
      <c r="AN13" s="1118"/>
      <c r="AO13" s="280">
        <v>375125</v>
      </c>
      <c r="AP13" s="280">
        <v>2444</v>
      </c>
      <c r="AQ13" s="281">
        <v>2048</v>
      </c>
      <c r="AR13" s="282">
        <v>19.3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518</v>
      </c>
      <c r="AL14" s="1117"/>
      <c r="AM14" s="1117"/>
      <c r="AN14" s="1118"/>
      <c r="AO14" s="280">
        <v>252590</v>
      </c>
      <c r="AP14" s="280">
        <v>1645</v>
      </c>
      <c r="AQ14" s="281">
        <v>1567</v>
      </c>
      <c r="AR14" s="282">
        <v>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519</v>
      </c>
      <c r="AL15" s="1120"/>
      <c r="AM15" s="1120"/>
      <c r="AN15" s="1121"/>
      <c r="AO15" s="280">
        <v>-842729</v>
      </c>
      <c r="AP15" s="280">
        <v>-5490</v>
      </c>
      <c r="AQ15" s="281">
        <v>-4078</v>
      </c>
      <c r="AR15" s="282">
        <v>34.6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193</v>
      </c>
      <c r="AL16" s="1120"/>
      <c r="AM16" s="1120"/>
      <c r="AN16" s="1121"/>
      <c r="AO16" s="280">
        <v>13801099</v>
      </c>
      <c r="AP16" s="280">
        <v>89905</v>
      </c>
      <c r="AQ16" s="281">
        <v>72328</v>
      </c>
      <c r="AR16" s="282">
        <v>24.3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524</v>
      </c>
      <c r="AL21" s="1123"/>
      <c r="AM21" s="1123"/>
      <c r="AN21" s="1124"/>
      <c r="AO21" s="293">
        <v>7.47</v>
      </c>
      <c r="AP21" s="294">
        <v>7.03</v>
      </c>
      <c r="AQ21" s="295">
        <v>0.44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525</v>
      </c>
      <c r="AL22" s="1123"/>
      <c r="AM22" s="1123"/>
      <c r="AN22" s="1124"/>
      <c r="AO22" s="298">
        <v>99.5</v>
      </c>
      <c r="AP22" s="299">
        <v>99.2</v>
      </c>
      <c r="AQ22" s="300">
        <v>0.3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529</v>
      </c>
      <c r="AL32" s="1131"/>
      <c r="AM32" s="1131"/>
      <c r="AN32" s="1132"/>
      <c r="AO32" s="308">
        <v>6646448</v>
      </c>
      <c r="AP32" s="308">
        <v>43297</v>
      </c>
      <c r="AQ32" s="309">
        <v>36026</v>
      </c>
      <c r="AR32" s="310">
        <v>20.2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530</v>
      </c>
      <c r="AL33" s="1131"/>
      <c r="AM33" s="1131"/>
      <c r="AN33" s="1132"/>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531</v>
      </c>
      <c r="AL34" s="1131"/>
      <c r="AM34" s="1131"/>
      <c r="AN34" s="1132"/>
      <c r="AO34" s="308" t="s">
        <v>516</v>
      </c>
      <c r="AP34" s="308" t="s">
        <v>516</v>
      </c>
      <c r="AQ34" s="309" t="s">
        <v>516</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532</v>
      </c>
      <c r="AL35" s="1131"/>
      <c r="AM35" s="1131"/>
      <c r="AN35" s="1132"/>
      <c r="AO35" s="308">
        <v>3389240</v>
      </c>
      <c r="AP35" s="308">
        <v>22079</v>
      </c>
      <c r="AQ35" s="309">
        <v>9412</v>
      </c>
      <c r="AR35" s="310">
        <v>134.6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533</v>
      </c>
      <c r="AL36" s="1131"/>
      <c r="AM36" s="1131"/>
      <c r="AN36" s="1132"/>
      <c r="AO36" s="308">
        <v>288544</v>
      </c>
      <c r="AP36" s="308">
        <v>1880</v>
      </c>
      <c r="AQ36" s="309">
        <v>651</v>
      </c>
      <c r="AR36" s="310">
        <v>188.8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534</v>
      </c>
      <c r="AL37" s="1131"/>
      <c r="AM37" s="1131"/>
      <c r="AN37" s="1132"/>
      <c r="AO37" s="308">
        <v>5723</v>
      </c>
      <c r="AP37" s="308">
        <v>37</v>
      </c>
      <c r="AQ37" s="309">
        <v>496</v>
      </c>
      <c r="AR37" s="310">
        <v>-92.5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535</v>
      </c>
      <c r="AL38" s="1134"/>
      <c r="AM38" s="1134"/>
      <c r="AN38" s="1135"/>
      <c r="AO38" s="311" t="s">
        <v>516</v>
      </c>
      <c r="AP38" s="311" t="s">
        <v>516</v>
      </c>
      <c r="AQ38" s="312">
        <v>0</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536</v>
      </c>
      <c r="AL39" s="1134"/>
      <c r="AM39" s="1134"/>
      <c r="AN39" s="1135"/>
      <c r="AO39" s="308">
        <v>-1182482</v>
      </c>
      <c r="AP39" s="308">
        <v>-7703</v>
      </c>
      <c r="AQ39" s="309">
        <v>-5535</v>
      </c>
      <c r="AR39" s="310">
        <v>39.200000000000003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537</v>
      </c>
      <c r="AL40" s="1131"/>
      <c r="AM40" s="1131"/>
      <c r="AN40" s="1132"/>
      <c r="AO40" s="308">
        <v>-7453796</v>
      </c>
      <c r="AP40" s="308">
        <v>-48557</v>
      </c>
      <c r="AQ40" s="309">
        <v>-33207</v>
      </c>
      <c r="AR40" s="310">
        <v>46.2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307</v>
      </c>
      <c r="AL41" s="1137"/>
      <c r="AM41" s="1137"/>
      <c r="AN41" s="1138"/>
      <c r="AO41" s="308">
        <v>1693677</v>
      </c>
      <c r="AP41" s="308">
        <v>11033</v>
      </c>
      <c r="AQ41" s="309">
        <v>7844</v>
      </c>
      <c r="AR41" s="310">
        <v>40.700000000000003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507</v>
      </c>
      <c r="AN49" s="1127" t="s">
        <v>541</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4731004</v>
      </c>
      <c r="AN51" s="330">
        <v>29922</v>
      </c>
      <c r="AO51" s="331">
        <v>5.6</v>
      </c>
      <c r="AP51" s="332">
        <v>48064</v>
      </c>
      <c r="AQ51" s="333">
        <v>-7.3</v>
      </c>
      <c r="AR51" s="334">
        <v>12.9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3673032</v>
      </c>
      <c r="AN52" s="338">
        <v>23231</v>
      </c>
      <c r="AO52" s="339">
        <v>22.2</v>
      </c>
      <c r="AP52" s="340">
        <v>30373</v>
      </c>
      <c r="AQ52" s="341">
        <v>3.4</v>
      </c>
      <c r="AR52" s="342">
        <v>18.8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7049481</v>
      </c>
      <c r="AN53" s="330">
        <v>44956</v>
      </c>
      <c r="AO53" s="331">
        <v>50.2</v>
      </c>
      <c r="AP53" s="332">
        <v>56662</v>
      </c>
      <c r="AQ53" s="333">
        <v>17.899999999999999</v>
      </c>
      <c r="AR53" s="334">
        <v>32.299999999999997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4629447</v>
      </c>
      <c r="AN54" s="338">
        <v>29523</v>
      </c>
      <c r="AO54" s="339">
        <v>27.1</v>
      </c>
      <c r="AP54" s="340">
        <v>34709</v>
      </c>
      <c r="AQ54" s="341">
        <v>14.3</v>
      </c>
      <c r="AR54" s="342">
        <v>12.8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12372614</v>
      </c>
      <c r="AN55" s="330">
        <v>79518</v>
      </c>
      <c r="AO55" s="331">
        <v>76.900000000000006</v>
      </c>
      <c r="AP55" s="332">
        <v>60285</v>
      </c>
      <c r="AQ55" s="333">
        <v>6.4</v>
      </c>
      <c r="AR55" s="334">
        <v>70.5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9961662</v>
      </c>
      <c r="AN56" s="338">
        <v>64023</v>
      </c>
      <c r="AO56" s="339">
        <v>116.9</v>
      </c>
      <c r="AP56" s="340">
        <v>36445</v>
      </c>
      <c r="AQ56" s="341">
        <v>5</v>
      </c>
      <c r="AR56" s="342">
        <v>111.9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5779096</v>
      </c>
      <c r="AN57" s="330">
        <v>37377</v>
      </c>
      <c r="AO57" s="331">
        <v>-53</v>
      </c>
      <c r="AP57" s="332">
        <v>52714</v>
      </c>
      <c r="AQ57" s="333">
        <v>-12.6</v>
      </c>
      <c r="AR57" s="334">
        <v>-40.4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3309392</v>
      </c>
      <c r="AN58" s="338">
        <v>21404</v>
      </c>
      <c r="AO58" s="339">
        <v>-66.599999999999994</v>
      </c>
      <c r="AP58" s="340">
        <v>29032</v>
      </c>
      <c r="AQ58" s="341">
        <v>-20.3</v>
      </c>
      <c r="AR58" s="342">
        <v>-46.3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6072031</v>
      </c>
      <c r="AN59" s="330">
        <v>39555</v>
      </c>
      <c r="AO59" s="331">
        <v>5.8</v>
      </c>
      <c r="AP59" s="332">
        <v>46001</v>
      </c>
      <c r="AQ59" s="333">
        <v>-12.7</v>
      </c>
      <c r="AR59" s="334">
        <v>18.5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3733222</v>
      </c>
      <c r="AN60" s="338">
        <v>24320</v>
      </c>
      <c r="AO60" s="339">
        <v>13.6</v>
      </c>
      <c r="AP60" s="340">
        <v>27974</v>
      </c>
      <c r="AQ60" s="341">
        <v>-3.6</v>
      </c>
      <c r="AR60" s="342">
        <v>17.2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7200845</v>
      </c>
      <c r="AN61" s="345">
        <v>46266</v>
      </c>
      <c r="AO61" s="346">
        <v>17.100000000000001</v>
      </c>
      <c r="AP61" s="347">
        <v>52745</v>
      </c>
      <c r="AQ61" s="348">
        <v>-1.7</v>
      </c>
      <c r="AR61" s="334">
        <v>18.8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5061351</v>
      </c>
      <c r="AN62" s="338">
        <v>32500</v>
      </c>
      <c r="AO62" s="339">
        <v>22.6</v>
      </c>
      <c r="AP62" s="340">
        <v>31707</v>
      </c>
      <c r="AQ62" s="341">
        <v>-0.2</v>
      </c>
      <c r="AR62" s="342">
        <v>22.8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CGTyhZEt3lAg5c7bm+mu79Rl+ME6cMPuGvJ5A9twYz+5z3f3f2c86JzsKn+GXzi65w6oYh0GEhDyJJ6K9DfA==" saltValue="kSobOydrPxx7jmRuAz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6" zoomScale="55" zoomScaleNormal="55" zoomScaleSheetLayoutView="55" workbookViewId="0">
      <selection activeCell="BK59" sqref="BK59"/>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1" spans="125:125" ht="13.5" hidden="1" customHeight="1" x14ac:dyDescent="0.15">
      <c r="DU121" s="255"/>
    </row>
  </sheetData>
  <sheetProtection algorithmName="SHA-512" hashValue="poomzNeBSw4OHZS/1dmz9T45u8mMDb8C3X5Xg0KY9iwZNRnfTmkHgvdOSVUZJ1c49gGwYrgWJQAMRHkyNXO/dA==" saltValue="WBfQOCsZC3UQISu+9GMc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6" zoomScale="55" zoomScaleNormal="55" zoomScaleSheetLayoutView="55" workbookViewId="0">
      <selection activeCell="AD103" sqref="AD103"/>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MzC+cPN2C2Ca2DH1GKeE0BBPi2s0Ek8PaxMjsINb9oOaFHo2602Hcw/UnZGQKvk/7C/OdEldl5rZH6hWOv7oPQ==" saltValue="CaHOBWJhWzSDDfjRFgsWrg=="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J44" sqref="J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10.25</v>
      </c>
      <c r="G47" s="12">
        <v>9.82</v>
      </c>
      <c r="H47" s="12">
        <v>8.92</v>
      </c>
      <c r="I47" s="12">
        <v>9.9</v>
      </c>
      <c r="J47" s="13">
        <v>10.32</v>
      </c>
    </row>
    <row r="48" spans="2:10" ht="57.75" customHeight="1" x14ac:dyDescent="0.15">
      <c r="B48" s="14"/>
      <c r="C48" s="1141" t="s">
        <v>4</v>
      </c>
      <c r="D48" s="1141"/>
      <c r="E48" s="1142"/>
      <c r="F48" s="15">
        <v>5.51</v>
      </c>
      <c r="G48" s="16">
        <v>4.38</v>
      </c>
      <c r="H48" s="16">
        <v>3.39</v>
      </c>
      <c r="I48" s="16">
        <v>5.81</v>
      </c>
      <c r="J48" s="17">
        <v>5.54</v>
      </c>
    </row>
    <row r="49" spans="2:10" ht="57.75" customHeight="1" thickBot="1" x14ac:dyDescent="0.2">
      <c r="B49" s="18"/>
      <c r="C49" s="1143" t="s">
        <v>5</v>
      </c>
      <c r="D49" s="1143"/>
      <c r="E49" s="1144"/>
      <c r="F49" s="19">
        <v>0.98</v>
      </c>
      <c r="G49" s="20" t="s">
        <v>562</v>
      </c>
      <c r="H49" s="20" t="s">
        <v>563</v>
      </c>
      <c r="I49" s="20">
        <v>3.61</v>
      </c>
      <c r="J49" s="21" t="s">
        <v>564</v>
      </c>
    </row>
    <row r="50" spans="2:10" x14ac:dyDescent="0.15"/>
  </sheetData>
  <sheetProtection algorithmName="SHA-512" hashValue="c7XurmS/qvYVr8scyUkDGErd7vZ/dOUORoUhwaA7CcmknzBewtn+0coFheZEoyuLntIN8CQ7TsHKjUrT8K2r7w==" saltValue="LmWr4gg7uju99qCPZw1Y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2024-03-12T02:47:04Z</cp:lastPrinted>
  <dcterms:created xsi:type="dcterms:W3CDTF">2024-02-05T01:21:25Z</dcterms:created>
  <dcterms:modified xsi:type="dcterms:W3CDTF">2024-03-22T08:16:55Z</dcterms:modified>
  <cp:category/>
</cp:coreProperties>
</file>