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1" i="9" l="1"/>
  <c r="BG40" i="9"/>
  <c r="BG39" i="9"/>
  <c r="BG38" i="9"/>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AM41" i="9"/>
  <c r="U41" i="9"/>
  <c r="C41" i="9"/>
  <c r="AM40" i="9"/>
  <c r="U40" i="9"/>
  <c r="C40" i="9"/>
  <c r="AM39" i="9"/>
  <c r="U39" i="9"/>
  <c r="C39" i="9"/>
  <c r="AM38" i="9"/>
  <c r="C38" i="9"/>
  <c r="C37"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W34" i="9" l="1"/>
  <c r="BW35" i="9" s="1"/>
  <c r="BW36" i="9" s="1"/>
  <c r="BW37" i="9" s="1"/>
  <c r="BW38" i="9" s="1"/>
  <c r="BW39" i="9" s="1"/>
  <c r="BW40" i="9" s="1"/>
  <c r="BW41" i="9" s="1"/>
  <c r="BW42" i="9" s="1"/>
  <c r="BW43" i="9" s="1"/>
  <c r="AM34" i="9"/>
  <c r="AM35" i="9" s="1"/>
  <c r="AM36" i="9" s="1"/>
  <c r="AM37" i="9" s="1"/>
  <c r="BE34" i="9" s="1"/>
  <c r="BE35" i="9" s="1"/>
  <c r="BE36" i="9" s="1"/>
  <c r="BE37" i="9" s="1"/>
  <c r="BE38" i="9" s="1"/>
  <c r="BE39" i="9" s="1"/>
  <c r="BE40" i="9" s="1"/>
  <c r="BE41"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<sst xmlns="http://schemas.openxmlformats.org/spreadsheetml/2006/main" count="1057" uniqueCount="586">
  <si>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</si>
  <si>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</si>
  <si>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</si>
  <si>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</si>
  <si>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</si>
  <si>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</si>
  <si>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</si>
  <si>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</si>
  <si>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</si>
  <si>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</si>
  <si>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</si>
  <si>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</si>
  <si>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</si>
  <si>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</si>
  <si>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</si>
  <si>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</si>
  <si>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</si>
  <si>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</si>
  <si>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</si>
  <si>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</si>
  <si>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</si>
  <si>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</si>
  <si>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</si>
  <si>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</si>
  <si>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</si>
  <si>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</si>
  <si>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</si>
  <si>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</si>
  <si>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</si>
  <si>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</si>
  <si>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</si>
  <si>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</si>
  <si>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</si>
  <si>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</si>
  <si>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</si>
  <si>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</si>
  <si>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</si>
  <si>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</si>
  <si>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</si>
  <si>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</si>
  <si>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</si>
  <si>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</si>
  <si>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</si>
  <si>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</si>
  <si>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</si>
  <si>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</si>
  <si>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</si>
  <si>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</si>
  <si>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</si>
  <si>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</si>
  <si>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</si>
  <si>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</si>
  <si>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</si>
  <si>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</si>
  <si>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</si>
  <si>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</si>
  <si>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</si>
  <si>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</si>
  <si>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</si>
  <si>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</si>
  <si>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</si>
  <si>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</si>
  <si>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</si>
  <si>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</si>
  <si>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</si>
  <si>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</si>
  <si>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</si>
  <si>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</si>
  <si>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</si>
  <si>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</si>
  <si>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</si>
  <si>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</si>
  <si>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</si>
  <si>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</si>
  <si>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</si>
  <si>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</si>
  <si>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</si>
  <si>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</si>
  <si>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</si>
  <si>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</si>
  <si>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</si>
  <si>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</si>
  <si>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松本市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</si>
  <si>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</si>
  <si>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</si>
  <si>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</si>
  <si>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</si>
  <si>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</si>
  <si>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</si>
  <si>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</si>
  <si>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</si>
  <si>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</si>
  <si>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</si>
  <si>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</si>
  <si>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</si>
  <si>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</si>
  <si>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</si>
  <si>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</si>
  <si>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</si>
  <si>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</si>
  <si>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</si>
  <si>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</si>
  <si>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</si>
  <si>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</si>
  <si>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</si>
  <si>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</si>
  <si>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</si>
  <si>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</si>
  <si>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</si>
  <si>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</si>
  <si>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</si>
  <si>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</si>
  <si>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</si>
  <si>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</si>
  <si>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</si>
  <si>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</si>
  <si>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</si>
  <si>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</si>
  <si>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</si>
  <si>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</si>
  <si>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</si>
  <si>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</si>
  <si>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</si>
  <si>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</si>
  <si>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</si>
  <si>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</si>
  <si>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</si>
  <si>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</si>
  <si>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</si>
  <si>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</si>
  <si>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</si>
  <si>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</si>
  <si>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</si>
  <si>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</si>
  <si>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</si>
  <si>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</si>
  <si>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</si>
  <si>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</si>
  <si>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</si>
  <si>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</si>
  <si>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</si>
  <si>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</si>
  <si>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</si>
  <si>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</si>
  <si>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</si>
  <si>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</si>
  <si>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</si>
  <si>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</si>
  <si>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</si>
  <si>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</si>
  <si>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</si>
  <si>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</si>
  <si>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</si>
  <si>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</si>
  <si>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</si>
  <si>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</si>
  <si>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</si>
  <si>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</si>
  <si>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</si>
  <si>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</si>
  <si>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</si>
  <si>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</si>
  <si>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</si>
  <si>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</si>
  <si>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</si>
  <si>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</si>
  <si>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</si>
  <si>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</si>
  <si>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</si>
  <si>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</si>
  <si>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</si>
  <si>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</si>
  <si>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</si>
  <si>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</si>
  <si>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</si>
  <si>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</si>
  <si>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</si>
  <si>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</si>
  <si>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</si>
  <si>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</si>
  <si>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</si>
  <si>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</si>
  <si>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</si>
  <si>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</si>
  <si>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</si>
  <si>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</si>
  <si>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</si>
  <si>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</si>
  <si>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</si>
  <si>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</si>
  <si>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</si>
  <si>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</si>
  <si>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</si>
  <si>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</si>
  <si>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</si>
  <si>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長野県松本市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</si>
  <si>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</si>
  <si>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</si>
  <si>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</si>
  <si>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</si>
  <si>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</si>
  <si>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</si>
  <si>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</si>
  <si>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</si>
  <si>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</si>
  <si>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</si>
  <si>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</si>
  <si>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</si>
  <si>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</si>
  <si>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</si>
  <si>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</si>
  <si>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</si>
  <si>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</si>
  <si>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</si>
  <si>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</si>
  <si>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</si>
  <si>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</si>
  <si>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</si>
  <si>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</si>
  <si>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</si>
  <si>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</si>
  <si>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</si>
  <si>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</si>
  <si>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</si>
  <si>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</si>
  <si>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</si>
  <si>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</si>
  <si>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</si>
  <si>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</si>
  <si>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</si>
  <si>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</si>
  <si>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</si>
  <si>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</si>
  <si>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</si>
  <si>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</si>
  <si>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</si>
  <si>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</si>
  <si>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</si>
  <si>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</si>
  <si>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</si>
  <si>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</si>
  <si>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</si>
  <si>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</si>
  <si>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</si>
  <si>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</si>
  <si>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</si>
  <si>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</si>
  <si>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</si>
  <si>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</si>
  <si>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</si>
  <si>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</si>
  <si>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</si>
  <si>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</si>
  <si>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</si>
  <si>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</si>
  <si>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</si>
  <si>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</si>
  <si>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</si>
  <si>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</si>
  <si>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</si>
  <si>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</si>
  <si>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</si>
  <si>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</si>
  <si>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</si>
  <si>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</si>
  <si>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</si>
  <si>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</si>
  <si>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</si>
  <si>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</si>
  <si>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</si>
  <si>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</si>
  <si>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</si>
  <si>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</si>
  <si>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</si>
  <si>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</si>
  <si>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</si>
  <si>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</si>
  <si>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</si>
  <si>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</si>
  <si>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</si>
  <si>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</si>
  <si>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</si>
  <si>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</si>
  <si>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</si>
  <si>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</si>
  <si>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</si>
  <si>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</si>
  <si>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</si>
  <si>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</si>
  <si>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</si>
  <si>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</si>
  <si>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</si>
  <si>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</si>
  <si>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</si>
  <si>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</si>
  <si>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</si>
  <si>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</si>
  <si>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</si>
  <si>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</si>
  <si>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</si>
  <si>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</si>
  <si>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</si>
  <si>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</si>
  <si>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</si>
  <si>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</si>
  <si>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</si>
  <si>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</si>
  <si>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</si>
  <si>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</si>
  <si>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</si>
  <si>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</si>
  <si>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</si>
  <si>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</si>
  <si>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</si>
  <si>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</si>
  <si>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</si>
  <si>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</si>
  <si>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</si>
  <si>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</si>
  <si>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</si>
  <si>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</si>
  <si>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</si>
  <si>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</si>
  <si>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</si>
  <si>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</si>
  <si>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</si>
  <si>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</si>
  <si>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</si>
  <si>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</si>
  <si>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</si>
  <si>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</si>
  <si>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</si>
  <si>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</si>
  <si>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</si>
  <si>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</si>
  <si>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</si>
  <si>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</si>
  <si>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</si>
  <si>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</si>
  <si>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</si>
  <si>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</si>
  <si>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</si>
  <si>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</si>
  <si>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</si>
  <si>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長野県松本市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</si>
  <si>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</si>
  <si>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</si>
  <si>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</si>
  <si>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</si>
  <si>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</si>
  <si>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</si>
  <si>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</si>
  <si>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</si>
  <si>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</si>
  <si>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</si>
  <si>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</si>
  <si>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</si>
  <si>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</si>
  <si>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</si>
  <si>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</si>
  <si>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</si>
  <si>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</si>
  <si>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</si>
  <si>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</si>
  <si>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</si>
  <si>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</si>
  <si>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</si>
  <si>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</si>
  <si>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</si>
  <si>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</si>
  <si>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</si>
  <si>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</si>
  <si>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</si>
  <si>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</si>
  <si>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</si>
  <si>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</si>
  <si>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</si>
  <si>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</si>
  <si>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</si>
  <si>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</si>
  <si>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</si>
  <si>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</si>
  <si>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城山介護老人保健施設事業特別会計</t>
    <phoneticPr fontId="5"/>
  </si>
  <si>
    <t>市街地駐車場事業特別会計</t>
    <phoneticPr fontId="5"/>
  </si>
  <si>
    <t>水道事業会計</t>
    <phoneticPr fontId="5"/>
  </si>
  <si>
    <t>法適用企業</t>
    <phoneticPr fontId="5"/>
  </si>
  <si>
    <t>下水道事業会計</t>
    <phoneticPr fontId="5"/>
  </si>
  <si>
    <t>病院事業会計</t>
    <phoneticPr fontId="5"/>
  </si>
  <si>
    <t>上高地観光施設事業会計</t>
    <phoneticPr fontId="5"/>
  </si>
  <si>
    <t>簡易水道事業特別会計</t>
    <phoneticPr fontId="5"/>
  </si>
  <si>
    <t>法非適用企業</t>
    <phoneticPr fontId="5"/>
  </si>
  <si>
    <t>公設地方卸売市場特別会計</t>
    <phoneticPr fontId="5"/>
  </si>
  <si>
    <t>地域排水施設事業特別会計</t>
    <phoneticPr fontId="5"/>
  </si>
  <si>
    <t>農業集落排水事業特別会計</t>
    <phoneticPr fontId="5"/>
  </si>
  <si>
    <t>松本城特別会計</t>
    <phoneticPr fontId="5"/>
  </si>
  <si>
    <t>奈川観光施設事業特別会計</t>
    <phoneticPr fontId="5"/>
  </si>
  <si>
    <t>新松本臨空産業団地建設事業特別会計</t>
    <phoneticPr fontId="5"/>
  </si>
  <si>
    <t>新松本工業団地建設事業特別会計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</si>
  <si>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</si>
  <si>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</si>
  <si>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</si>
  <si>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</si>
  <si>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</si>
  <si>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</si>
  <si>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</si>
  <si>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</si>
  <si>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</si>
  <si>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</si>
  <si>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</si>
  <si>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</si>
  <si>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</si>
  <si>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</si>
  <si>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</si>
  <si>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</si>
  <si>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</si>
  <si>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</si>
  <si>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</si>
  <si>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</si>
  <si>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</si>
  <si>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</si>
  <si>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</si>
  <si>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</si>
  <si>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</si>
  <si>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</si>
  <si>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</si>
  <si>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</si>
  <si>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</si>
  <si>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</si>
  <si>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</si>
  <si>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</si>
  <si>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</si>
  <si>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</si>
  <si>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</si>
  <si>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</si>
  <si>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</si>
  <si>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</si>
  <si>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</si>
  <si>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</si>
  <si>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</si>
  <si>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</si>
  <si>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</si>
  <si>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</si>
  <si>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</si>
  <si>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</si>
  <si>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</si>
  <si>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</si>
  <si>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</si>
  <si>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</si>
  <si>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</si>
  <si>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</si>
  <si>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</si>
  <si>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</si>
  <si>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</si>
  <si>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</si>
  <si>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</si>
  <si>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</si>
  <si>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</si>
  <si>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</si>
  <si>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</si>
  <si>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</si>
  <si>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</si>
  <si>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</si>
  <si>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</si>
  <si>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</si>
  <si>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</si>
  <si>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</si>
  <si>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</si>
  <si>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</si>
  <si>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</si>
  <si>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</si>
  <si>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</si>
  <si>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</si>
  <si>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</si>
  <si>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</si>
  <si>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</si>
  <si>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</si>
  <si>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</si>
  <si>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</si>
  <si>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</si>
  <si>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</si>
  <si>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</si>
  <si>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</si>
  <si>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</si>
  <si>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</si>
  <si>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</si>
  <si>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</si>
  <si>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</si>
  <si>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</si>
  <si>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</si>
  <si>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</si>
  <si>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</si>
  <si>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</si>
  <si>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</si>
  <si>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</si>
  <si>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</si>
  <si>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</si>
  <si>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</si>
  <si>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</si>
  <si>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</si>
  <si>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</si>
  <si>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</si>
  <si>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</si>
  <si>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</si>
  <si>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</si>
  <si>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</si>
  <si>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</si>
  <si>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</si>
  <si>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</si>
  <si>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</si>
  <si>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</si>
  <si>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</si>
  <si>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</si>
  <si>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</si>
  <si>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</si>
  <si>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</si>
  <si>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</si>
  <si>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</si>
  <si>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</si>
  <si>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</si>
  <si>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</si>
  <si>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</si>
  <si>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</si>
  <si>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</si>
  <si>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</si>
  <si>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</si>
  <si>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</si>
  <si>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</si>
  <si>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</si>
  <si>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</si>
  <si>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</si>
  <si>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</si>
  <si>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</si>
  <si>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</si>
  <si>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病院事業会計</t>
  </si>
  <si>
    <t>下水道事業会計</t>
  </si>
  <si>
    <t>一般会計</t>
  </si>
  <si>
    <t>国民健康保険特別会計</t>
  </si>
  <si>
    <t>新松本臨空産業団地建設事業特別会計</t>
  </si>
  <si>
    <t>介護保険特別会計</t>
  </si>
  <si>
    <t>後期高齢者医療特別会計</t>
  </si>
  <si>
    <t>その他会計（赤字）</t>
  </si>
  <si>
    <t>▲ 0.01</t>
  </si>
  <si>
    <t>その他会計（黒字）</t>
  </si>
  <si>
    <t>-</t>
    <phoneticPr fontId="2"/>
  </si>
  <si>
    <t>-</t>
    <phoneticPr fontId="2"/>
  </si>
  <si>
    <t>松本広域連合</t>
    <rPh sb="0" eb="2">
      <t>マツモト</t>
    </rPh>
    <rPh sb="2" eb="4">
      <t>コウイキ</t>
    </rPh>
    <rPh sb="4" eb="6">
      <t>レンゴウ</t>
    </rPh>
    <phoneticPr fontId="22"/>
  </si>
  <si>
    <t>松塩筑木曽老人福祉施設組合</t>
    <rPh sb="0" eb="1">
      <t>マツ</t>
    </rPh>
    <rPh sb="1" eb="2">
      <t>シオ</t>
    </rPh>
    <rPh sb="3" eb="5">
      <t>キソ</t>
    </rPh>
    <rPh sb="5" eb="7">
      <t>ロウジン</t>
    </rPh>
    <rPh sb="7" eb="9">
      <t>フクシ</t>
    </rPh>
    <rPh sb="9" eb="11">
      <t>シセツ</t>
    </rPh>
    <rPh sb="11" eb="13">
      <t>クミアイ</t>
    </rPh>
    <phoneticPr fontId="22"/>
  </si>
  <si>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</si>
  <si>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</si>
  <si>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</si>
  <si>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</si>
  <si>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</si>
  <si>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松本農業開発センター</t>
    <rPh sb="0" eb="2">
      <t>マツモト</t>
    </rPh>
    <rPh sb="2" eb="4">
      <t>ノウギョウ</t>
    </rPh>
    <rPh sb="4" eb="6">
      <t>カイハツ</t>
    </rPh>
    <phoneticPr fontId="22"/>
  </si>
  <si>
    <t>松本ソフト開発センター</t>
    <rPh sb="0" eb="2">
      <t>マツモト</t>
    </rPh>
    <rPh sb="5" eb="7">
      <t>カイハツ</t>
    </rPh>
    <phoneticPr fontId="22"/>
  </si>
  <si>
    <t>松本体育協会</t>
    <rPh sb="0" eb="2">
      <t>マツモト</t>
    </rPh>
    <rPh sb="2" eb="4">
      <t>タイイク</t>
    </rPh>
    <rPh sb="4" eb="6">
      <t>キョウカイ</t>
    </rPh>
    <phoneticPr fontId="22"/>
  </si>
  <si>
    <t>松本市土地開発公社</t>
    <rPh sb="0" eb="3">
      <t>マツモトシ</t>
    </rPh>
    <rPh sb="3" eb="5">
      <t>トチ</t>
    </rPh>
    <rPh sb="5" eb="7">
      <t>カイハツ</t>
    </rPh>
    <rPh sb="7" eb="9">
      <t>コウシャ</t>
    </rPh>
    <phoneticPr fontId="22"/>
  </si>
  <si>
    <t>四賀むらづくり</t>
    <rPh sb="0" eb="2">
      <t>シガ</t>
    </rPh>
    <phoneticPr fontId="22"/>
  </si>
  <si>
    <t>奈川振興公社</t>
    <rPh sb="0" eb="2">
      <t>ナガワ</t>
    </rPh>
    <rPh sb="2" eb="4">
      <t>シンコウ</t>
    </rPh>
    <rPh sb="4" eb="6">
      <t>コウシャ</t>
    </rPh>
    <phoneticPr fontId="22"/>
  </si>
  <si>
    <t>乗鞍温泉供給公社</t>
    <rPh sb="0" eb="2">
      <t>ノリクラ</t>
    </rPh>
    <rPh sb="2" eb="4">
      <t>オンセン</t>
    </rPh>
    <rPh sb="4" eb="6">
      <t>キョウキュウ</t>
    </rPh>
    <rPh sb="6" eb="8">
      <t>コウシャ</t>
    </rPh>
    <phoneticPr fontId="22"/>
  </si>
  <si>
    <t>日本アルプス観光</t>
    <rPh sb="0" eb="2">
      <t>ニホン</t>
    </rPh>
    <rPh sb="6" eb="8">
      <t>カンコウ</t>
    </rPh>
    <phoneticPr fontId="22"/>
  </si>
  <si>
    <t>梓川ふるさと振興公社</t>
    <rPh sb="0" eb="2">
      <t>アズサガワ</t>
    </rPh>
    <rPh sb="6" eb="8">
      <t>シンコウ</t>
    </rPh>
    <rPh sb="8" eb="10">
      <t>コウシャ</t>
    </rPh>
    <phoneticPr fontId="22"/>
  </si>
  <si>
    <t>松本市勤労者共済会</t>
    <rPh sb="0" eb="3">
      <t>マツモトシ</t>
    </rPh>
    <rPh sb="3" eb="6">
      <t>キンロウシャ</t>
    </rPh>
    <rPh sb="6" eb="9">
      <t>キョウサイカイ</t>
    </rPh>
    <phoneticPr fontId="22"/>
  </si>
  <si>
    <t>長野県住宅供給公社（和田西原住宅団地）</t>
    <rPh sb="0" eb="3">
      <t>ナガノケン</t>
    </rPh>
    <rPh sb="3" eb="5">
      <t>ジュウタク</t>
    </rPh>
    <rPh sb="5" eb="7">
      <t>キョウキュウ</t>
    </rPh>
    <rPh sb="7" eb="9">
      <t>コウシャ</t>
    </rPh>
    <rPh sb="10" eb="12">
      <t>ワダ</t>
    </rPh>
    <rPh sb="12" eb="14">
      <t>ニシハラ</t>
    </rPh>
    <rPh sb="14" eb="16">
      <t>ジュウタク</t>
    </rPh>
    <rPh sb="16" eb="18">
      <t>ダンチ</t>
    </rPh>
    <phoneticPr fontId="22"/>
  </si>
  <si>
    <t>〇</t>
  </si>
  <si>
    <t>-</t>
    <phoneticPr fontId="2"/>
  </si>
  <si>
    <t>-</t>
    <phoneticPr fontId="2"/>
  </si>
  <si>
    <t>-</t>
    <phoneticPr fontId="2"/>
  </si>
  <si>
    <t>-</t>
    <phoneticPr fontId="2"/>
  </si>
  <si>
    <t>-</t>
    <phoneticPr fontId="2"/>
  </si>
  <si>
    <t>-</t>
    <phoneticPr fontId="2"/>
  </si>
  <si>
    <t>松本市芸術文化振興財団</t>
    <rPh sb="0" eb="3">
      <t>マツモトシ</t>
    </rPh>
    <rPh sb="3" eb="5">
      <t>ゲイジュツ</t>
    </rPh>
    <rPh sb="5" eb="7">
      <t>ブンカ</t>
    </rPh>
    <rPh sb="7" eb="9">
      <t>シンコウ</t>
    </rPh>
    <rPh sb="9" eb="11">
      <t>ザイダン</t>
    </rPh>
    <phoneticPr fontId="22"/>
  </si>
  <si>
    <t>-</t>
    <phoneticPr fontId="2"/>
  </si>
  <si>
    <t>-</t>
    <phoneticPr fontId="2"/>
  </si>
  <si>
    <t>-</t>
    <phoneticPr fontId="2"/>
  </si>
  <si>
    <t>-</t>
    <phoneticPr fontId="2"/>
  </si>
  <si>
    <t>-</t>
    <phoneticPr fontId="2"/>
  </si>
  <si>
    <t>-</t>
    <phoneticPr fontId="2"/>
  </si>
  <si>
    <t>長野県市町村自治振興組合</t>
    <rPh sb="0" eb="3">
      <t>ナガノケン</t>
    </rPh>
    <rPh sb="3" eb="6">
      <t>シチョウソン</t>
    </rPh>
    <rPh sb="6" eb="8">
      <t>ジチ</t>
    </rPh>
    <rPh sb="8" eb="10">
      <t>シンコウ</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</si>
  <si>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</si>
  <si>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</si>
  <si>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安曇野・松本行政事務組合</t>
  </si>
  <si>
    <t>安曇野市・松本市山林組合</t>
  </si>
  <si>
    <t>長野県民交通災害共済組合</t>
  </si>
  <si>
    <t>長野県地方税滞納整理機構</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</si>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</sst>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50932</c:v>
                </c:pt>
                <c:pt idx="1">
                  <c:v>42128</c:v>
                </c:pt>
                <c:pt idx="2">
                  <c:v>44290</c:v>
                </c:pt>
                <c:pt idx="3">
                  <c:v>46917</c:v>
                </c:pt>
                <c:pt idx="4">
                  <c:v>46429</c:v>
                </c:pt>
              </c:numCache>
            </c:numRef>
          </c:val>
          <c:smooth val="0"/>
        </c:ser>
        <c:dLbls>
          <c:showLegendKey val="0"/>
          <c:showVal val="0"/>
          <c:showCatName val="0"/>
          <c:showSerName val="0"/>
          <c:showPercent val="0"/>
          <c:showBubbleSize val="0"/>
        </c:dLbls>
        <c:marker val="1"/>
        <c:smooth val="0"/>
        <c:axId val="73661440"/>
        <c:axId val="73729152"/>
      </c:lineChart>
      <c:catAx>
        <c:axId val="73661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729152"/>
        <c:crosses val="autoZero"/>
        <c:auto val="1"/>
        <c:lblAlgn val="ctr"/>
        <c:lblOffset val="100"/>
        <c:tickLblSkip val="1"/>
        <c:tickMarkSkip val="1"/>
        <c:noMultiLvlLbl val="0"/>
      </c:catAx>
      <c:valAx>
        <c:axId val="737291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661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1.99</c:v>
                </c:pt>
                <c:pt idx="1">
                  <c:v>2.7</c:v>
                </c:pt>
                <c:pt idx="2">
                  <c:v>2.3199999999999998</c:v>
                </c:pt>
                <c:pt idx="3">
                  <c:v>2.34</c:v>
                </c:pt>
                <c:pt idx="4">
                  <c:v>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14.16</c:v>
                </c:pt>
                <c:pt idx="1">
                  <c:v>14.82</c:v>
                </c:pt>
                <c:pt idx="2">
                  <c:v>15.49</c:v>
                </c:pt>
                <c:pt idx="3">
                  <c:v>16.399999999999999</c:v>
                </c:pt>
                <c:pt idx="4">
                  <c:v>17.5</c:v>
                </c:pt>
              </c:numCache>
            </c:numRef>
          </c:val>
        </c:ser>
        <c:dLbls>
          <c:showLegendKey val="0"/>
          <c:showVal val="0"/>
          <c:showCatName val="0"/>
          <c:showSerName val="0"/>
          <c:showPercent val="0"/>
          <c:showBubbleSize val="0"/>
        </c:dLbls>
        <c:gapWidth val="250"/>
        <c:overlap val="100"/>
        <c:axId val="91582464"/>
        <c:axId val="91584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1.48</c:v>
                </c:pt>
                <c:pt idx="1">
                  <c:v>1.65</c:v>
                </c:pt>
                <c:pt idx="2">
                  <c:v>0.36</c:v>
                </c:pt>
                <c:pt idx="3">
                  <c:v>1.1299999999999999</c:v>
                </c:pt>
                <c:pt idx="4">
                  <c:v>1.23</c:v>
                </c:pt>
              </c:numCache>
            </c:numRef>
          </c:val>
          <c:smooth val="0"/>
        </c:ser>
        <c:dLbls>
          <c:showLegendKey val="0"/>
          <c:showVal val="0"/>
          <c:showCatName val="0"/>
          <c:showSerName val="0"/>
          <c:showPercent val="0"/>
          <c:showBubbleSize val="0"/>
        </c:dLbls>
        <c:marker val="1"/>
        <c:smooth val="0"/>
        <c:axId val="91582464"/>
        <c:axId val="91584384"/>
      </c:lineChart>
      <c:catAx>
        <c:axId val="9158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584384"/>
        <c:crosses val="autoZero"/>
        <c:auto val="1"/>
        <c:lblAlgn val="ctr"/>
        <c:lblOffset val="100"/>
        <c:tickLblSkip val="1"/>
        <c:tickMarkSkip val="1"/>
        <c:noMultiLvlLbl val="0"/>
      </c:catAx>
      <c:valAx>
        <c:axId val="9158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8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3.03</c:v>
                </c:pt>
                <c:pt idx="2">
                  <c:v>#N/A</c:v>
                </c:pt>
                <c:pt idx="3">
                  <c:v>0.22</c:v>
                </c:pt>
                <c:pt idx="4">
                  <c:v>#N/A</c:v>
                </c:pt>
                <c:pt idx="5">
                  <c:v>0.11</c:v>
                </c:pt>
                <c:pt idx="6">
                  <c:v>#N/A</c:v>
                </c:pt>
                <c:pt idx="7">
                  <c:v>7.0000000000000007E-2</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0.01</c:v>
                </c:pt>
                <c:pt idx="5">
                  <c:v>#N/A</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c:v>
                </c:pt>
                <c:pt idx="2">
                  <c:v>#N/A</c:v>
                </c:pt>
                <c:pt idx="3">
                  <c:v>0.09</c:v>
                </c:pt>
                <c:pt idx="4">
                  <c:v>#N/A</c:v>
                </c:pt>
                <c:pt idx="5">
                  <c:v>0.1</c:v>
                </c:pt>
                <c:pt idx="6">
                  <c:v>#N/A</c:v>
                </c:pt>
                <c:pt idx="7">
                  <c:v>0.12</c:v>
                </c:pt>
                <c:pt idx="8">
                  <c:v>#N/A</c:v>
                </c:pt>
                <c:pt idx="9">
                  <c:v>0.11</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0.43</c:v>
                </c:pt>
                <c:pt idx="2">
                  <c:v>#N/A</c:v>
                </c:pt>
                <c:pt idx="3">
                  <c:v>0.03</c:v>
                </c:pt>
                <c:pt idx="4">
                  <c:v>#N/A</c:v>
                </c:pt>
                <c:pt idx="5">
                  <c:v>0.14000000000000001</c:v>
                </c:pt>
                <c:pt idx="6">
                  <c:v>#N/A</c:v>
                </c:pt>
                <c:pt idx="7">
                  <c:v>0.24</c:v>
                </c:pt>
                <c:pt idx="8">
                  <c:v>#N/A</c:v>
                </c:pt>
                <c:pt idx="9">
                  <c:v>0.32</c:v>
                </c:pt>
              </c:numCache>
            </c:numRef>
          </c:val>
        </c:ser>
        <c:ser>
          <c:idx val="4"/>
          <c:order val="4"/>
          <c:tx>
            <c:strRef>
              <c:f>データシート!$A$31</c:f>
              <c:strCache>
                <c:ptCount val="1"/>
                <c:pt idx="0">
                  <c:v>新松本臨空産業団地建設事業特別会計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c:v>
                </c:pt>
                <c:pt idx="2">
                  <c:v>#N/A</c:v>
                </c:pt>
                <c:pt idx="3">
                  <c:v>0.68</c:v>
                </c:pt>
                <c:pt idx="4">
                  <c:v>#N/A</c:v>
                </c:pt>
                <c:pt idx="5">
                  <c:v>0.68</c:v>
                </c:pt>
                <c:pt idx="6">
                  <c:v>#N/A</c:v>
                </c:pt>
                <c:pt idx="7">
                  <c:v>0.08</c:v>
                </c:pt>
                <c:pt idx="8">
                  <c:v>#N/A</c:v>
                </c:pt>
                <c:pt idx="9">
                  <c:v>0.68</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0.75</c:v>
                </c:pt>
                <c:pt idx="2">
                  <c:v>#N/A</c:v>
                </c:pt>
                <c:pt idx="3">
                  <c:v>1.5</c:v>
                </c:pt>
                <c:pt idx="4">
                  <c:v>#N/A</c:v>
                </c:pt>
                <c:pt idx="5">
                  <c:v>1.26</c:v>
                </c:pt>
                <c:pt idx="6">
                  <c:v>#N/A</c:v>
                </c:pt>
                <c:pt idx="7">
                  <c:v>1.35</c:v>
                </c:pt>
                <c:pt idx="8">
                  <c:v>#N/A</c:v>
                </c:pt>
                <c:pt idx="9">
                  <c:v>0.76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3.16</c:v>
                </c:pt>
                <c:pt idx="2">
                  <c:v>#N/A</c:v>
                </c:pt>
                <c:pt idx="3">
                  <c:v>2.57</c:v>
                </c:pt>
                <c:pt idx="4">
                  <c:v>#N/A</c:v>
                </c:pt>
                <c:pt idx="5">
                  <c:v>2.29</c:v>
                </c:pt>
                <c:pt idx="6">
                  <c:v>#N/A</c:v>
                </c:pt>
                <c:pt idx="7">
                  <c:v>2.27</c:v>
                </c:pt>
                <c:pt idx="8">
                  <c:v>#N/A</c:v>
                </c:pt>
                <c:pt idx="9">
                  <c:v>2.34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4.1900000000000004</c:v>
                </c:pt>
                <c:pt idx="2">
                  <c:v>#N/A</c:v>
                </c:pt>
                <c:pt idx="3">
                  <c:v>4.5999999999999996</c:v>
                </c:pt>
                <c:pt idx="4">
                  <c:v>#N/A</c:v>
                </c:pt>
                <c:pt idx="5">
                  <c:v>4.67</c:v>
                </c:pt>
                <c:pt idx="6">
                  <c:v>#N/A</c:v>
                </c:pt>
                <c:pt idx="7">
                  <c:v>5.0999999999999996</c:v>
                </c:pt>
                <c:pt idx="8">
                  <c:v>#N/A</c:v>
                </c:pt>
                <c:pt idx="9">
                  <c:v>3.86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3.75</c:v>
                </c:pt>
                <c:pt idx="2">
                  <c:v>#N/A</c:v>
                </c:pt>
                <c:pt idx="3">
                  <c:v>4.0599999999999996</c:v>
                </c:pt>
                <c:pt idx="4">
                  <c:v>#N/A</c:v>
                </c:pt>
                <c:pt idx="5">
                  <c:v>4.2300000000000004</c:v>
                </c:pt>
                <c:pt idx="6">
                  <c:v>#N/A</c:v>
                </c:pt>
                <c:pt idx="7">
                  <c:v>4.16</c:v>
                </c:pt>
                <c:pt idx="8">
                  <c:v>#N/A</c:v>
                </c:pt>
                <c:pt idx="9">
                  <c:v>4.03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5.54</c:v>
                </c:pt>
                <c:pt idx="2">
                  <c:v>#N/A</c:v>
                </c:pt>
                <c:pt idx="3">
                  <c:v>5.48</c:v>
                </c:pt>
                <c:pt idx="4">
                  <c:v>#N/A</c:v>
                </c:pt>
                <c:pt idx="5">
                  <c:v>5.17</c:v>
                </c:pt>
                <c:pt idx="6">
                  <c:v>#N/A</c:v>
                </c:pt>
                <c:pt idx="7">
                  <c:v>5.04</c:v>
                </c:pt>
                <c:pt idx="8">
                  <c:v>#N/A</c:v>
                </c:pt>
                <c:pt idx="9">
                  <c:v>5.16</c:v>
                </c:pt>
              </c:numCache>
            </c:numRef>
          </c:val>
        </c:ser>
        <c:dLbls>
          <c:showLegendKey val="0"/>
          <c:showVal val="0"/>
          <c:showCatName val="0"/>
          <c:showSerName val="0"/>
          <c:showPercent val="0"/>
          <c:showBubbleSize val="0"/>
        </c:dLbls>
        <c:gapWidth val="150"/>
        <c:overlap val="100"/>
        <c:axId val="73803648"/>
        <c:axId val="73805184"/>
      </c:barChart>
      <c:catAx>
        <c:axId val="738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805184"/>
        <c:crosses val="autoZero"/>
        <c:auto val="1"/>
        <c:lblAlgn val="ctr"/>
        <c:lblOffset val="100"/>
        <c:tickLblSkip val="1"/>
        <c:tickMarkSkip val="1"/>
        <c:noMultiLvlLbl val="0"/>
      </c:catAx>
      <c:valAx>
        <c:axId val="7380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803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12109</c:v>
                </c:pt>
                <c:pt idx="5">
                  <c:v>11929</c:v>
                </c:pt>
                <c:pt idx="8">
                  <c:v>12002</c:v>
                </c:pt>
                <c:pt idx="11">
                  <c:v>11902</c:v>
                </c:pt>
                <c:pt idx="14">
                  <c:v>11799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145</c:v>
                </c:pt>
                <c:pt idx="3">
                  <c:v>94</c:v>
                </c:pt>
                <c:pt idx="6">
                  <c:v>80</c:v>
                </c:pt>
                <c:pt idx="9">
                  <c:v>88</c:v>
                </c:pt>
                <c:pt idx="12">
                  <c:v>78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1434</c:v>
                </c:pt>
                <c:pt idx="3">
                  <c:v>1438</c:v>
                </c:pt>
                <c:pt idx="6">
                  <c:v>1442</c:v>
                </c:pt>
                <c:pt idx="9">
                  <c:v>994</c:v>
                </c:pt>
                <c:pt idx="12">
                  <c:v>443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3084</c:v>
                </c:pt>
                <c:pt idx="3">
                  <c:v>3314</c:v>
                </c:pt>
                <c:pt idx="6">
                  <c:v>3407</c:v>
                </c:pt>
                <c:pt idx="9">
                  <c:v>3053</c:v>
                </c:pt>
                <c:pt idx="12">
                  <c:v>3251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11649</c:v>
                </c:pt>
                <c:pt idx="3">
                  <c:v>11489</c:v>
                </c:pt>
                <c:pt idx="6">
                  <c:v>11438</c:v>
                </c:pt>
                <c:pt idx="9">
                  <c:v>11387</c:v>
                </c:pt>
                <c:pt idx="12">
                  <c:v>11446</c:v>
                </c:pt>
              </c:numCache>
            </c:numRef>
          </c:val>
        </c:ser>
        <c:dLbls>
          <c:showLegendKey val="0"/>
          <c:showVal val="0"/>
          <c:showCatName val="0"/>
          <c:showSerName val="0"/>
          <c:showPercent val="0"/>
          <c:showBubbleSize val="0"/>
        </c:dLbls>
        <c:gapWidth val="100"/>
        <c:overlap val="100"/>
        <c:axId val="90748032"/>
        <c:axId val="90749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4203</c:v>
                </c:pt>
                <c:pt idx="2">
                  <c:v>#N/A</c:v>
                </c:pt>
                <c:pt idx="3">
                  <c:v>#N/A</c:v>
                </c:pt>
                <c:pt idx="4">
                  <c:v>4406</c:v>
                </c:pt>
                <c:pt idx="5">
                  <c:v>#N/A</c:v>
                </c:pt>
                <c:pt idx="6">
                  <c:v>#N/A</c:v>
                </c:pt>
                <c:pt idx="7">
                  <c:v>4365</c:v>
                </c:pt>
                <c:pt idx="8">
                  <c:v>#N/A</c:v>
                </c:pt>
                <c:pt idx="9">
                  <c:v>#N/A</c:v>
                </c:pt>
                <c:pt idx="10">
                  <c:v>3620</c:v>
                </c:pt>
                <c:pt idx="11">
                  <c:v>#N/A</c:v>
                </c:pt>
                <c:pt idx="12">
                  <c:v>#N/A</c:v>
                </c:pt>
                <c:pt idx="13">
                  <c:v>3419</c:v>
                </c:pt>
                <c:pt idx="14">
                  <c:v>#N/A</c:v>
                </c:pt>
              </c:numCache>
            </c:numRef>
          </c:val>
          <c:smooth val="0"/>
        </c:ser>
        <c:dLbls>
          <c:showLegendKey val="0"/>
          <c:showVal val="0"/>
          <c:showCatName val="0"/>
          <c:showSerName val="0"/>
          <c:showPercent val="0"/>
          <c:showBubbleSize val="0"/>
        </c:dLbls>
        <c:marker val="1"/>
        <c:smooth val="0"/>
        <c:axId val="90748032"/>
        <c:axId val="90749952"/>
      </c:lineChart>
      <c:catAx>
        <c:axId val="907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749952"/>
        <c:crosses val="autoZero"/>
        <c:auto val="1"/>
        <c:lblAlgn val="ctr"/>
        <c:lblOffset val="100"/>
        <c:tickLblSkip val="1"/>
        <c:tickMarkSkip val="1"/>
        <c:noMultiLvlLbl val="0"/>
      </c:catAx>
      <c:valAx>
        <c:axId val="9074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74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96579</c:v>
                </c:pt>
                <c:pt idx="5">
                  <c:v>96238</c:v>
                </c:pt>
                <c:pt idx="8">
                  <c:v>94615</c:v>
                </c:pt>
                <c:pt idx="11">
                  <c:v>96381</c:v>
                </c:pt>
                <c:pt idx="14">
                  <c:v>94430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10279</c:v>
                </c:pt>
                <c:pt idx="5">
                  <c:v>8834</c:v>
                </c:pt>
                <c:pt idx="8">
                  <c:v>7510</c:v>
                </c:pt>
                <c:pt idx="11">
                  <c:v>6173</c:v>
                </c:pt>
                <c:pt idx="14">
                  <c:v>5523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18455</c:v>
                </c:pt>
                <c:pt idx="5">
                  <c:v>22102</c:v>
                </c:pt>
                <c:pt idx="8">
                  <c:v>26542</c:v>
                </c:pt>
                <c:pt idx="11">
                  <c:v>25629</c:v>
                </c:pt>
                <c:pt idx="14">
                  <c:v>29725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1357</c:v>
                </c:pt>
                <c:pt idx="3">
                  <c:v>1174</c:v>
                </c:pt>
                <c:pt idx="6">
                  <c:v>969</c:v>
                </c:pt>
                <c:pt idx="9">
                  <c:v>741</c:v>
                </c:pt>
                <c:pt idx="12">
                  <c:v>526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15049</c:v>
                </c:pt>
                <c:pt idx="3">
                  <c:v>15044</c:v>
                </c:pt>
                <c:pt idx="6">
                  <c:v>14682</c:v>
                </c:pt>
                <c:pt idx="9">
                  <c:v>14247</c:v>
                </c:pt>
                <c:pt idx="12">
                  <c:v>13594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5481</c:v>
                </c:pt>
                <c:pt idx="3">
                  <c:v>4062</c:v>
                </c:pt>
                <c:pt idx="6">
                  <c:v>2617</c:v>
                </c:pt>
                <c:pt idx="9">
                  <c:v>1735</c:v>
                </c:pt>
                <c:pt idx="12">
                  <c:v>1316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29525</c:v>
                </c:pt>
                <c:pt idx="3">
                  <c:v>29119</c:v>
                </c:pt>
                <c:pt idx="6">
                  <c:v>28369</c:v>
                </c:pt>
                <c:pt idx="9">
                  <c:v>29496</c:v>
                </c:pt>
                <c:pt idx="12">
                  <c:v>26422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847</c:v>
                </c:pt>
                <c:pt idx="3">
                  <c:v>719</c:v>
                </c:pt>
                <c:pt idx="6">
                  <c:v>624</c:v>
                </c:pt>
                <c:pt idx="9">
                  <c:v>563</c:v>
                </c:pt>
                <c:pt idx="12">
                  <c:v>534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93301</c:v>
                </c:pt>
                <c:pt idx="3">
                  <c:v>92332</c:v>
                </c:pt>
                <c:pt idx="6">
                  <c:v>90762</c:v>
                </c:pt>
                <c:pt idx="9">
                  <c:v>88806</c:v>
                </c:pt>
                <c:pt idx="12">
                  <c:v>87105</c:v>
                </c:pt>
              </c:numCache>
            </c:numRef>
          </c:val>
        </c:ser>
        <c:dLbls>
          <c:showLegendKey val="0"/>
          <c:showVal val="0"/>
          <c:showCatName val="0"/>
          <c:showSerName val="0"/>
          <c:showPercent val="0"/>
          <c:showBubbleSize val="0"/>
        </c:dLbls>
        <c:gapWidth val="100"/>
        <c:overlap val="100"/>
        <c:axId val="91730688"/>
        <c:axId val="91732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20246</c:v>
                </c:pt>
                <c:pt idx="2">
                  <c:v>#N/A</c:v>
                </c:pt>
                <c:pt idx="3">
                  <c:v>#N/A</c:v>
                </c:pt>
                <c:pt idx="4">
                  <c:v>15275</c:v>
                </c:pt>
                <c:pt idx="5">
                  <c:v>#N/A</c:v>
                </c:pt>
                <c:pt idx="6">
                  <c:v>#N/A</c:v>
                </c:pt>
                <c:pt idx="7">
                  <c:v>9356</c:v>
                </c:pt>
                <c:pt idx="8">
                  <c:v>#N/A</c:v>
                </c:pt>
                <c:pt idx="9">
                  <c:v>#N/A</c:v>
                </c:pt>
                <c:pt idx="10">
                  <c:v>7406</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730688"/>
        <c:axId val="91732608"/>
      </c:lineChart>
      <c:catAx>
        <c:axId val="9173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32608"/>
        <c:crosses val="autoZero"/>
        <c:auto val="1"/>
        <c:lblAlgn val="ctr"/>
        <c:lblOffset val="100"/>
        <c:tickLblSkip val="1"/>
        <c:tickMarkSkip val="1"/>
        <c:noMultiLvlLbl val="0"/>
      </c:catAx>
      <c:valAx>
        <c:axId val="9173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3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243,271
239,542
978.77
91,876,109
90,172,437
1,390,665
57,913,695
87,104,937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固定資産税や市税所得割が増えたことにより、前年度より０．１ポイント増の０．６９となっている。しかし、依然として地域経済は厳しい状況にあり、財政運営は予断を許さない状況となっている。今後も市税などの歳入の確保に努めるとともに歳出の見直しを進め財政基盤の強化を図る。</a:t>
          </a:r>
          <a:endParaRPr kumimoji="1" lang="en-US" altLang="ja-JP" sz="1300" baseline="0">
            <a:latin typeface="ＭＳ Ｐゴシック"/>
          </a:endParaRPr>
        </a:p>
        <a:p>
          <a:endParaRPr kumimoji="1" lang="en-US" altLang="ja-JP" sz="1300" baseline="0">
            <a:latin typeface="ＭＳ Ｐゴシック"/>
          </a:endParaRPr>
        </a:p>
        <a:p>
          <a:r>
            <a:rPr kumimoji="1" lang="en-US" altLang="ja-JP" sz="1300" baseline="0">
              <a:latin typeface="ＭＳ Ｐゴシック"/>
            </a:rPr>
            <a:t>【</a:t>
          </a:r>
          <a:r>
            <a:rPr kumimoji="1" lang="ja-JP" altLang="en-US" sz="1300" baseline="0">
              <a:latin typeface="ＭＳ Ｐゴシック"/>
            </a:rPr>
            <a:t>第６次行政改革大綱目標値</a:t>
          </a:r>
          <a:r>
            <a:rPr kumimoji="1" lang="en-US" altLang="ja-JP" sz="1300" baseline="0">
              <a:latin typeface="ＭＳ Ｐゴシック"/>
            </a:rPr>
            <a:t>】</a:t>
          </a:r>
        </a:p>
        <a:p>
          <a:r>
            <a:rPr kumimoji="1" lang="ja-JP" altLang="en-US" sz="1300" baseline="0">
              <a:latin typeface="ＭＳ Ｐゴシック"/>
            </a:rPr>
            <a:t>　・正規職員数削減目標 </a:t>
          </a:r>
          <a:r>
            <a:rPr kumimoji="1" lang="en-US" altLang="ja-JP" sz="1300" baseline="0">
              <a:latin typeface="ＭＳ Ｐゴシック"/>
            </a:rPr>
            <a:t>1,998</a:t>
          </a:r>
          <a:r>
            <a:rPr kumimoji="1" lang="ja-JP" altLang="en-US" sz="1300" baseline="0">
              <a:latin typeface="ＭＳ Ｐゴシック"/>
            </a:rPr>
            <a:t>人 → </a:t>
          </a:r>
          <a:r>
            <a:rPr kumimoji="1" lang="en-US" altLang="ja-JP" sz="1300" baseline="0">
              <a:latin typeface="ＭＳ Ｐゴシック"/>
            </a:rPr>
            <a:t>1,953</a:t>
          </a:r>
          <a:r>
            <a:rPr kumimoji="1" lang="ja-JP" altLang="en-US" sz="1300" baseline="0">
              <a:latin typeface="ＭＳ Ｐゴシック"/>
            </a:rPr>
            <a:t>人（</a:t>
          </a:r>
          <a:r>
            <a:rPr kumimoji="1" lang="en-US" altLang="ja-JP" sz="1300" baseline="0">
              <a:latin typeface="ＭＳ Ｐゴシック"/>
            </a:rPr>
            <a:t>H26</a:t>
          </a:r>
          <a:r>
            <a:rPr kumimoji="1" lang="ja-JP" altLang="en-US" sz="1300" baseline="0">
              <a:latin typeface="ＭＳ Ｐゴシック"/>
            </a:rPr>
            <a:t>）　</a:t>
          </a:r>
          <a:endParaRPr kumimoji="1" lang="en-US" altLang="ja-JP" sz="1300" baseline="0">
            <a:latin typeface="ＭＳ Ｐゴシック"/>
          </a:endParaRPr>
        </a:p>
        <a:p>
          <a:r>
            <a:rPr kumimoji="1" lang="ja-JP" altLang="en-US" sz="1300" baseline="0">
              <a:latin typeface="ＭＳ Ｐゴシック"/>
            </a:rPr>
            <a:t>　・平成２５年度末正規職員数　　 </a:t>
          </a:r>
          <a:r>
            <a:rPr kumimoji="1" lang="en-US" altLang="ja-JP" sz="1300" baseline="0">
              <a:latin typeface="ＭＳ Ｐゴシック"/>
            </a:rPr>
            <a:t>1,958</a:t>
          </a:r>
          <a:r>
            <a:rPr kumimoji="1" lang="ja-JP" altLang="en-US" sz="1300" baseline="0">
              <a:latin typeface="ＭＳ Ｐゴシック"/>
            </a:rPr>
            <a:t>人</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25400</xdr:rowOff>
    </xdr:to>
    <xdr:cxnSp macro="">
      <xdr:nvCxnSpPr>
        <xdr:cNvPr id="68" name="直線コネクタ 67"/>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72619</xdr:rowOff>
    </xdr:from>
    <xdr:ext cx="762000" cy="259045"/>
    <xdr:sp macro="" textlink="">
      <xdr:nvSpPr>
        <xdr:cNvPr id="69" name="財政力平均値テキスト"/>
        <xdr:cNvSpPr txBox="1"/>
      </xdr:nvSpPr>
      <xdr:spPr>
        <a:xfrm>
          <a:off x="5041900" y="675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3" name="テキスト ボックス 72"/>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42</xdr:row>
      <xdr:rowOff>25400</xdr:rowOff>
    </xdr:to>
    <xdr:cxnSp macro="">
      <xdr:nvCxnSpPr>
        <xdr:cNvPr id="74" name="直線コネクタ 73"/>
        <xdr:cNvCxnSpPr/>
      </xdr:nvCxnSpPr>
      <xdr:spPr>
        <a:xfrm>
          <a:off x="2336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136525</xdr:rowOff>
    </xdr:to>
    <xdr:cxnSp macro="">
      <xdr:nvCxnSpPr>
        <xdr:cNvPr id="77" name="直線コネクタ 76"/>
        <xdr:cNvCxnSpPr/>
      </xdr:nvCxnSpPr>
      <xdr:spPr>
        <a:xfrm>
          <a:off x="1447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1" name="テキスト ボックス 80"/>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98019</xdr:rowOff>
    </xdr:from>
    <xdr:ext cx="762000" cy="259045"/>
    <xdr:sp macro="" textlink="">
      <xdr:nvSpPr>
        <xdr:cNvPr id="88"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2" name="テキスト ボックス 91"/>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経常収支比率は前年度と比べて０．３ポイント減の８３．０で、類似団体内順位は前年より一つ順位を落としたものの、平均では７．４ポイント下回っており、上位に位置している。　これは分母である市税などの経常一般財源歳入が増加したことが主な要因である。</a:t>
          </a:r>
          <a:endParaRPr kumimoji="1" lang="en-US" altLang="ja-JP" sz="1300">
            <a:latin typeface="ＭＳ Ｐゴシック"/>
          </a:endParaRPr>
        </a:p>
        <a:p>
          <a:r>
            <a:rPr kumimoji="1" lang="ja-JP" altLang="en-US" sz="1300">
              <a:latin typeface="ＭＳ Ｐゴシック"/>
            </a:rPr>
            <a:t>　今後も、市税の徴収強化に努めるとともに経常経費縮減を図る。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59</xdr:row>
      <xdr:rowOff>140546</xdr:rowOff>
    </xdr:to>
    <xdr:cxnSp macro="">
      <xdr:nvCxnSpPr>
        <xdr:cNvPr id="131" name="直線コネクタ 130"/>
        <xdr:cNvCxnSpPr/>
      </xdr:nvCxnSpPr>
      <xdr:spPr>
        <a:xfrm flipV="1">
          <a:off x="4114800" y="102319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140546</xdr:rowOff>
    </xdr:from>
    <xdr:to>
      <xdr:col>6</xdr:col>
      <xdr:colOff>0</xdr:colOff>
      <xdr:row>60</xdr:row>
      <xdr:rowOff>9313</xdr:rowOff>
    </xdr:to>
    <xdr:cxnSp macro="">
      <xdr:nvCxnSpPr>
        <xdr:cNvPr id="134" name="直線コネクタ 133"/>
        <xdr:cNvCxnSpPr/>
      </xdr:nvCxnSpPr>
      <xdr:spPr>
        <a:xfrm flipV="1">
          <a:off x="3225800" y="102560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92287</xdr:rowOff>
    </xdr:from>
    <xdr:to>
      <xdr:col>4</xdr:col>
      <xdr:colOff>482600</xdr:colOff>
      <xdr:row>60</xdr:row>
      <xdr:rowOff>9313</xdr:rowOff>
    </xdr:to>
    <xdr:cxnSp macro="">
      <xdr:nvCxnSpPr>
        <xdr:cNvPr id="137" name="直線コネクタ 136"/>
        <xdr:cNvCxnSpPr/>
      </xdr:nvCxnSpPr>
      <xdr:spPr>
        <a:xfrm>
          <a:off x="2336800" y="102078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92287</xdr:rowOff>
    </xdr:from>
    <xdr:to>
      <xdr:col>3</xdr:col>
      <xdr:colOff>279400</xdr:colOff>
      <xdr:row>61</xdr:row>
      <xdr:rowOff>87206</xdr:rowOff>
    </xdr:to>
    <xdr:cxnSp macro="">
      <xdr:nvCxnSpPr>
        <xdr:cNvPr id="140" name="直線コネクタ 139"/>
        <xdr:cNvCxnSpPr/>
      </xdr:nvCxnSpPr>
      <xdr:spPr>
        <a:xfrm flipV="1">
          <a:off x="1447800" y="10207837"/>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42" name="テキスト ボックス 14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44" name="テキスト ボックス 143"/>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65617</xdr:rowOff>
    </xdr:from>
    <xdr:to>
      <xdr:col>7</xdr:col>
      <xdr:colOff>203200</xdr:colOff>
      <xdr:row>59</xdr:row>
      <xdr:rowOff>167217</xdr:rowOff>
    </xdr:to>
    <xdr:sp macro="" textlink="">
      <xdr:nvSpPr>
        <xdr:cNvPr id="150" name="円/楕円 149"/>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158344</xdr:rowOff>
    </xdr:from>
    <xdr:ext cx="762000" cy="259045"/>
    <xdr:sp macro="" textlink="">
      <xdr:nvSpPr>
        <xdr:cNvPr id="151" name="財政構造の弾力性該当値テキスト"/>
        <xdr:cNvSpPr txBox="1"/>
      </xdr:nvSpPr>
      <xdr:spPr>
        <a:xfrm>
          <a:off x="5041900" y="1010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89746</xdr:rowOff>
    </xdr:from>
    <xdr:to>
      <xdr:col>6</xdr:col>
      <xdr:colOff>50800</xdr:colOff>
      <xdr:row>60</xdr:row>
      <xdr:rowOff>19896</xdr:rowOff>
    </xdr:to>
    <xdr:sp macro="" textlink="">
      <xdr:nvSpPr>
        <xdr:cNvPr id="152" name="円/楕円 151"/>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30073</xdr:rowOff>
    </xdr:from>
    <xdr:ext cx="736600" cy="259045"/>
    <xdr:sp macro="" textlink="">
      <xdr:nvSpPr>
        <xdr:cNvPr id="153" name="テキスト ボックス 152"/>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129963</xdr:rowOff>
    </xdr:from>
    <xdr:to>
      <xdr:col>4</xdr:col>
      <xdr:colOff>533400</xdr:colOff>
      <xdr:row>60</xdr:row>
      <xdr:rowOff>60113</xdr:rowOff>
    </xdr:to>
    <xdr:sp macro="" textlink="">
      <xdr:nvSpPr>
        <xdr:cNvPr id="154" name="円/楕円 153"/>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70290</xdr:rowOff>
    </xdr:from>
    <xdr:ext cx="762000" cy="259045"/>
    <xdr:sp macro="" textlink="">
      <xdr:nvSpPr>
        <xdr:cNvPr id="155" name="テキスト ボックス 154"/>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41487</xdr:rowOff>
    </xdr:from>
    <xdr:to>
      <xdr:col>3</xdr:col>
      <xdr:colOff>330200</xdr:colOff>
      <xdr:row>59</xdr:row>
      <xdr:rowOff>143087</xdr:rowOff>
    </xdr:to>
    <xdr:sp macro="" textlink="">
      <xdr:nvSpPr>
        <xdr:cNvPr id="156" name="円/楕円 155"/>
        <xdr:cNvSpPr/>
      </xdr:nvSpPr>
      <xdr:spPr>
        <a:xfrm>
          <a:off x="2286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153264</xdr:rowOff>
    </xdr:from>
    <xdr:ext cx="762000" cy="259045"/>
    <xdr:sp macro="" textlink="">
      <xdr:nvSpPr>
        <xdr:cNvPr id="157" name="テキスト ボックス 156"/>
        <xdr:cNvSpPr txBox="1"/>
      </xdr:nvSpPr>
      <xdr:spPr>
        <a:xfrm>
          <a:off x="1955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36406</xdr:rowOff>
    </xdr:from>
    <xdr:to>
      <xdr:col>2</xdr:col>
      <xdr:colOff>127000</xdr:colOff>
      <xdr:row>61</xdr:row>
      <xdr:rowOff>138006</xdr:rowOff>
    </xdr:to>
    <xdr:sp macro="" textlink="">
      <xdr:nvSpPr>
        <xdr:cNvPr id="158" name="円/楕円 157"/>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148183</xdr:rowOff>
    </xdr:from>
    <xdr:ext cx="762000" cy="259045"/>
    <xdr:sp macro="" textlink="">
      <xdr:nvSpPr>
        <xdr:cNvPr id="159" name="テキスト ボックス 158"/>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518</a:t>
          </a:r>
          <a:r>
            <a:rPr kumimoji="1" lang="ja-JP" altLang="en-US" sz="1300">
              <a:latin typeface="ＭＳ Ｐゴシック"/>
            </a:rPr>
            <a:t>円の減となったが、類似団体平均と比較して依然として高い状況にある。前年度に比べ減少幅が少なかったのは、組織や事務事業の見直しを進め一層の人件費の削減を図ったが、物件費の削減が進まなかったためであり、人件費の削減と併せて、公共施設の更なる整理・統合を進めるとともに指定管理者制度の移行により、業務の委託化を進め、コストの削減を図っていく。</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行政改革による指定管理者制度導入施設</a:t>
          </a:r>
          <a:r>
            <a:rPr kumimoji="1" lang="en-US" altLang="ja-JP" sz="1300">
              <a:latin typeface="ＭＳ Ｐゴシック"/>
            </a:rPr>
            <a:t>】</a:t>
          </a:r>
        </a:p>
        <a:p>
          <a:r>
            <a:rPr kumimoji="1" lang="ja-JP" altLang="en-US" sz="1300">
              <a:latin typeface="ＭＳ Ｐゴシック"/>
            </a:rPr>
            <a:t>　平成２１年度末　</a:t>
          </a:r>
          <a:r>
            <a:rPr kumimoji="1" lang="en-US" altLang="ja-JP" sz="1300">
              <a:latin typeface="ＭＳ Ｐゴシック"/>
            </a:rPr>
            <a:t>205/408</a:t>
          </a:r>
          <a:r>
            <a:rPr kumimoji="1" lang="ja-JP" altLang="en-US" sz="1300">
              <a:latin typeface="ＭＳ Ｐゴシック"/>
            </a:rPr>
            <a:t>施設　→　平成２５年度末　</a:t>
          </a:r>
          <a:r>
            <a:rPr kumimoji="1" lang="en-US" altLang="ja-JP" sz="1300">
              <a:latin typeface="ＭＳ Ｐゴシック"/>
            </a:rPr>
            <a:t>220/408</a:t>
          </a:r>
          <a:r>
            <a:rPr kumimoji="1" lang="ja-JP" altLang="en-US" sz="1300">
              <a:latin typeface="ＭＳ Ｐゴシック"/>
            </a:rPr>
            <a:t>施設</a:t>
          </a:r>
          <a:endParaRPr kumimoji="1" lang="en-US" altLang="ja-JP" sz="1300">
            <a:latin typeface="ＭＳ Ｐゴシック"/>
          </a:endParaRPr>
        </a:p>
        <a:p>
          <a:r>
            <a:rPr kumimoji="1" lang="ja-JP" altLang="en-US" sz="1300">
              <a:latin typeface="ＭＳ Ｐゴシック"/>
            </a:rPr>
            <a:t>　　　　　　　　　　　　　　　　　　　　　　　（目標　</a:t>
          </a:r>
          <a:r>
            <a:rPr kumimoji="1" lang="en-US" altLang="ja-JP" sz="1300">
              <a:latin typeface="ＭＳ Ｐゴシック"/>
            </a:rPr>
            <a:t>241/408</a:t>
          </a:r>
          <a:r>
            <a:rPr kumimoji="1" lang="ja-JP" altLang="en-US" sz="1300">
              <a:latin typeface="ＭＳ Ｐゴシック"/>
            </a:rPr>
            <a:t>施設（</a:t>
          </a:r>
          <a:r>
            <a:rPr kumimoji="1" lang="en-US" altLang="ja-JP" sz="1300">
              <a:latin typeface="ＭＳ Ｐゴシック"/>
            </a:rPr>
            <a:t>H26</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137550</xdr:rowOff>
    </xdr:from>
    <xdr:to>
      <xdr:col>7</xdr:col>
      <xdr:colOff>152400</xdr:colOff>
      <xdr:row>84</xdr:row>
      <xdr:rowOff>146478</xdr:rowOff>
    </xdr:to>
    <xdr:cxnSp macro="">
      <xdr:nvCxnSpPr>
        <xdr:cNvPr id="196" name="直線コネクタ 195"/>
        <xdr:cNvCxnSpPr/>
      </xdr:nvCxnSpPr>
      <xdr:spPr>
        <a:xfrm flipV="1">
          <a:off x="4114800" y="14539350"/>
          <a:ext cx="8382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128205</xdr:rowOff>
    </xdr:from>
    <xdr:ext cx="762000" cy="259045"/>
    <xdr:sp macro="" textlink="">
      <xdr:nvSpPr>
        <xdr:cNvPr id="197" name="人件費・物件費等の状況平均値テキスト"/>
        <xdr:cNvSpPr txBox="1"/>
      </xdr:nvSpPr>
      <xdr:spPr>
        <a:xfrm>
          <a:off x="5041900" y="1418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146478</xdr:rowOff>
    </xdr:from>
    <xdr:to>
      <xdr:col>6</xdr:col>
      <xdr:colOff>0</xdr:colOff>
      <xdr:row>85</xdr:row>
      <xdr:rowOff>56948</xdr:rowOff>
    </xdr:to>
    <xdr:cxnSp macro="">
      <xdr:nvCxnSpPr>
        <xdr:cNvPr id="199" name="直線コネクタ 198"/>
        <xdr:cNvCxnSpPr/>
      </xdr:nvCxnSpPr>
      <xdr:spPr>
        <a:xfrm flipV="1">
          <a:off x="3225800" y="14548278"/>
          <a:ext cx="889000" cy="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78342</xdr:rowOff>
    </xdr:from>
    <xdr:ext cx="736600" cy="259045"/>
    <xdr:sp macro="" textlink="">
      <xdr:nvSpPr>
        <xdr:cNvPr id="201" name="テキスト ボックス 200"/>
        <xdr:cNvSpPr txBox="1"/>
      </xdr:nvSpPr>
      <xdr:spPr>
        <a:xfrm>
          <a:off x="3733800" y="141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169418</xdr:rowOff>
    </xdr:from>
    <xdr:to>
      <xdr:col>4</xdr:col>
      <xdr:colOff>482600</xdr:colOff>
      <xdr:row>85</xdr:row>
      <xdr:rowOff>56948</xdr:rowOff>
    </xdr:to>
    <xdr:cxnSp macro="">
      <xdr:nvCxnSpPr>
        <xdr:cNvPr id="202" name="直線コネクタ 201"/>
        <xdr:cNvCxnSpPr/>
      </xdr:nvCxnSpPr>
      <xdr:spPr>
        <a:xfrm>
          <a:off x="2336800" y="14571218"/>
          <a:ext cx="889000" cy="5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128240</xdr:rowOff>
    </xdr:from>
    <xdr:ext cx="762000" cy="259045"/>
    <xdr:sp macro="" textlink="">
      <xdr:nvSpPr>
        <xdr:cNvPr id="204" name="テキスト ボックス 203"/>
        <xdr:cNvSpPr txBox="1"/>
      </xdr:nvSpPr>
      <xdr:spPr>
        <a:xfrm>
          <a:off x="2844800" y="141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139393</xdr:rowOff>
    </xdr:from>
    <xdr:to>
      <xdr:col>3</xdr:col>
      <xdr:colOff>279400</xdr:colOff>
      <xdr:row>84</xdr:row>
      <xdr:rowOff>169418</xdr:rowOff>
    </xdr:to>
    <xdr:cxnSp macro="">
      <xdr:nvCxnSpPr>
        <xdr:cNvPr id="205" name="直線コネクタ 204"/>
        <xdr:cNvCxnSpPr/>
      </xdr:nvCxnSpPr>
      <xdr:spPr>
        <a:xfrm>
          <a:off x="1447800" y="14541193"/>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92784</xdr:rowOff>
    </xdr:from>
    <xdr:ext cx="762000" cy="259045"/>
    <xdr:sp macro="" textlink="">
      <xdr:nvSpPr>
        <xdr:cNvPr id="207" name="テキスト ボックス 206"/>
        <xdr:cNvSpPr txBox="1"/>
      </xdr:nvSpPr>
      <xdr:spPr>
        <a:xfrm>
          <a:off x="1955800" y="1415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109004</xdr:rowOff>
    </xdr:from>
    <xdr:ext cx="762000" cy="259045"/>
    <xdr:sp macro="" textlink="">
      <xdr:nvSpPr>
        <xdr:cNvPr id="209" name="テキスト ボックス 208"/>
        <xdr:cNvSpPr txBox="1"/>
      </xdr:nvSpPr>
      <xdr:spPr>
        <a:xfrm>
          <a:off x="1066800" y="141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86750</xdr:rowOff>
    </xdr:from>
    <xdr:to>
      <xdr:col>7</xdr:col>
      <xdr:colOff>203200</xdr:colOff>
      <xdr:row>85</xdr:row>
      <xdr:rowOff>16900</xdr:rowOff>
    </xdr:to>
    <xdr:sp macro="" textlink="">
      <xdr:nvSpPr>
        <xdr:cNvPr id="215" name="円/楕円 214"/>
        <xdr:cNvSpPr/>
      </xdr:nvSpPr>
      <xdr:spPr>
        <a:xfrm>
          <a:off x="4902200" y="144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58827</xdr:rowOff>
    </xdr:from>
    <xdr:ext cx="762000" cy="259045"/>
    <xdr:sp macro="" textlink="">
      <xdr:nvSpPr>
        <xdr:cNvPr id="216" name="人件費・物件費等の状況該当値テキスト"/>
        <xdr:cNvSpPr txBox="1"/>
      </xdr:nvSpPr>
      <xdr:spPr>
        <a:xfrm>
          <a:off x="5041900" y="144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106,191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95678</xdr:rowOff>
    </xdr:from>
    <xdr:to>
      <xdr:col>6</xdr:col>
      <xdr:colOff>50800</xdr:colOff>
      <xdr:row>85</xdr:row>
      <xdr:rowOff>25828</xdr:rowOff>
    </xdr:to>
    <xdr:sp macro="" textlink="">
      <xdr:nvSpPr>
        <xdr:cNvPr id="217" name="円/楕円 216"/>
        <xdr:cNvSpPr/>
      </xdr:nvSpPr>
      <xdr:spPr>
        <a:xfrm>
          <a:off x="4064000" y="144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10605</xdr:rowOff>
    </xdr:from>
    <xdr:ext cx="736600" cy="259045"/>
    <xdr:sp macro="" textlink="">
      <xdr:nvSpPr>
        <xdr:cNvPr id="218" name="テキスト ボックス 217"/>
        <xdr:cNvSpPr txBox="1"/>
      </xdr:nvSpPr>
      <xdr:spPr>
        <a:xfrm>
          <a:off x="3733800" y="14583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106,709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6148</xdr:rowOff>
    </xdr:from>
    <xdr:to>
      <xdr:col>4</xdr:col>
      <xdr:colOff>533400</xdr:colOff>
      <xdr:row>85</xdr:row>
      <xdr:rowOff>107748</xdr:rowOff>
    </xdr:to>
    <xdr:sp macro="" textlink="">
      <xdr:nvSpPr>
        <xdr:cNvPr id="219" name="円/楕円 218"/>
        <xdr:cNvSpPr/>
      </xdr:nvSpPr>
      <xdr:spPr>
        <a:xfrm>
          <a:off x="3175000" y="1457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92525</xdr:rowOff>
    </xdr:from>
    <xdr:ext cx="762000" cy="259045"/>
    <xdr:sp macro="" textlink="">
      <xdr:nvSpPr>
        <xdr:cNvPr id="220" name="テキスト ボックス 219"/>
        <xdr:cNvSpPr txBox="1"/>
      </xdr:nvSpPr>
      <xdr:spPr>
        <a:xfrm>
          <a:off x="2844800" y="14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111,462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118618</xdr:rowOff>
    </xdr:from>
    <xdr:to>
      <xdr:col>3</xdr:col>
      <xdr:colOff>330200</xdr:colOff>
      <xdr:row>85</xdr:row>
      <xdr:rowOff>48768</xdr:rowOff>
    </xdr:to>
    <xdr:sp macro="" textlink="">
      <xdr:nvSpPr>
        <xdr:cNvPr id="221" name="円/楕円 220"/>
        <xdr:cNvSpPr/>
      </xdr:nvSpPr>
      <xdr:spPr>
        <a:xfrm>
          <a:off x="22860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33545</xdr:rowOff>
    </xdr:from>
    <xdr:ext cx="762000" cy="259045"/>
    <xdr:sp macro="" textlink="">
      <xdr:nvSpPr>
        <xdr:cNvPr id="222" name="テキスト ボックス 221"/>
        <xdr:cNvSpPr txBox="1"/>
      </xdr:nvSpPr>
      <xdr:spPr>
        <a:xfrm>
          <a:off x="1955800" y="1460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108,040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88593</xdr:rowOff>
    </xdr:from>
    <xdr:to>
      <xdr:col>2</xdr:col>
      <xdr:colOff>127000</xdr:colOff>
      <xdr:row>85</xdr:row>
      <xdr:rowOff>18743</xdr:rowOff>
    </xdr:to>
    <xdr:sp macro="" textlink="">
      <xdr:nvSpPr>
        <xdr:cNvPr id="223" name="円/楕円 222"/>
        <xdr:cNvSpPr/>
      </xdr:nvSpPr>
      <xdr:spPr>
        <a:xfrm>
          <a:off x="1397000" y="144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3520</xdr:rowOff>
    </xdr:from>
    <xdr:ext cx="762000" cy="259045"/>
    <xdr:sp macro="" textlink="">
      <xdr:nvSpPr>
        <xdr:cNvPr id="224" name="テキスト ボックス 223"/>
        <xdr:cNvSpPr txBox="1"/>
      </xdr:nvSpPr>
      <xdr:spPr>
        <a:xfrm>
          <a:off x="1066800" y="1457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平成２５年度は国家公務員の時限的な給与改定特例法が終了したことにより、７．３ポイントの大幅な減少となったが、特例法による措置がない場合の参考指数（</a:t>
          </a:r>
          <a:r>
            <a:rPr kumimoji="1" lang="en-US" altLang="ja-JP" sz="1300">
              <a:latin typeface="ＭＳ Ｐゴシック"/>
            </a:rPr>
            <a:t>H24</a:t>
          </a:r>
          <a:r>
            <a:rPr kumimoji="1" lang="ja-JP" altLang="en-US" sz="1300">
              <a:latin typeface="ＭＳ Ｐゴシック"/>
            </a:rPr>
            <a:t>　９８．２）と比べると、０．７ポイントの増となっている。</a:t>
          </a:r>
          <a:endParaRPr kumimoji="1" lang="en-US" altLang="ja-JP" sz="1300">
            <a:latin typeface="ＭＳ Ｐゴシック"/>
          </a:endParaRPr>
        </a:p>
        <a:p>
          <a:r>
            <a:rPr kumimoji="1" lang="ja-JP" altLang="en-US" sz="1300">
              <a:latin typeface="ＭＳ Ｐゴシック"/>
            </a:rPr>
            <a:t>　今後も人事院勧告による国の給与改定等を踏まえ、適切な給与水準に努める。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88</xdr:row>
      <xdr:rowOff>16087</xdr:rowOff>
    </xdr:to>
    <xdr:cxnSp macro="">
      <xdr:nvCxnSpPr>
        <xdr:cNvPr id="258" name="直線コネクタ 257"/>
        <xdr:cNvCxnSpPr/>
      </xdr:nvCxnSpPr>
      <xdr:spPr>
        <a:xfrm flipV="1">
          <a:off x="16179800" y="14516523"/>
          <a:ext cx="8382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163407</xdr:rowOff>
    </xdr:from>
    <xdr:to>
      <xdr:col>23</xdr:col>
      <xdr:colOff>406400</xdr:colOff>
      <xdr:row>88</xdr:row>
      <xdr:rowOff>16087</xdr:rowOff>
    </xdr:to>
    <xdr:cxnSp macro="">
      <xdr:nvCxnSpPr>
        <xdr:cNvPr id="261" name="直線コネクタ 260"/>
        <xdr:cNvCxnSpPr/>
      </xdr:nvCxnSpPr>
      <xdr:spPr>
        <a:xfrm>
          <a:off x="15290800" y="150795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16950</xdr:rowOff>
    </xdr:from>
    <xdr:ext cx="736600" cy="259045"/>
    <xdr:sp macro="" textlink="">
      <xdr:nvSpPr>
        <xdr:cNvPr id="263" name="テキスト ボックス 262"/>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87</xdr:row>
      <xdr:rowOff>163407</xdr:rowOff>
    </xdr:to>
    <xdr:cxnSp macro="">
      <xdr:nvCxnSpPr>
        <xdr:cNvPr id="264" name="直線コネクタ 263"/>
        <xdr:cNvCxnSpPr/>
      </xdr:nvCxnSpPr>
      <xdr:spPr>
        <a:xfrm>
          <a:off x="14401800" y="1444413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6" name="テキスト ボックス 265"/>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84</xdr:row>
      <xdr:rowOff>58420</xdr:rowOff>
    </xdr:to>
    <xdr:cxnSp macro="">
      <xdr:nvCxnSpPr>
        <xdr:cNvPr id="267" name="直線コネクタ 266"/>
        <xdr:cNvCxnSpPr/>
      </xdr:nvCxnSpPr>
      <xdr:spPr>
        <a:xfrm flipV="1">
          <a:off x="13512800" y="144441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69" name="テキスト ボックス 268"/>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1" name="テキスト ボックス 27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7" name="円/楕円 276"/>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8"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136737</xdr:rowOff>
    </xdr:from>
    <xdr:to>
      <xdr:col>23</xdr:col>
      <xdr:colOff>457200</xdr:colOff>
      <xdr:row>88</xdr:row>
      <xdr:rowOff>66887</xdr:rowOff>
    </xdr:to>
    <xdr:sp macro="" textlink="">
      <xdr:nvSpPr>
        <xdr:cNvPr id="279" name="円/楕円 278"/>
        <xdr:cNvSpPr/>
      </xdr:nvSpPr>
      <xdr:spPr>
        <a:xfrm>
          <a:off x="16129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77064</xdr:rowOff>
    </xdr:from>
    <xdr:ext cx="736600" cy="259045"/>
    <xdr:sp macro="" textlink="">
      <xdr:nvSpPr>
        <xdr:cNvPr id="280" name="テキスト ボックス 279"/>
        <xdr:cNvSpPr txBox="1"/>
      </xdr:nvSpPr>
      <xdr:spPr>
        <a:xfrm>
          <a:off x="15798800" y="14821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112607</xdr:rowOff>
    </xdr:from>
    <xdr:to>
      <xdr:col>22</xdr:col>
      <xdr:colOff>254000</xdr:colOff>
      <xdr:row>88</xdr:row>
      <xdr:rowOff>42757</xdr:rowOff>
    </xdr:to>
    <xdr:sp macro="" textlink="">
      <xdr:nvSpPr>
        <xdr:cNvPr id="281" name="円/楕円 280"/>
        <xdr:cNvSpPr/>
      </xdr:nvSpPr>
      <xdr:spPr>
        <a:xfrm>
          <a:off x="15240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52934</xdr:rowOff>
    </xdr:from>
    <xdr:ext cx="762000" cy="259045"/>
    <xdr:sp macro="" textlink="">
      <xdr:nvSpPr>
        <xdr:cNvPr id="282" name="テキスト ボックス 281"/>
        <xdr:cNvSpPr txBox="1"/>
      </xdr:nvSpPr>
      <xdr:spPr>
        <a:xfrm>
          <a:off x="14909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3" name="円/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4" name="テキスト ボックス 283"/>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85" name="円/楕円 284"/>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86" name="テキスト ボックス 285"/>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前年度に比べて減少率は少ないが、第６次行政改革大綱における定員適正化計画の実施により、職員数は着実に減少している。</a:t>
          </a:r>
          <a:endParaRPr kumimoji="1" lang="en-US" altLang="ja-JP" sz="1300">
            <a:latin typeface="ＭＳ Ｐゴシック"/>
          </a:endParaRPr>
        </a:p>
        <a:p>
          <a:r>
            <a:rPr kumimoji="1" lang="ja-JP" altLang="en-US" sz="1300">
              <a:latin typeface="ＭＳ Ｐゴシック"/>
            </a:rPr>
            <a:t>　全国平均よりは少ないものの、類似団体平均を僅かではあるが上回っており、今後も計画にもとづいた定員管理に努める。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定員適正化計画</a:t>
          </a:r>
          <a:r>
            <a:rPr kumimoji="1" lang="en-US" altLang="ja-JP" sz="1300">
              <a:latin typeface="ＭＳ Ｐゴシック"/>
            </a:rPr>
            <a:t>】</a:t>
          </a:r>
        </a:p>
        <a:p>
          <a:r>
            <a:rPr kumimoji="1" lang="ja-JP" altLang="en-US" sz="1300">
              <a:latin typeface="ＭＳ Ｐゴシック"/>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５年間</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で</a:t>
          </a:r>
          <a:r>
            <a:rPr kumimoji="1" lang="ja-JP" altLang="en-US" sz="1300">
              <a:latin typeface="ＭＳ Ｐゴシック"/>
            </a:rPr>
            <a:t>７５人減（</a:t>
          </a:r>
          <a:r>
            <a:rPr kumimoji="1" lang="en-US" altLang="ja-JP" sz="1300">
              <a:latin typeface="ＭＳ Ｐゴシック"/>
            </a:rPr>
            <a:t>2,028</a:t>
          </a:r>
          <a:r>
            <a:rPr kumimoji="1" lang="ja-JP" altLang="en-US" sz="1300">
              <a:latin typeface="ＭＳ Ｐゴシック"/>
            </a:rPr>
            <a:t>人→</a:t>
          </a:r>
          <a:r>
            <a:rPr kumimoji="1" lang="en-US" altLang="ja-JP" sz="1300">
              <a:latin typeface="ＭＳ Ｐゴシック"/>
            </a:rPr>
            <a:t>1,953</a:t>
          </a:r>
          <a:r>
            <a:rPr kumimoji="1" lang="ja-JP" altLang="en-US" sz="1300">
              <a:latin typeface="ＭＳ Ｐゴシック"/>
            </a:rPr>
            <a:t>人）</a:t>
          </a:r>
          <a:endParaRPr kumimoji="1" lang="en-US" altLang="ja-JP" sz="1300">
            <a:latin typeface="ＭＳ Ｐゴシック"/>
          </a:endParaRPr>
        </a:p>
        <a:p>
          <a:r>
            <a:rPr kumimoji="1" lang="ja-JP" altLang="en-US" sz="1300">
              <a:latin typeface="ＭＳ Ｐゴシック"/>
            </a:rPr>
            <a:t>　・平成２５年度末職員数　</a:t>
          </a:r>
          <a:r>
            <a:rPr kumimoji="1" lang="en-US" altLang="ja-JP" sz="1300">
              <a:latin typeface="ＭＳ Ｐゴシック"/>
            </a:rPr>
            <a:t>1,958</a:t>
          </a:r>
          <a:r>
            <a:rPr kumimoji="1" lang="ja-JP" altLang="en-US" sz="1300">
              <a:latin typeface="ＭＳ Ｐゴシック"/>
            </a:rPr>
            <a:t>人</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30662</xdr:rowOff>
    </xdr:from>
    <xdr:to>
      <xdr:col>24</xdr:col>
      <xdr:colOff>558800</xdr:colOff>
      <xdr:row>62</xdr:row>
      <xdr:rowOff>34109</xdr:rowOff>
    </xdr:to>
    <xdr:cxnSp macro="">
      <xdr:nvCxnSpPr>
        <xdr:cNvPr id="323" name="直線コネクタ 322"/>
        <xdr:cNvCxnSpPr/>
      </xdr:nvCxnSpPr>
      <xdr:spPr>
        <a:xfrm flipV="1">
          <a:off x="16179800" y="1066056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164392</xdr:rowOff>
    </xdr:from>
    <xdr:ext cx="762000" cy="259045"/>
    <xdr:sp macro="" textlink="">
      <xdr:nvSpPr>
        <xdr:cNvPr id="324" name="定員管理の状況平均値テキスト"/>
        <xdr:cNvSpPr txBox="1"/>
      </xdr:nvSpPr>
      <xdr:spPr>
        <a:xfrm>
          <a:off x="17106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34109</xdr:rowOff>
    </xdr:from>
    <xdr:to>
      <xdr:col>23</xdr:col>
      <xdr:colOff>406400</xdr:colOff>
      <xdr:row>62</xdr:row>
      <xdr:rowOff>96157</xdr:rowOff>
    </xdr:to>
    <xdr:cxnSp macro="">
      <xdr:nvCxnSpPr>
        <xdr:cNvPr id="326" name="直線コネクタ 325"/>
        <xdr:cNvCxnSpPr/>
      </xdr:nvCxnSpPr>
      <xdr:spPr>
        <a:xfrm flipV="1">
          <a:off x="15290800" y="106640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8" name="テキスト ボックス 327"/>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96157</xdr:rowOff>
    </xdr:from>
    <xdr:to>
      <xdr:col>22</xdr:col>
      <xdr:colOff>203200</xdr:colOff>
      <xdr:row>62</xdr:row>
      <xdr:rowOff>103051</xdr:rowOff>
    </xdr:to>
    <xdr:cxnSp macro="">
      <xdr:nvCxnSpPr>
        <xdr:cNvPr id="329" name="直線コネクタ 328"/>
        <xdr:cNvCxnSpPr/>
      </xdr:nvCxnSpPr>
      <xdr:spPr>
        <a:xfrm flipV="1">
          <a:off x="14401800" y="107260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31" name="テキスト ボックス 330"/>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103051</xdr:rowOff>
    </xdr:from>
    <xdr:to>
      <xdr:col>21</xdr:col>
      <xdr:colOff>0</xdr:colOff>
      <xdr:row>62</xdr:row>
      <xdr:rowOff>137523</xdr:rowOff>
    </xdr:to>
    <xdr:cxnSp macro="">
      <xdr:nvCxnSpPr>
        <xdr:cNvPr id="332" name="直線コネクタ 331"/>
        <xdr:cNvCxnSpPr/>
      </xdr:nvCxnSpPr>
      <xdr:spPr>
        <a:xfrm flipV="1">
          <a:off x="13512800" y="107329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34" name="テキスト ボックス 333"/>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36" name="テキスト ボックス 335"/>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42" name="円/楕円 341"/>
        <xdr:cNvSpPr/>
      </xdr:nvSpPr>
      <xdr:spPr>
        <a:xfrm>
          <a:off x="16967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123389</xdr:rowOff>
    </xdr:from>
    <xdr:ext cx="762000" cy="259045"/>
    <xdr:sp macro="" textlink="">
      <xdr:nvSpPr>
        <xdr:cNvPr id="343" name="定員管理の状況該当値テキスト"/>
        <xdr:cNvSpPr txBox="1"/>
      </xdr:nvSpPr>
      <xdr:spPr>
        <a:xfrm>
          <a:off x="17106900" y="1058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154759</xdr:rowOff>
    </xdr:from>
    <xdr:to>
      <xdr:col>23</xdr:col>
      <xdr:colOff>457200</xdr:colOff>
      <xdr:row>62</xdr:row>
      <xdr:rowOff>84909</xdr:rowOff>
    </xdr:to>
    <xdr:sp macro="" textlink="">
      <xdr:nvSpPr>
        <xdr:cNvPr id="344" name="円/楕円 343"/>
        <xdr:cNvSpPr/>
      </xdr:nvSpPr>
      <xdr:spPr>
        <a:xfrm>
          <a:off x="16129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45" name="テキスト ボックス 344"/>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45357</xdr:rowOff>
    </xdr:from>
    <xdr:to>
      <xdr:col>22</xdr:col>
      <xdr:colOff>254000</xdr:colOff>
      <xdr:row>62</xdr:row>
      <xdr:rowOff>146957</xdr:rowOff>
    </xdr:to>
    <xdr:sp macro="" textlink="">
      <xdr:nvSpPr>
        <xdr:cNvPr id="346" name="円/楕円 345"/>
        <xdr:cNvSpPr/>
      </xdr:nvSpPr>
      <xdr:spPr>
        <a:xfrm>
          <a:off x="15240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131734</xdr:rowOff>
    </xdr:from>
    <xdr:ext cx="762000" cy="259045"/>
    <xdr:sp macro="" textlink="">
      <xdr:nvSpPr>
        <xdr:cNvPr id="347" name="テキスト ボックス 346"/>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52251</xdr:rowOff>
    </xdr:from>
    <xdr:to>
      <xdr:col>21</xdr:col>
      <xdr:colOff>50800</xdr:colOff>
      <xdr:row>62</xdr:row>
      <xdr:rowOff>153851</xdr:rowOff>
    </xdr:to>
    <xdr:sp macro="" textlink="">
      <xdr:nvSpPr>
        <xdr:cNvPr id="348" name="円/楕円 347"/>
        <xdr:cNvSpPr/>
      </xdr:nvSpPr>
      <xdr:spPr>
        <a:xfrm>
          <a:off x="14351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138628</xdr:rowOff>
    </xdr:from>
    <xdr:ext cx="762000" cy="259045"/>
    <xdr:sp macro="" textlink="">
      <xdr:nvSpPr>
        <xdr:cNvPr id="349" name="テキスト ボックス 348"/>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86723</xdr:rowOff>
    </xdr:from>
    <xdr:to>
      <xdr:col>19</xdr:col>
      <xdr:colOff>533400</xdr:colOff>
      <xdr:row>63</xdr:row>
      <xdr:rowOff>16873</xdr:rowOff>
    </xdr:to>
    <xdr:sp macro="" textlink="">
      <xdr:nvSpPr>
        <xdr:cNvPr id="350" name="円/楕円 349"/>
        <xdr:cNvSpPr/>
      </xdr:nvSpPr>
      <xdr:spPr>
        <a:xfrm>
          <a:off x="13462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1650</xdr:rowOff>
    </xdr:from>
    <xdr:ext cx="762000" cy="259045"/>
    <xdr:sp macro="" textlink="">
      <xdr:nvSpPr>
        <xdr:cNvPr id="351" name="テキスト ボックス 350"/>
        <xdr:cNvSpPr txBox="1"/>
      </xdr:nvSpPr>
      <xdr:spPr>
        <a:xfrm>
          <a:off x="13131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平成２５年度は、松塩地区広域施設組合の平成９年度分起債の償還が終了したことに伴う負担金の減少等により、前年度に比べて０．８ポイント減少した。</a:t>
          </a:r>
          <a:endParaRPr kumimoji="1" lang="en-US" altLang="ja-JP" sz="1300" baseline="0">
            <a:latin typeface="ＭＳ Ｐゴシック"/>
          </a:endParaRPr>
        </a:p>
        <a:p>
          <a:r>
            <a:rPr kumimoji="1" lang="ja-JP" altLang="en-US" sz="1300" baseline="0">
              <a:latin typeface="ＭＳ Ｐゴシック"/>
            </a:rPr>
            <a:t>　今後も市債の有効活用を図りながら、一般会計における市債発行額を元金償還額の範囲内に抑え、財政基盤の強化に努める。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161472</xdr:rowOff>
    </xdr:from>
    <xdr:to>
      <xdr:col>24</xdr:col>
      <xdr:colOff>558800</xdr:colOff>
      <xdr:row>41</xdr:row>
      <xdr:rowOff>45176</xdr:rowOff>
    </xdr:to>
    <xdr:cxnSp macro="">
      <xdr:nvCxnSpPr>
        <xdr:cNvPr id="386" name="直線コネクタ 385"/>
        <xdr:cNvCxnSpPr/>
      </xdr:nvCxnSpPr>
      <xdr:spPr>
        <a:xfrm flipV="1">
          <a:off x="16179800" y="7019472"/>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7"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45176</xdr:rowOff>
    </xdr:from>
    <xdr:to>
      <xdr:col>23</xdr:col>
      <xdr:colOff>406400</xdr:colOff>
      <xdr:row>41</xdr:row>
      <xdr:rowOff>79647</xdr:rowOff>
    </xdr:to>
    <xdr:cxnSp macro="">
      <xdr:nvCxnSpPr>
        <xdr:cNvPr id="389" name="直線コネクタ 388"/>
        <xdr:cNvCxnSpPr/>
      </xdr:nvCxnSpPr>
      <xdr:spPr>
        <a:xfrm flipV="1">
          <a:off x="15290800" y="70746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391" name="テキスト ボックス 390"/>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79647</xdr:rowOff>
    </xdr:from>
    <xdr:to>
      <xdr:col>22</xdr:col>
      <xdr:colOff>203200</xdr:colOff>
      <xdr:row>41</xdr:row>
      <xdr:rowOff>79647</xdr:rowOff>
    </xdr:to>
    <xdr:cxnSp macro="">
      <xdr:nvCxnSpPr>
        <xdr:cNvPr id="392" name="直線コネクタ 391"/>
        <xdr:cNvCxnSpPr/>
      </xdr:nvCxnSpPr>
      <xdr:spPr>
        <a:xfrm>
          <a:off x="14401800" y="71090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94" name="テキスト ボックス 393"/>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79647</xdr:rowOff>
    </xdr:from>
    <xdr:to>
      <xdr:col>21</xdr:col>
      <xdr:colOff>0</xdr:colOff>
      <xdr:row>41</xdr:row>
      <xdr:rowOff>93435</xdr:rowOff>
    </xdr:to>
    <xdr:cxnSp macro="">
      <xdr:nvCxnSpPr>
        <xdr:cNvPr id="395" name="直線コネクタ 394"/>
        <xdr:cNvCxnSpPr/>
      </xdr:nvCxnSpPr>
      <xdr:spPr>
        <a:xfrm flipV="1">
          <a:off x="13512800" y="71090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397" name="テキスト ボックス 396"/>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9" name="テキスト ボックス 398"/>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405" name="円/楕円 404"/>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82749</xdr:rowOff>
    </xdr:from>
    <xdr:ext cx="762000" cy="259045"/>
    <xdr:sp macro="" textlink="">
      <xdr:nvSpPr>
        <xdr:cNvPr id="406"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165826</xdr:rowOff>
    </xdr:from>
    <xdr:to>
      <xdr:col>23</xdr:col>
      <xdr:colOff>457200</xdr:colOff>
      <xdr:row>41</xdr:row>
      <xdr:rowOff>95976</xdr:rowOff>
    </xdr:to>
    <xdr:sp macro="" textlink="">
      <xdr:nvSpPr>
        <xdr:cNvPr id="407" name="円/楕円 406"/>
        <xdr:cNvSpPr/>
      </xdr:nvSpPr>
      <xdr:spPr>
        <a:xfrm>
          <a:off x="16129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408" name="テキスト ボックス 407"/>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28847</xdr:rowOff>
    </xdr:from>
    <xdr:to>
      <xdr:col>22</xdr:col>
      <xdr:colOff>254000</xdr:colOff>
      <xdr:row>41</xdr:row>
      <xdr:rowOff>130447</xdr:rowOff>
    </xdr:to>
    <xdr:sp macro="" textlink="">
      <xdr:nvSpPr>
        <xdr:cNvPr id="409" name="円/楕円 408"/>
        <xdr:cNvSpPr/>
      </xdr:nvSpPr>
      <xdr:spPr>
        <a:xfrm>
          <a:off x="15240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115224</xdr:rowOff>
    </xdr:from>
    <xdr:ext cx="762000" cy="259045"/>
    <xdr:sp macro="" textlink="">
      <xdr:nvSpPr>
        <xdr:cNvPr id="410" name="テキスト ボックス 409"/>
        <xdr:cNvSpPr txBox="1"/>
      </xdr:nvSpPr>
      <xdr:spPr>
        <a:xfrm>
          <a:off x="14909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28847</xdr:rowOff>
    </xdr:from>
    <xdr:to>
      <xdr:col>21</xdr:col>
      <xdr:colOff>50800</xdr:colOff>
      <xdr:row>41</xdr:row>
      <xdr:rowOff>130447</xdr:rowOff>
    </xdr:to>
    <xdr:sp macro="" textlink="">
      <xdr:nvSpPr>
        <xdr:cNvPr id="411" name="円/楕円 410"/>
        <xdr:cNvSpPr/>
      </xdr:nvSpPr>
      <xdr:spPr>
        <a:xfrm>
          <a:off x="14351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412" name="テキスト ボックス 411"/>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413" name="円/楕円 412"/>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154412</xdr:rowOff>
    </xdr:from>
    <xdr:ext cx="762000" cy="259045"/>
    <xdr:sp macro="" textlink="">
      <xdr:nvSpPr>
        <xdr:cNvPr id="414" name="テキスト ボックス 413"/>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地方債残高及び公営企業会計における地方債の元金償還額に充てるための一般会計からの繰出し見込額の減少に等により、将来負担額より地方交付税で措置される見込額や基金の現在高を合わせた額の方が大きいことから該当なしとなった。</a:t>
          </a:r>
          <a:endParaRPr kumimoji="1" lang="en-US" altLang="ja-JP" sz="1300">
            <a:latin typeface="ＭＳ Ｐゴシック"/>
          </a:endParaRPr>
        </a:p>
        <a:p>
          <a:r>
            <a:rPr kumimoji="1" lang="ja-JP" altLang="en-US" sz="1300">
              <a:latin typeface="ＭＳ Ｐゴシック"/>
            </a:rPr>
            <a:t>　今後も市債残高を減少させる取組みを続け、健全財政の維持に努める。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5" name="直線コネクタ 444"/>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6"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7" name="直線コネクタ 446"/>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8"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9" name="直線コネクタ 448"/>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92166</xdr:rowOff>
    </xdr:from>
    <xdr:to>
      <xdr:col>23</xdr:col>
      <xdr:colOff>406400</xdr:colOff>
      <xdr:row>14</xdr:row>
      <xdr:rowOff>141575</xdr:rowOff>
    </xdr:to>
    <xdr:cxnSp macro="">
      <xdr:nvCxnSpPr>
        <xdr:cNvPr id="450" name="直線コネクタ 449"/>
        <xdr:cNvCxnSpPr/>
      </xdr:nvCxnSpPr>
      <xdr:spPr>
        <a:xfrm flipV="1">
          <a:off x="15290800" y="2492466"/>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51"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2" name="フローチャート : 判断 451"/>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141575</xdr:rowOff>
    </xdr:from>
    <xdr:to>
      <xdr:col>22</xdr:col>
      <xdr:colOff>203200</xdr:colOff>
      <xdr:row>15</xdr:row>
      <xdr:rowOff>116054</xdr:rowOff>
    </xdr:to>
    <xdr:cxnSp macro="">
      <xdr:nvCxnSpPr>
        <xdr:cNvPr id="453" name="直線コネクタ 452"/>
        <xdr:cNvCxnSpPr/>
      </xdr:nvCxnSpPr>
      <xdr:spPr>
        <a:xfrm flipV="1">
          <a:off x="14401800" y="2541875"/>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4" name="フローチャート : 判断 453"/>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98291</xdr:rowOff>
    </xdr:from>
    <xdr:ext cx="736600" cy="259045"/>
    <xdr:sp macro="" textlink="">
      <xdr:nvSpPr>
        <xdr:cNvPr id="455" name="テキスト ボックス 454"/>
        <xdr:cNvSpPr txBox="1"/>
      </xdr:nvSpPr>
      <xdr:spPr>
        <a:xfrm>
          <a:off x="15798800" y="301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116054</xdr:rowOff>
    </xdr:from>
    <xdr:to>
      <xdr:col>21</xdr:col>
      <xdr:colOff>0</xdr:colOff>
      <xdr:row>16</xdr:row>
      <xdr:rowOff>77893</xdr:rowOff>
    </xdr:to>
    <xdr:cxnSp macro="">
      <xdr:nvCxnSpPr>
        <xdr:cNvPr id="456" name="直線コネクタ 455"/>
        <xdr:cNvCxnSpPr/>
      </xdr:nvCxnSpPr>
      <xdr:spPr>
        <a:xfrm flipV="1">
          <a:off x="13512800" y="2687804"/>
          <a:ext cx="8890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7" name="フローチャート : 判断 456"/>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152296</xdr:rowOff>
    </xdr:from>
    <xdr:ext cx="762000" cy="259045"/>
    <xdr:sp macro="" textlink="">
      <xdr:nvSpPr>
        <xdr:cNvPr id="458" name="テキスト ボックス 457"/>
        <xdr:cNvSpPr txBox="1"/>
      </xdr:nvSpPr>
      <xdr:spPr>
        <a:xfrm>
          <a:off x="14909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42696</xdr:rowOff>
    </xdr:from>
    <xdr:to>
      <xdr:col>21</xdr:col>
      <xdr:colOff>50800</xdr:colOff>
      <xdr:row>18</xdr:row>
      <xdr:rowOff>144296</xdr:rowOff>
    </xdr:to>
    <xdr:sp macro="" textlink="">
      <xdr:nvSpPr>
        <xdr:cNvPr id="459" name="フローチャート : 判断 458"/>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129073</xdr:rowOff>
    </xdr:from>
    <xdr:ext cx="762000" cy="259045"/>
    <xdr:sp macro="" textlink="">
      <xdr:nvSpPr>
        <xdr:cNvPr id="460" name="テキスト ボックス 459"/>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61" name="フローチャート : 判断 460"/>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95509</xdr:rowOff>
    </xdr:from>
    <xdr:ext cx="762000" cy="259045"/>
    <xdr:sp macro="" textlink="">
      <xdr:nvSpPr>
        <xdr:cNvPr id="462" name="テキスト ボックス 461"/>
        <xdr:cNvSpPr txBox="1"/>
      </xdr:nvSpPr>
      <xdr:spPr>
        <a:xfrm>
          <a:off x="13131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41366</xdr:rowOff>
    </xdr:from>
    <xdr:to>
      <xdr:col>23</xdr:col>
      <xdr:colOff>457200</xdr:colOff>
      <xdr:row>14</xdr:row>
      <xdr:rowOff>142966</xdr:rowOff>
    </xdr:to>
    <xdr:sp macro="" textlink="">
      <xdr:nvSpPr>
        <xdr:cNvPr id="468" name="円/楕円 467"/>
        <xdr:cNvSpPr/>
      </xdr:nvSpPr>
      <xdr:spPr>
        <a:xfrm>
          <a:off x="16129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153143</xdr:rowOff>
    </xdr:from>
    <xdr:ext cx="736600" cy="259045"/>
    <xdr:sp macro="" textlink="">
      <xdr:nvSpPr>
        <xdr:cNvPr id="469" name="テキスト ボックス 468"/>
        <xdr:cNvSpPr txBox="1"/>
      </xdr:nvSpPr>
      <xdr:spPr>
        <a:xfrm>
          <a:off x="15798800" y="221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90775</xdr:rowOff>
    </xdr:from>
    <xdr:to>
      <xdr:col>22</xdr:col>
      <xdr:colOff>254000</xdr:colOff>
      <xdr:row>15</xdr:row>
      <xdr:rowOff>20925</xdr:rowOff>
    </xdr:to>
    <xdr:sp macro="" textlink="">
      <xdr:nvSpPr>
        <xdr:cNvPr id="470" name="円/楕円 469"/>
        <xdr:cNvSpPr/>
      </xdr:nvSpPr>
      <xdr:spPr>
        <a:xfrm>
          <a:off x="15240000" y="24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31102</xdr:rowOff>
    </xdr:from>
    <xdr:ext cx="762000" cy="259045"/>
    <xdr:sp macro="" textlink="">
      <xdr:nvSpPr>
        <xdr:cNvPr id="471" name="テキスト ボックス 470"/>
        <xdr:cNvSpPr txBox="1"/>
      </xdr:nvSpPr>
      <xdr:spPr>
        <a:xfrm>
          <a:off x="14909800" y="225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65254</xdr:rowOff>
    </xdr:from>
    <xdr:to>
      <xdr:col>21</xdr:col>
      <xdr:colOff>50800</xdr:colOff>
      <xdr:row>15</xdr:row>
      <xdr:rowOff>166854</xdr:rowOff>
    </xdr:to>
    <xdr:sp macro="" textlink="">
      <xdr:nvSpPr>
        <xdr:cNvPr id="472" name="円/楕円 471"/>
        <xdr:cNvSpPr/>
      </xdr:nvSpPr>
      <xdr:spPr>
        <a:xfrm>
          <a:off x="14351000" y="26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5581</xdr:rowOff>
    </xdr:from>
    <xdr:ext cx="762000" cy="259045"/>
    <xdr:sp macro="" textlink="">
      <xdr:nvSpPr>
        <xdr:cNvPr id="473" name="テキスト ボックス 472"/>
        <xdr:cNvSpPr txBox="1"/>
      </xdr:nvSpPr>
      <xdr:spPr>
        <a:xfrm>
          <a:off x="14020800" y="240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27093</xdr:rowOff>
    </xdr:from>
    <xdr:to>
      <xdr:col>19</xdr:col>
      <xdr:colOff>533400</xdr:colOff>
      <xdr:row>16</xdr:row>
      <xdr:rowOff>128693</xdr:rowOff>
    </xdr:to>
    <xdr:sp macro="" textlink="">
      <xdr:nvSpPr>
        <xdr:cNvPr id="474" name="円/楕円 473"/>
        <xdr:cNvSpPr/>
      </xdr:nvSpPr>
      <xdr:spPr>
        <a:xfrm>
          <a:off x="13462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138870</xdr:rowOff>
    </xdr:from>
    <xdr:ext cx="762000" cy="259045"/>
    <xdr:sp macro="" textlink="">
      <xdr:nvSpPr>
        <xdr:cNvPr id="475" name="テキスト ボックス 474"/>
        <xdr:cNvSpPr txBox="1"/>
      </xdr:nvSpPr>
      <xdr:spPr>
        <a:xfrm>
          <a:off x="13131800" y="253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243,271
239,542
978.77
91,876,109
90,172,437
1,390,665
57,913,695
87,104,937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第６次行政改革大綱における定員適正化計画の実施により、着実に人件費の削減を進めており、前年度に比べて１．２ポイントの減少となった。今後も組織の見直しや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施設の整理・統合を進めるとともに、指定管理者制度の移行により業務の委託化を進め、人件費の削減に努める。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127000</xdr:rowOff>
    </xdr:from>
    <xdr:to>
      <xdr:col>7</xdr:col>
      <xdr:colOff>15875</xdr:colOff>
      <xdr:row>36</xdr:row>
      <xdr:rowOff>69850</xdr:rowOff>
    </xdr:to>
    <xdr:cxnSp macro="">
      <xdr:nvCxnSpPr>
        <xdr:cNvPr id="69" name="直線コネクタ 68"/>
        <xdr:cNvCxnSpPr/>
      </xdr:nvCxnSpPr>
      <xdr:spPr>
        <a:xfrm flipV="1">
          <a:off x="3987800" y="61277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38752</xdr:rowOff>
    </xdr:from>
    <xdr:ext cx="762000" cy="259045"/>
    <xdr:sp macro="" textlink="">
      <xdr:nvSpPr>
        <xdr:cNvPr id="70"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69850</xdr:rowOff>
    </xdr:from>
    <xdr:to>
      <xdr:col>5</xdr:col>
      <xdr:colOff>549275</xdr:colOff>
      <xdr:row>36</xdr:row>
      <xdr:rowOff>88900</xdr:rowOff>
    </xdr:to>
    <xdr:cxnSp macro="">
      <xdr:nvCxnSpPr>
        <xdr:cNvPr id="72" name="直線コネクタ 71"/>
        <xdr:cNvCxnSpPr/>
      </xdr:nvCxnSpPr>
      <xdr:spPr>
        <a:xfrm flipV="1">
          <a:off x="3098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88900</xdr:rowOff>
    </xdr:to>
    <xdr:cxnSp macro="">
      <xdr:nvCxnSpPr>
        <xdr:cNvPr id="75" name="直線コネクタ 74"/>
        <xdr:cNvCxnSpPr/>
      </xdr:nvCxnSpPr>
      <xdr:spPr>
        <a:xfrm>
          <a:off x="2209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37</xdr:row>
      <xdr:rowOff>79375</xdr:rowOff>
    </xdr:to>
    <xdr:cxnSp macro="">
      <xdr:nvCxnSpPr>
        <xdr:cNvPr id="78" name="直線コネクタ 77"/>
        <xdr:cNvCxnSpPr/>
      </xdr:nvCxnSpPr>
      <xdr:spPr>
        <a:xfrm flipV="1">
          <a:off x="1320800" y="62611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10177</xdr:rowOff>
    </xdr:from>
    <xdr:ext cx="762000" cy="259045"/>
    <xdr:sp macro="" textlink="">
      <xdr:nvSpPr>
        <xdr:cNvPr id="80" name="テキスト ボックス 79"/>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162577</xdr:rowOff>
    </xdr:from>
    <xdr:ext cx="762000" cy="259045"/>
    <xdr:sp macro="" textlink="">
      <xdr:nvSpPr>
        <xdr:cNvPr id="82" name="テキスト ボックス 81"/>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76200</xdr:rowOff>
    </xdr:from>
    <xdr:to>
      <xdr:col>7</xdr:col>
      <xdr:colOff>66675</xdr:colOff>
      <xdr:row>36</xdr:row>
      <xdr:rowOff>6350</xdr:rowOff>
    </xdr:to>
    <xdr:sp macro="" textlink="">
      <xdr:nvSpPr>
        <xdr:cNvPr id="88" name="円/楕円 87"/>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92727</xdr:rowOff>
    </xdr:from>
    <xdr:ext cx="762000" cy="259045"/>
    <xdr:sp macro="" textlink="">
      <xdr:nvSpPr>
        <xdr:cNvPr id="89" name="人件費該当値テキスト"/>
        <xdr:cNvSpPr txBox="1"/>
      </xdr:nvSpPr>
      <xdr:spPr>
        <a:xfrm>
          <a:off x="4914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19050</xdr:rowOff>
    </xdr:from>
    <xdr:to>
      <xdr:col>5</xdr:col>
      <xdr:colOff>600075</xdr:colOff>
      <xdr:row>36</xdr:row>
      <xdr:rowOff>120650</xdr:rowOff>
    </xdr:to>
    <xdr:sp macro="" textlink="">
      <xdr:nvSpPr>
        <xdr:cNvPr id="90" name="円/楕円 89"/>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130827</xdr:rowOff>
    </xdr:from>
    <xdr:ext cx="736600" cy="259045"/>
    <xdr:sp macro="" textlink="">
      <xdr:nvSpPr>
        <xdr:cNvPr id="91" name="テキスト ボックス 90"/>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92" name="円/楕円 91"/>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3" name="テキスト ボックス 92"/>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4" name="円/楕円 93"/>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5" name="テキスト ボックス 94"/>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28575</xdr:rowOff>
    </xdr:from>
    <xdr:to>
      <xdr:col>1</xdr:col>
      <xdr:colOff>676275</xdr:colOff>
      <xdr:row>37</xdr:row>
      <xdr:rowOff>130175</xdr:rowOff>
    </xdr:to>
    <xdr:sp macro="" textlink="">
      <xdr:nvSpPr>
        <xdr:cNvPr id="96" name="円/楕円 95"/>
        <xdr:cNvSpPr/>
      </xdr:nvSpPr>
      <xdr:spPr>
        <a:xfrm>
          <a:off x="12700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140352</xdr:rowOff>
    </xdr:from>
    <xdr:ext cx="762000" cy="259045"/>
    <xdr:sp macro="" textlink="">
      <xdr:nvSpPr>
        <xdr:cNvPr id="97" name="テキスト ボックス 96"/>
        <xdr:cNvSpPr txBox="1"/>
      </xdr:nvSpPr>
      <xdr:spPr>
        <a:xfrm>
          <a:off x="939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類似団体平均が上昇いていく中で、本市は前年度水準を保っている。これは委託料等の業務内容の見直しにより、物件費全体の抑制策に取組んできた成果によるもの。</a:t>
          </a:r>
          <a:endParaRPr kumimoji="1" lang="en-US" altLang="ja-JP" sz="1300">
            <a:latin typeface="ＭＳ Ｐゴシック"/>
          </a:endParaRPr>
        </a:p>
        <a:p>
          <a:r>
            <a:rPr kumimoji="1" lang="ja-JP" altLang="en-US" sz="1300">
              <a:latin typeface="ＭＳ Ｐゴシック"/>
            </a:rPr>
            <a:t>　今後も業務の見直し、効率化を図り物件費の抑制に努める。</a:t>
          </a: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76200</xdr:rowOff>
    </xdr:from>
    <xdr:to>
      <xdr:col>24</xdr:col>
      <xdr:colOff>31750</xdr:colOff>
      <xdr:row>14</xdr:row>
      <xdr:rowOff>76200</xdr:rowOff>
    </xdr:to>
    <xdr:cxnSp macro="">
      <xdr:nvCxnSpPr>
        <xdr:cNvPr id="130" name="直線コネクタ 129"/>
        <xdr:cNvCxnSpPr/>
      </xdr:nvCxnSpPr>
      <xdr:spPr>
        <a:xfrm>
          <a:off x="15671800" y="247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63500</xdr:rowOff>
    </xdr:from>
    <xdr:to>
      <xdr:col>22</xdr:col>
      <xdr:colOff>565150</xdr:colOff>
      <xdr:row>14</xdr:row>
      <xdr:rowOff>76200</xdr:rowOff>
    </xdr:to>
    <xdr:cxnSp macro="">
      <xdr:nvCxnSpPr>
        <xdr:cNvPr id="133" name="直線コネクタ 132"/>
        <xdr:cNvCxnSpPr/>
      </xdr:nvCxnSpPr>
      <xdr:spPr>
        <a:xfrm>
          <a:off x="14782800" y="246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63500</xdr:rowOff>
    </xdr:to>
    <xdr:cxnSp macro="">
      <xdr:nvCxnSpPr>
        <xdr:cNvPr id="136" name="直線コネクタ 135"/>
        <xdr:cNvCxnSpPr/>
      </xdr:nvCxnSpPr>
      <xdr:spPr>
        <a:xfrm>
          <a:off x="13893800" y="241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76200</xdr:rowOff>
    </xdr:to>
    <xdr:cxnSp macro="">
      <xdr:nvCxnSpPr>
        <xdr:cNvPr id="139" name="直線コネクタ 138"/>
        <xdr:cNvCxnSpPr/>
      </xdr:nvCxnSpPr>
      <xdr:spPr>
        <a:xfrm flipV="1">
          <a:off x="13004800" y="241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25400</xdr:rowOff>
    </xdr:from>
    <xdr:to>
      <xdr:col>24</xdr:col>
      <xdr:colOff>82550</xdr:colOff>
      <xdr:row>14</xdr:row>
      <xdr:rowOff>127000</xdr:rowOff>
    </xdr:to>
    <xdr:sp macro="" textlink="">
      <xdr:nvSpPr>
        <xdr:cNvPr id="149" name="円/楕円 148"/>
        <xdr:cNvSpPr/>
      </xdr:nvSpPr>
      <xdr:spPr>
        <a:xfrm>
          <a:off x="16459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41927</xdr:rowOff>
    </xdr:from>
    <xdr:ext cx="762000" cy="259045"/>
    <xdr:sp macro="" textlink="">
      <xdr:nvSpPr>
        <xdr:cNvPr id="150"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25400</xdr:rowOff>
    </xdr:from>
    <xdr:to>
      <xdr:col>22</xdr:col>
      <xdr:colOff>615950</xdr:colOff>
      <xdr:row>14</xdr:row>
      <xdr:rowOff>127000</xdr:rowOff>
    </xdr:to>
    <xdr:sp macro="" textlink="">
      <xdr:nvSpPr>
        <xdr:cNvPr id="151" name="円/楕円 150"/>
        <xdr:cNvSpPr/>
      </xdr:nvSpPr>
      <xdr:spPr>
        <a:xfrm>
          <a:off x="15621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137177</xdr:rowOff>
    </xdr:from>
    <xdr:ext cx="736600" cy="259045"/>
    <xdr:sp macro="" textlink="">
      <xdr:nvSpPr>
        <xdr:cNvPr id="152" name="テキスト ボックス 151"/>
        <xdr:cNvSpPr txBox="1"/>
      </xdr:nvSpPr>
      <xdr:spPr>
        <a:xfrm>
          <a:off x="15290800" y="219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12700</xdr:rowOff>
    </xdr:from>
    <xdr:to>
      <xdr:col>21</xdr:col>
      <xdr:colOff>412750</xdr:colOff>
      <xdr:row>14</xdr:row>
      <xdr:rowOff>114300</xdr:rowOff>
    </xdr:to>
    <xdr:sp macro="" textlink="">
      <xdr:nvSpPr>
        <xdr:cNvPr id="153" name="円/楕円 152"/>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124477</xdr:rowOff>
    </xdr:from>
    <xdr:ext cx="762000" cy="259045"/>
    <xdr:sp macro="" textlink="">
      <xdr:nvSpPr>
        <xdr:cNvPr id="154" name="テキスト ボックス 153"/>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5" name="円/楕円 154"/>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6" name="テキスト ボックス 155"/>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25400</xdr:rowOff>
    </xdr:from>
    <xdr:to>
      <xdr:col>19</xdr:col>
      <xdr:colOff>6350</xdr:colOff>
      <xdr:row>14</xdr:row>
      <xdr:rowOff>127000</xdr:rowOff>
    </xdr:to>
    <xdr:sp macro="" textlink="">
      <xdr:nvSpPr>
        <xdr:cNvPr id="157" name="円/楕円 156"/>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137177</xdr:rowOff>
    </xdr:from>
    <xdr:ext cx="762000" cy="259045"/>
    <xdr:sp macro="" textlink="">
      <xdr:nvSpPr>
        <xdr:cNvPr id="158" name="テキスト ボックス 157"/>
        <xdr:cNvSpPr txBox="1"/>
      </xdr:nvSpPr>
      <xdr:spPr>
        <a:xfrm>
          <a:off x="12623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立支援福祉事業費など社会保障関係経費の増加により前年度に比べて０．２ポイント上昇しているが、類似団体平均、全国平均を大きく下回っている。これは、本市が重点施策として掲げている「健康寿命延伸都市・松本」の創造を実現するため、市民に対する健康づくり施策を推進してきたことによるもの。今後も早期支援による生活保護費の抑制をと併せて扶助費の抑制に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76200</xdr:rowOff>
    </xdr:to>
    <xdr:cxnSp macro="">
      <xdr:nvCxnSpPr>
        <xdr:cNvPr id="191" name="直線コネクタ 190"/>
        <xdr:cNvCxnSpPr/>
      </xdr:nvCxnSpPr>
      <xdr:spPr>
        <a:xfrm>
          <a:off x="3987800" y="9309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2"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133350</xdr:rowOff>
    </xdr:from>
    <xdr:to>
      <xdr:col>5</xdr:col>
      <xdr:colOff>549275</xdr:colOff>
      <xdr:row>54</xdr:row>
      <xdr:rowOff>50800</xdr:rowOff>
    </xdr:to>
    <xdr:cxnSp macro="">
      <xdr:nvCxnSpPr>
        <xdr:cNvPr id="194" name="直線コネクタ 193"/>
        <xdr:cNvCxnSpPr/>
      </xdr:nvCxnSpPr>
      <xdr:spPr>
        <a:xfrm>
          <a:off x="3098800" y="922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6" name="テキスト ボックス 195"/>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120650</xdr:rowOff>
    </xdr:from>
    <xdr:to>
      <xdr:col>4</xdr:col>
      <xdr:colOff>346075</xdr:colOff>
      <xdr:row>53</xdr:row>
      <xdr:rowOff>133350</xdr:rowOff>
    </xdr:to>
    <xdr:cxnSp macro="">
      <xdr:nvCxnSpPr>
        <xdr:cNvPr id="197" name="直線コネクタ 196"/>
        <xdr:cNvCxnSpPr/>
      </xdr:nvCxnSpPr>
      <xdr:spPr>
        <a:xfrm>
          <a:off x="2209800" y="920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82550</xdr:rowOff>
    </xdr:from>
    <xdr:to>
      <xdr:col>3</xdr:col>
      <xdr:colOff>142875</xdr:colOff>
      <xdr:row>53</xdr:row>
      <xdr:rowOff>120650</xdr:rowOff>
    </xdr:to>
    <xdr:cxnSp macro="">
      <xdr:nvCxnSpPr>
        <xdr:cNvPr id="200" name="直線コネクタ 199"/>
        <xdr:cNvCxnSpPr/>
      </xdr:nvCxnSpPr>
      <xdr:spPr>
        <a:xfrm>
          <a:off x="1320800" y="916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2" name="テキスト ボックス 20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4" name="テキスト ボックス 20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25400</xdr:rowOff>
    </xdr:from>
    <xdr:to>
      <xdr:col>7</xdr:col>
      <xdr:colOff>66675</xdr:colOff>
      <xdr:row>54</xdr:row>
      <xdr:rowOff>127000</xdr:rowOff>
    </xdr:to>
    <xdr:sp macro="" textlink="">
      <xdr:nvSpPr>
        <xdr:cNvPr id="210" name="円/楕円 209"/>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105427</xdr:rowOff>
    </xdr:from>
    <xdr:ext cx="762000" cy="259045"/>
    <xdr:sp macro="" textlink="">
      <xdr:nvSpPr>
        <xdr:cNvPr id="211"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2" name="円/楕円 21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3" name="テキスト ボックス 21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82550</xdr:rowOff>
    </xdr:from>
    <xdr:to>
      <xdr:col>4</xdr:col>
      <xdr:colOff>396875</xdr:colOff>
      <xdr:row>54</xdr:row>
      <xdr:rowOff>12700</xdr:rowOff>
    </xdr:to>
    <xdr:sp macro="" textlink="">
      <xdr:nvSpPr>
        <xdr:cNvPr id="214" name="円/楕円 213"/>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22877</xdr:rowOff>
    </xdr:from>
    <xdr:ext cx="762000" cy="259045"/>
    <xdr:sp macro="" textlink="">
      <xdr:nvSpPr>
        <xdr:cNvPr id="215" name="テキスト ボックス 214"/>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69850</xdr:rowOff>
    </xdr:from>
    <xdr:to>
      <xdr:col>3</xdr:col>
      <xdr:colOff>193675</xdr:colOff>
      <xdr:row>54</xdr:row>
      <xdr:rowOff>0</xdr:rowOff>
    </xdr:to>
    <xdr:sp macro="" textlink="">
      <xdr:nvSpPr>
        <xdr:cNvPr id="216" name="円/楕円 215"/>
        <xdr:cNvSpPr/>
      </xdr:nvSpPr>
      <xdr:spPr>
        <a:xfrm>
          <a:off x="2159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10177</xdr:rowOff>
    </xdr:from>
    <xdr:ext cx="762000" cy="259045"/>
    <xdr:sp macro="" textlink="">
      <xdr:nvSpPr>
        <xdr:cNvPr id="217" name="テキスト ボックス 216"/>
        <xdr:cNvSpPr txBox="1"/>
      </xdr:nvSpPr>
      <xdr:spPr>
        <a:xfrm>
          <a:off x="1828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31750</xdr:rowOff>
    </xdr:from>
    <xdr:to>
      <xdr:col>1</xdr:col>
      <xdr:colOff>676275</xdr:colOff>
      <xdr:row>53</xdr:row>
      <xdr:rowOff>133350</xdr:rowOff>
    </xdr:to>
    <xdr:sp macro="" textlink="">
      <xdr:nvSpPr>
        <xdr:cNvPr id="218" name="円/楕円 217"/>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143527</xdr:rowOff>
    </xdr:from>
    <xdr:ext cx="762000" cy="259045"/>
    <xdr:sp macro="" textlink="">
      <xdr:nvSpPr>
        <xdr:cNvPr id="219" name="テキスト ボックス 218"/>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前年度に比べ、０．５ポイント増加している。これは、道路橋りょう維持補修費の増加や他会計への繰出金の増加などが要因である。</a:t>
          </a:r>
          <a:endParaRPr kumimoji="1" lang="en-US" altLang="ja-JP" sz="1300">
            <a:latin typeface="ＭＳ Ｐゴシック"/>
          </a:endParaRPr>
        </a:p>
        <a:p>
          <a:r>
            <a:rPr kumimoji="1" lang="ja-JP" altLang="en-US" sz="1300">
              <a:latin typeface="ＭＳ Ｐゴシック"/>
            </a:rPr>
            <a:t>　一般会計だけでなく、他会計や公営企業会計においても業務の見直しを進め、効率的な運営に努める。</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114300</xdr:rowOff>
    </xdr:from>
    <xdr:to>
      <xdr:col>24</xdr:col>
      <xdr:colOff>31750</xdr:colOff>
      <xdr:row>55</xdr:row>
      <xdr:rowOff>6350</xdr:rowOff>
    </xdr:to>
    <xdr:cxnSp macro="">
      <xdr:nvCxnSpPr>
        <xdr:cNvPr id="252" name="直線コネクタ 251"/>
        <xdr:cNvCxnSpPr/>
      </xdr:nvCxnSpPr>
      <xdr:spPr>
        <a:xfrm>
          <a:off x="15671800" y="9372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3"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114300</xdr:rowOff>
    </xdr:to>
    <xdr:cxnSp macro="">
      <xdr:nvCxnSpPr>
        <xdr:cNvPr id="255" name="直線コネクタ 254"/>
        <xdr:cNvCxnSpPr/>
      </xdr:nvCxnSpPr>
      <xdr:spPr>
        <a:xfrm>
          <a:off x="14782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7" name="テキスト ボックス 256"/>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0</xdr:rowOff>
    </xdr:from>
    <xdr:to>
      <xdr:col>21</xdr:col>
      <xdr:colOff>361950</xdr:colOff>
      <xdr:row>54</xdr:row>
      <xdr:rowOff>50800</xdr:rowOff>
    </xdr:to>
    <xdr:cxnSp macro="">
      <xdr:nvCxnSpPr>
        <xdr:cNvPr id="258" name="直線コネクタ 257"/>
        <xdr:cNvCxnSpPr/>
      </xdr:nvCxnSpPr>
      <xdr:spPr>
        <a:xfrm>
          <a:off x="13893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0" name="テキスト ボックス 259"/>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0</xdr:rowOff>
    </xdr:from>
    <xdr:to>
      <xdr:col>20</xdr:col>
      <xdr:colOff>158750</xdr:colOff>
      <xdr:row>54</xdr:row>
      <xdr:rowOff>38100</xdr:rowOff>
    </xdr:to>
    <xdr:cxnSp macro="">
      <xdr:nvCxnSpPr>
        <xdr:cNvPr id="261" name="直線コネクタ 260"/>
        <xdr:cNvCxnSpPr/>
      </xdr:nvCxnSpPr>
      <xdr:spPr>
        <a:xfrm flipV="1">
          <a:off x="13004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63" name="テキスト ボックス 262"/>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5" name="テキスト ボックス 264"/>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127000</xdr:rowOff>
    </xdr:from>
    <xdr:to>
      <xdr:col>24</xdr:col>
      <xdr:colOff>82550</xdr:colOff>
      <xdr:row>55</xdr:row>
      <xdr:rowOff>57150</xdr:rowOff>
    </xdr:to>
    <xdr:sp macro="" textlink="">
      <xdr:nvSpPr>
        <xdr:cNvPr id="271" name="円/楕円 270"/>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143527</xdr:rowOff>
    </xdr:from>
    <xdr:ext cx="762000" cy="259045"/>
    <xdr:sp macro="" textlink="">
      <xdr:nvSpPr>
        <xdr:cNvPr id="272"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63500</xdr:rowOff>
    </xdr:from>
    <xdr:to>
      <xdr:col>22</xdr:col>
      <xdr:colOff>615950</xdr:colOff>
      <xdr:row>54</xdr:row>
      <xdr:rowOff>165100</xdr:rowOff>
    </xdr:to>
    <xdr:sp macro="" textlink="">
      <xdr:nvSpPr>
        <xdr:cNvPr id="273" name="円/楕円 272"/>
        <xdr:cNvSpPr/>
      </xdr:nvSpPr>
      <xdr:spPr>
        <a:xfrm>
          <a:off x="15621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3827</xdr:rowOff>
    </xdr:from>
    <xdr:ext cx="736600" cy="259045"/>
    <xdr:sp macro="" textlink="">
      <xdr:nvSpPr>
        <xdr:cNvPr id="274" name="テキスト ボックス 273"/>
        <xdr:cNvSpPr txBox="1"/>
      </xdr:nvSpPr>
      <xdr:spPr>
        <a:xfrm>
          <a:off x="15290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5" name="円/楕円 274"/>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6" name="テキスト ボックス 275"/>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120650</xdr:rowOff>
    </xdr:from>
    <xdr:to>
      <xdr:col>20</xdr:col>
      <xdr:colOff>209550</xdr:colOff>
      <xdr:row>54</xdr:row>
      <xdr:rowOff>50800</xdr:rowOff>
    </xdr:to>
    <xdr:sp macro="" textlink="">
      <xdr:nvSpPr>
        <xdr:cNvPr id="277" name="円/楕円 276"/>
        <xdr:cNvSpPr/>
      </xdr:nvSpPr>
      <xdr:spPr>
        <a:xfrm>
          <a:off x="13843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60977</xdr:rowOff>
    </xdr:from>
    <xdr:ext cx="762000" cy="259045"/>
    <xdr:sp macro="" textlink="">
      <xdr:nvSpPr>
        <xdr:cNvPr id="278" name="テキスト ボックス 277"/>
        <xdr:cNvSpPr txBox="1"/>
      </xdr:nvSpPr>
      <xdr:spPr>
        <a:xfrm>
          <a:off x="13512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158750</xdr:rowOff>
    </xdr:from>
    <xdr:to>
      <xdr:col>19</xdr:col>
      <xdr:colOff>6350</xdr:colOff>
      <xdr:row>54</xdr:row>
      <xdr:rowOff>88900</xdr:rowOff>
    </xdr:to>
    <xdr:sp macro="" textlink="">
      <xdr:nvSpPr>
        <xdr:cNvPr id="279" name="円/楕円 278"/>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99077</xdr:rowOff>
    </xdr:from>
    <xdr:ext cx="762000" cy="259045"/>
    <xdr:sp macro="" textlink="">
      <xdr:nvSpPr>
        <xdr:cNvPr id="280" name="テキスト ボックス 279"/>
        <xdr:cNvSpPr txBox="1"/>
      </xdr:nvSpPr>
      <xdr:spPr>
        <a:xfrm>
          <a:off x="12623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公営企業会計への繰出金の増加により、前年度に比べて０．１ポイントの上昇となった。類似団体に比べ、一部事務組合負担金の額が多いため平均を上回っているが、見直し等により縮減を図る。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73660</xdr:rowOff>
    </xdr:from>
    <xdr:to>
      <xdr:col>24</xdr:col>
      <xdr:colOff>31750</xdr:colOff>
      <xdr:row>38</xdr:row>
      <xdr:rowOff>81280</xdr:rowOff>
    </xdr:to>
    <xdr:cxnSp macro="">
      <xdr:nvCxnSpPr>
        <xdr:cNvPr id="312" name="直線コネクタ 311"/>
        <xdr:cNvCxnSpPr/>
      </xdr:nvCxnSpPr>
      <xdr:spPr>
        <a:xfrm>
          <a:off x="15671800" y="6588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13"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73660</xdr:rowOff>
    </xdr:from>
    <xdr:to>
      <xdr:col>22</xdr:col>
      <xdr:colOff>565150</xdr:colOff>
      <xdr:row>39</xdr:row>
      <xdr:rowOff>24130</xdr:rowOff>
    </xdr:to>
    <xdr:cxnSp macro="">
      <xdr:nvCxnSpPr>
        <xdr:cNvPr id="315" name="直線コネクタ 314"/>
        <xdr:cNvCxnSpPr/>
      </xdr:nvCxnSpPr>
      <xdr:spPr>
        <a:xfrm flipV="1">
          <a:off x="14782800" y="6588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7" name="テキスト ボックス 31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24130</xdr:rowOff>
    </xdr:from>
    <xdr:to>
      <xdr:col>21</xdr:col>
      <xdr:colOff>361950</xdr:colOff>
      <xdr:row>39</xdr:row>
      <xdr:rowOff>31750</xdr:rowOff>
    </xdr:to>
    <xdr:cxnSp macro="">
      <xdr:nvCxnSpPr>
        <xdr:cNvPr id="318" name="直線コネクタ 317"/>
        <xdr:cNvCxnSpPr/>
      </xdr:nvCxnSpPr>
      <xdr:spPr>
        <a:xfrm flipV="1">
          <a:off x="13893800" y="671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31750</xdr:rowOff>
    </xdr:from>
    <xdr:to>
      <xdr:col>20</xdr:col>
      <xdr:colOff>158750</xdr:colOff>
      <xdr:row>39</xdr:row>
      <xdr:rowOff>69850</xdr:rowOff>
    </xdr:to>
    <xdr:cxnSp macro="">
      <xdr:nvCxnSpPr>
        <xdr:cNvPr id="321" name="直線コネクタ 320"/>
        <xdr:cNvCxnSpPr/>
      </xdr:nvCxnSpPr>
      <xdr:spPr>
        <a:xfrm flipV="1">
          <a:off x="13004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157497</xdr:rowOff>
    </xdr:from>
    <xdr:ext cx="762000" cy="259045"/>
    <xdr:sp macro="" textlink="">
      <xdr:nvSpPr>
        <xdr:cNvPr id="323" name="テキスト ボックス 322"/>
        <xdr:cNvSpPr txBox="1"/>
      </xdr:nvSpPr>
      <xdr:spPr>
        <a:xfrm>
          <a:off x="13512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5" name="テキスト ボックス 324"/>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31" name="円/楕円 330"/>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32"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22860</xdr:rowOff>
    </xdr:from>
    <xdr:to>
      <xdr:col>22</xdr:col>
      <xdr:colOff>615950</xdr:colOff>
      <xdr:row>38</xdr:row>
      <xdr:rowOff>124460</xdr:rowOff>
    </xdr:to>
    <xdr:sp macro="" textlink="">
      <xdr:nvSpPr>
        <xdr:cNvPr id="333" name="円/楕円 332"/>
        <xdr:cNvSpPr/>
      </xdr:nvSpPr>
      <xdr:spPr>
        <a:xfrm>
          <a:off x="15621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109237</xdr:rowOff>
    </xdr:from>
    <xdr:ext cx="736600" cy="259045"/>
    <xdr:sp macro="" textlink="">
      <xdr:nvSpPr>
        <xdr:cNvPr id="334" name="テキスト ボックス 333"/>
        <xdr:cNvSpPr txBox="1"/>
      </xdr:nvSpPr>
      <xdr:spPr>
        <a:xfrm>
          <a:off x="15290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144780</xdr:rowOff>
    </xdr:from>
    <xdr:to>
      <xdr:col>21</xdr:col>
      <xdr:colOff>412750</xdr:colOff>
      <xdr:row>39</xdr:row>
      <xdr:rowOff>74930</xdr:rowOff>
    </xdr:to>
    <xdr:sp macro="" textlink="">
      <xdr:nvSpPr>
        <xdr:cNvPr id="335" name="円/楕円 334"/>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59707</xdr:rowOff>
    </xdr:from>
    <xdr:ext cx="762000" cy="259045"/>
    <xdr:sp macro="" textlink="">
      <xdr:nvSpPr>
        <xdr:cNvPr id="336" name="テキスト ボックス 335"/>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152400</xdr:rowOff>
    </xdr:from>
    <xdr:to>
      <xdr:col>20</xdr:col>
      <xdr:colOff>209550</xdr:colOff>
      <xdr:row>39</xdr:row>
      <xdr:rowOff>82550</xdr:rowOff>
    </xdr:to>
    <xdr:sp macro="" textlink="">
      <xdr:nvSpPr>
        <xdr:cNvPr id="337" name="円/楕円 336"/>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67327</xdr:rowOff>
    </xdr:from>
    <xdr:ext cx="762000" cy="259045"/>
    <xdr:sp macro="" textlink="">
      <xdr:nvSpPr>
        <xdr:cNvPr id="338" name="テキスト ボックス 337"/>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19050</xdr:rowOff>
    </xdr:from>
    <xdr:to>
      <xdr:col>19</xdr:col>
      <xdr:colOff>6350</xdr:colOff>
      <xdr:row>39</xdr:row>
      <xdr:rowOff>120650</xdr:rowOff>
    </xdr:to>
    <xdr:sp macro="" textlink="">
      <xdr:nvSpPr>
        <xdr:cNvPr id="339" name="円/楕円 338"/>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105427</xdr:rowOff>
    </xdr:from>
    <xdr:ext cx="762000" cy="259045"/>
    <xdr:sp macro="" textlink="">
      <xdr:nvSpPr>
        <xdr:cNvPr id="340" name="テキスト ボックス 339"/>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１ポイント上昇し、全国平均をわずかに上回っているが、一般会計における市債の発行額を元金償還額の範囲内に抑える取組みにより、市債残高は減少している。財政基盤の強化のため、引き続きこの取組みを継続し公債費負担の軽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17272</xdr:rowOff>
    </xdr:to>
    <xdr:cxnSp macro="">
      <xdr:nvCxnSpPr>
        <xdr:cNvPr id="371" name="直線コネクタ 370"/>
        <xdr:cNvCxnSpPr/>
      </xdr:nvCxnSpPr>
      <xdr:spPr>
        <a:xfrm>
          <a:off x="3987800" y="13381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72"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8128</xdr:rowOff>
    </xdr:to>
    <xdr:cxnSp macro="">
      <xdr:nvCxnSpPr>
        <xdr:cNvPr id="374" name="直線コネクタ 373"/>
        <xdr:cNvCxnSpPr/>
      </xdr:nvCxnSpPr>
      <xdr:spPr>
        <a:xfrm>
          <a:off x="3098800" y="13381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6" name="テキスト ボックス 375"/>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8128</xdr:rowOff>
    </xdr:to>
    <xdr:cxnSp macro="">
      <xdr:nvCxnSpPr>
        <xdr:cNvPr id="377" name="直線コネクタ 376"/>
        <xdr:cNvCxnSpPr/>
      </xdr:nvCxnSpPr>
      <xdr:spPr>
        <a:xfrm>
          <a:off x="2209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79" name="テキスト ボックス 37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78</xdr:row>
      <xdr:rowOff>117856</xdr:rowOff>
    </xdr:to>
    <xdr:cxnSp macro="">
      <xdr:nvCxnSpPr>
        <xdr:cNvPr id="380" name="直線コネクタ 379"/>
        <xdr:cNvCxnSpPr/>
      </xdr:nvCxnSpPr>
      <xdr:spPr>
        <a:xfrm flipV="1">
          <a:off x="1320800" y="133537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90" name="円/楕円 389"/>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109999</xdr:rowOff>
    </xdr:from>
    <xdr:ext cx="762000" cy="259045"/>
    <xdr:sp macro="" textlink="">
      <xdr:nvSpPr>
        <xdr:cNvPr id="391"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92" name="円/楕円 391"/>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43705</xdr:rowOff>
    </xdr:from>
    <xdr:ext cx="736600" cy="259045"/>
    <xdr:sp macro="" textlink="">
      <xdr:nvSpPr>
        <xdr:cNvPr id="393" name="テキスト ボックス 392"/>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94" name="円/楕円 393"/>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95" name="テキスト ボックス 394"/>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96" name="円/楕円 395"/>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97" name="テキスト ボックス 396"/>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98" name="円/楕円 397"/>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99" name="テキスト ボックス 398"/>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４ポイント減少し、ここ数年は同水準で推移している。類似団体に比べ、人件費、扶助費、物件費、その他経費で上位に位置しており、類似団体平均より９．５ポイント、全国平均よりも７．４ポイント下回っている。</a:t>
          </a:r>
          <a:endParaRPr kumimoji="1" lang="en-US" altLang="ja-JP" sz="1300">
            <a:latin typeface="ＭＳ Ｐゴシック"/>
          </a:endParaRPr>
        </a:p>
        <a:p>
          <a:r>
            <a:rPr kumimoji="1" lang="ja-JP" altLang="en-US" sz="1300">
              <a:latin typeface="ＭＳ Ｐゴシック"/>
            </a:rPr>
            <a:t>　今後も経常経費の縮減を図り、健全財政の維持に努める。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90424</xdr:rowOff>
    </xdr:from>
    <xdr:to>
      <xdr:col>24</xdr:col>
      <xdr:colOff>31750</xdr:colOff>
      <xdr:row>74</xdr:row>
      <xdr:rowOff>108712</xdr:rowOff>
    </xdr:to>
    <xdr:cxnSp macro="">
      <xdr:nvCxnSpPr>
        <xdr:cNvPr id="430" name="直線コネクタ 429"/>
        <xdr:cNvCxnSpPr/>
      </xdr:nvCxnSpPr>
      <xdr:spPr>
        <a:xfrm flipV="1">
          <a:off x="15671800" y="127777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31"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108712</xdr:rowOff>
    </xdr:from>
    <xdr:to>
      <xdr:col>22</xdr:col>
      <xdr:colOff>565150</xdr:colOff>
      <xdr:row>74</xdr:row>
      <xdr:rowOff>131572</xdr:rowOff>
    </xdr:to>
    <xdr:cxnSp macro="">
      <xdr:nvCxnSpPr>
        <xdr:cNvPr id="433" name="直線コネクタ 432"/>
        <xdr:cNvCxnSpPr/>
      </xdr:nvCxnSpPr>
      <xdr:spPr>
        <a:xfrm flipV="1">
          <a:off x="14782800" y="12796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5" name="テキスト ボックス 434"/>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94996</xdr:rowOff>
    </xdr:from>
    <xdr:to>
      <xdr:col>21</xdr:col>
      <xdr:colOff>361950</xdr:colOff>
      <xdr:row>74</xdr:row>
      <xdr:rowOff>131572</xdr:rowOff>
    </xdr:to>
    <xdr:cxnSp macro="">
      <xdr:nvCxnSpPr>
        <xdr:cNvPr id="436" name="直線コネクタ 435"/>
        <xdr:cNvCxnSpPr/>
      </xdr:nvCxnSpPr>
      <xdr:spPr>
        <a:xfrm>
          <a:off x="13893800" y="127822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94996</xdr:rowOff>
    </xdr:from>
    <xdr:to>
      <xdr:col>20</xdr:col>
      <xdr:colOff>158750</xdr:colOff>
      <xdr:row>75</xdr:row>
      <xdr:rowOff>46990</xdr:rowOff>
    </xdr:to>
    <xdr:cxnSp macro="">
      <xdr:nvCxnSpPr>
        <xdr:cNvPr id="439" name="直線コネクタ 438"/>
        <xdr:cNvCxnSpPr/>
      </xdr:nvCxnSpPr>
      <xdr:spPr>
        <a:xfrm flipV="1">
          <a:off x="13004800" y="1278229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39624</xdr:rowOff>
    </xdr:from>
    <xdr:to>
      <xdr:col>24</xdr:col>
      <xdr:colOff>82550</xdr:colOff>
      <xdr:row>74</xdr:row>
      <xdr:rowOff>141224</xdr:rowOff>
    </xdr:to>
    <xdr:sp macro="" textlink="">
      <xdr:nvSpPr>
        <xdr:cNvPr id="449" name="円/楕円 448"/>
        <xdr:cNvSpPr/>
      </xdr:nvSpPr>
      <xdr:spPr>
        <a:xfrm>
          <a:off x="164592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119651</xdr:rowOff>
    </xdr:from>
    <xdr:ext cx="762000" cy="259045"/>
    <xdr:sp macro="" textlink="">
      <xdr:nvSpPr>
        <xdr:cNvPr id="450" name="公債費以外該当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57912</xdr:rowOff>
    </xdr:from>
    <xdr:to>
      <xdr:col>22</xdr:col>
      <xdr:colOff>615950</xdr:colOff>
      <xdr:row>74</xdr:row>
      <xdr:rowOff>159512</xdr:rowOff>
    </xdr:to>
    <xdr:sp macro="" textlink="">
      <xdr:nvSpPr>
        <xdr:cNvPr id="451" name="円/楕円 450"/>
        <xdr:cNvSpPr/>
      </xdr:nvSpPr>
      <xdr:spPr>
        <a:xfrm>
          <a:off x="15621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169689</xdr:rowOff>
    </xdr:from>
    <xdr:ext cx="736600" cy="259045"/>
    <xdr:sp macro="" textlink="">
      <xdr:nvSpPr>
        <xdr:cNvPr id="452" name="テキスト ボックス 451"/>
        <xdr:cNvSpPr txBox="1"/>
      </xdr:nvSpPr>
      <xdr:spPr>
        <a:xfrm>
          <a:off x="15290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80772</xdr:rowOff>
    </xdr:from>
    <xdr:to>
      <xdr:col>21</xdr:col>
      <xdr:colOff>412750</xdr:colOff>
      <xdr:row>75</xdr:row>
      <xdr:rowOff>10922</xdr:rowOff>
    </xdr:to>
    <xdr:sp macro="" textlink="">
      <xdr:nvSpPr>
        <xdr:cNvPr id="453" name="円/楕円 452"/>
        <xdr:cNvSpPr/>
      </xdr:nvSpPr>
      <xdr:spPr>
        <a:xfrm>
          <a:off x="14732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21099</xdr:rowOff>
    </xdr:from>
    <xdr:ext cx="762000" cy="259045"/>
    <xdr:sp macro="" textlink="">
      <xdr:nvSpPr>
        <xdr:cNvPr id="454" name="テキスト ボックス 453"/>
        <xdr:cNvSpPr txBox="1"/>
      </xdr:nvSpPr>
      <xdr:spPr>
        <a:xfrm>
          <a:off x="14401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44196</xdr:rowOff>
    </xdr:from>
    <xdr:to>
      <xdr:col>20</xdr:col>
      <xdr:colOff>209550</xdr:colOff>
      <xdr:row>74</xdr:row>
      <xdr:rowOff>145796</xdr:rowOff>
    </xdr:to>
    <xdr:sp macro="" textlink="">
      <xdr:nvSpPr>
        <xdr:cNvPr id="455" name="円/楕円 454"/>
        <xdr:cNvSpPr/>
      </xdr:nvSpPr>
      <xdr:spPr>
        <a:xfrm>
          <a:off x="13843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155973</xdr:rowOff>
    </xdr:from>
    <xdr:ext cx="762000" cy="259045"/>
    <xdr:sp macro="" textlink="">
      <xdr:nvSpPr>
        <xdr:cNvPr id="456" name="テキスト ボックス 455"/>
        <xdr:cNvSpPr txBox="1"/>
      </xdr:nvSpPr>
      <xdr:spPr>
        <a:xfrm>
          <a:off x="13512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7" name="円/楕円 456"/>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58" name="テキスト ボックス 457"/>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長野県松本市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142621</xdr:rowOff>
    </xdr:from>
    <xdr:to>
      <xdr:col>4</xdr:col>
      <xdr:colOff>1117600</xdr:colOff>
      <xdr:row>15</xdr:row>
      <xdr:rowOff>12286</xdr:rowOff>
    </xdr:to>
    <xdr:cxnSp macro="">
      <xdr:nvCxnSpPr>
        <xdr:cNvPr id="52" name="直線コネクタ 51"/>
        <xdr:cNvCxnSpPr/>
      </xdr:nvCxnSpPr>
      <xdr:spPr bwMode="auto">
        <a:xfrm>
          <a:off x="5003800" y="2590546"/>
          <a:ext cx="647700" cy="4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112165</xdr:rowOff>
    </xdr:from>
    <xdr:ext cx="762000" cy="259045"/>
    <xdr:sp macro="" textlink="">
      <xdr:nvSpPr>
        <xdr:cNvPr id="53" name="人口1人当たり決算額の推移平均値テキスト130"/>
        <xdr:cNvSpPr txBox="1"/>
      </xdr:nvSpPr>
      <xdr:spPr>
        <a:xfrm>
          <a:off x="5740400" y="290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72735</xdr:rowOff>
    </xdr:from>
    <xdr:to>
      <xdr:col>4</xdr:col>
      <xdr:colOff>469900</xdr:colOff>
      <xdr:row>14</xdr:row>
      <xdr:rowOff>142621</xdr:rowOff>
    </xdr:to>
    <xdr:cxnSp macro="">
      <xdr:nvCxnSpPr>
        <xdr:cNvPr id="55" name="直線コネクタ 54"/>
        <xdr:cNvCxnSpPr/>
      </xdr:nvCxnSpPr>
      <xdr:spPr bwMode="auto">
        <a:xfrm>
          <a:off x="4305300" y="2520660"/>
          <a:ext cx="698500" cy="69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7140</xdr:rowOff>
    </xdr:from>
    <xdr:ext cx="736600" cy="259045"/>
    <xdr:sp macro="" textlink="">
      <xdr:nvSpPr>
        <xdr:cNvPr id="57" name="テキスト ボックス 56"/>
        <xdr:cNvSpPr txBox="1"/>
      </xdr:nvSpPr>
      <xdr:spPr>
        <a:xfrm>
          <a:off x="4622800" y="296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27374</xdr:rowOff>
    </xdr:from>
    <xdr:to>
      <xdr:col>3</xdr:col>
      <xdr:colOff>904875</xdr:colOff>
      <xdr:row>14</xdr:row>
      <xdr:rowOff>72735</xdr:rowOff>
    </xdr:to>
    <xdr:cxnSp macro="">
      <xdr:nvCxnSpPr>
        <xdr:cNvPr id="58" name="直線コネクタ 57"/>
        <xdr:cNvCxnSpPr/>
      </xdr:nvCxnSpPr>
      <xdr:spPr bwMode="auto">
        <a:xfrm>
          <a:off x="3606800" y="2475299"/>
          <a:ext cx="698500" cy="45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101943</xdr:rowOff>
    </xdr:from>
    <xdr:ext cx="762000" cy="259045"/>
    <xdr:sp macro="" textlink="">
      <xdr:nvSpPr>
        <xdr:cNvPr id="60" name="テキスト ボックス 59"/>
        <xdr:cNvSpPr txBox="1"/>
      </xdr:nvSpPr>
      <xdr:spPr>
        <a:xfrm>
          <a:off x="3924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27374</xdr:rowOff>
    </xdr:from>
    <xdr:to>
      <xdr:col>3</xdr:col>
      <xdr:colOff>206375</xdr:colOff>
      <xdr:row>14</xdr:row>
      <xdr:rowOff>49189</xdr:rowOff>
    </xdr:to>
    <xdr:cxnSp macro="">
      <xdr:nvCxnSpPr>
        <xdr:cNvPr id="61" name="直線コネクタ 60"/>
        <xdr:cNvCxnSpPr/>
      </xdr:nvCxnSpPr>
      <xdr:spPr bwMode="auto">
        <a:xfrm flipV="1">
          <a:off x="2908300" y="2475299"/>
          <a:ext cx="698500" cy="21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132936</xdr:rowOff>
    </xdr:from>
    <xdr:to>
      <xdr:col>5</xdr:col>
      <xdr:colOff>34925</xdr:colOff>
      <xdr:row>15</xdr:row>
      <xdr:rowOff>63086</xdr:rowOff>
    </xdr:to>
    <xdr:sp macro="" textlink="">
      <xdr:nvSpPr>
        <xdr:cNvPr id="71" name="円/楕円 70"/>
        <xdr:cNvSpPr/>
      </xdr:nvSpPr>
      <xdr:spPr bwMode="auto">
        <a:xfrm>
          <a:off x="5600700" y="258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149463</xdr:rowOff>
    </xdr:from>
    <xdr:ext cx="762000" cy="259045"/>
    <xdr:sp macro="" textlink="">
      <xdr:nvSpPr>
        <xdr:cNvPr id="72" name="人口1人当たり決算額の推移該当値テキスト130"/>
        <xdr:cNvSpPr txBox="1"/>
      </xdr:nvSpPr>
      <xdr:spPr>
        <a:xfrm>
          <a:off x="5740400" y="242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69,971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91821</xdr:rowOff>
    </xdr:from>
    <xdr:to>
      <xdr:col>4</xdr:col>
      <xdr:colOff>520700</xdr:colOff>
      <xdr:row>15</xdr:row>
      <xdr:rowOff>21971</xdr:rowOff>
    </xdr:to>
    <xdr:sp macro="" textlink="">
      <xdr:nvSpPr>
        <xdr:cNvPr id="73" name="円/楕円 72"/>
        <xdr:cNvSpPr/>
      </xdr:nvSpPr>
      <xdr:spPr bwMode="auto">
        <a:xfrm>
          <a:off x="4953000" y="2539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32148</xdr:rowOff>
    </xdr:from>
    <xdr:ext cx="736600" cy="259045"/>
    <xdr:sp macro="" textlink="">
      <xdr:nvSpPr>
        <xdr:cNvPr id="74" name="テキスト ボックス 73"/>
        <xdr:cNvSpPr txBox="1"/>
      </xdr:nvSpPr>
      <xdr:spPr>
        <a:xfrm>
          <a:off x="4622800" y="2308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71,230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21935</xdr:rowOff>
    </xdr:from>
    <xdr:to>
      <xdr:col>3</xdr:col>
      <xdr:colOff>955675</xdr:colOff>
      <xdr:row>14</xdr:row>
      <xdr:rowOff>123535</xdr:rowOff>
    </xdr:to>
    <xdr:sp macro="" textlink="">
      <xdr:nvSpPr>
        <xdr:cNvPr id="75" name="円/楕円 74"/>
        <xdr:cNvSpPr/>
      </xdr:nvSpPr>
      <xdr:spPr bwMode="auto">
        <a:xfrm>
          <a:off x="4254500" y="246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133712</xdr:rowOff>
    </xdr:from>
    <xdr:ext cx="762000" cy="259045"/>
    <xdr:sp macro="" textlink="">
      <xdr:nvSpPr>
        <xdr:cNvPr id="76" name="テキスト ボックス 75"/>
        <xdr:cNvSpPr txBox="1"/>
      </xdr:nvSpPr>
      <xdr:spPr>
        <a:xfrm>
          <a:off x="3924300" y="223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73,370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148024</xdr:rowOff>
    </xdr:from>
    <xdr:to>
      <xdr:col>3</xdr:col>
      <xdr:colOff>257175</xdr:colOff>
      <xdr:row>14</xdr:row>
      <xdr:rowOff>78174</xdr:rowOff>
    </xdr:to>
    <xdr:sp macro="" textlink="">
      <xdr:nvSpPr>
        <xdr:cNvPr id="77" name="円/楕円 76"/>
        <xdr:cNvSpPr/>
      </xdr:nvSpPr>
      <xdr:spPr bwMode="auto">
        <a:xfrm>
          <a:off x="3556000" y="242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88351</xdr:rowOff>
    </xdr:from>
    <xdr:ext cx="762000" cy="259045"/>
    <xdr:sp macro="" textlink="">
      <xdr:nvSpPr>
        <xdr:cNvPr id="78" name="テキスト ボックス 77"/>
        <xdr:cNvSpPr txBox="1"/>
      </xdr:nvSpPr>
      <xdr:spPr>
        <a:xfrm>
          <a:off x="3225800" y="219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74,759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169839</xdr:rowOff>
    </xdr:from>
    <xdr:to>
      <xdr:col>2</xdr:col>
      <xdr:colOff>692150</xdr:colOff>
      <xdr:row>14</xdr:row>
      <xdr:rowOff>99989</xdr:rowOff>
    </xdr:to>
    <xdr:sp macro="" textlink="">
      <xdr:nvSpPr>
        <xdr:cNvPr id="79" name="円/楕円 78"/>
        <xdr:cNvSpPr/>
      </xdr:nvSpPr>
      <xdr:spPr bwMode="auto">
        <a:xfrm>
          <a:off x="2857500" y="244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110166</xdr:rowOff>
    </xdr:from>
    <xdr:ext cx="762000" cy="259045"/>
    <xdr:sp macro="" textlink="">
      <xdr:nvSpPr>
        <xdr:cNvPr id="80" name="テキスト ボックス 79"/>
        <xdr:cNvSpPr txBox="1"/>
      </xdr:nvSpPr>
      <xdr:spPr>
        <a:xfrm>
          <a:off x="2527300" y="221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186501</xdr:rowOff>
    </xdr:from>
    <xdr:to>
      <xdr:col>4</xdr:col>
      <xdr:colOff>1117600</xdr:colOff>
      <xdr:row>35</xdr:row>
      <xdr:rowOff>215076</xdr:rowOff>
    </xdr:to>
    <xdr:cxnSp macro="">
      <xdr:nvCxnSpPr>
        <xdr:cNvPr id="115" name="直線コネクタ 114"/>
        <xdr:cNvCxnSpPr/>
      </xdr:nvCxnSpPr>
      <xdr:spPr bwMode="auto">
        <a:xfrm>
          <a:off x="5003800" y="6796851"/>
          <a:ext cx="6477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199853</xdr:rowOff>
    </xdr:from>
    <xdr:ext cx="762000" cy="259045"/>
    <xdr:sp macro="" textlink="">
      <xdr:nvSpPr>
        <xdr:cNvPr id="116" name="人口1人当たり決算額の推移平均値テキスト445"/>
        <xdr:cNvSpPr txBox="1"/>
      </xdr:nvSpPr>
      <xdr:spPr>
        <a:xfrm>
          <a:off x="5740400" y="68102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78341</xdr:rowOff>
    </xdr:from>
    <xdr:to>
      <xdr:col>4</xdr:col>
      <xdr:colOff>469900</xdr:colOff>
      <xdr:row>35</xdr:row>
      <xdr:rowOff>186501</xdr:rowOff>
    </xdr:to>
    <xdr:cxnSp macro="">
      <xdr:nvCxnSpPr>
        <xdr:cNvPr id="118" name="直線コネクタ 117"/>
        <xdr:cNvCxnSpPr/>
      </xdr:nvCxnSpPr>
      <xdr:spPr bwMode="auto">
        <a:xfrm>
          <a:off x="4305300" y="6688691"/>
          <a:ext cx="698500" cy="10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275734</xdr:rowOff>
    </xdr:from>
    <xdr:ext cx="736600" cy="259045"/>
    <xdr:sp macro="" textlink="">
      <xdr:nvSpPr>
        <xdr:cNvPr id="120" name="テキスト ボックス 119"/>
        <xdr:cNvSpPr txBox="1"/>
      </xdr:nvSpPr>
      <xdr:spPr>
        <a:xfrm>
          <a:off x="4622800" y="688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71810</xdr:rowOff>
    </xdr:from>
    <xdr:to>
      <xdr:col>3</xdr:col>
      <xdr:colOff>904875</xdr:colOff>
      <xdr:row>35</xdr:row>
      <xdr:rowOff>78341</xdr:rowOff>
    </xdr:to>
    <xdr:cxnSp macro="">
      <xdr:nvCxnSpPr>
        <xdr:cNvPr id="121" name="直線コネクタ 120"/>
        <xdr:cNvCxnSpPr/>
      </xdr:nvCxnSpPr>
      <xdr:spPr bwMode="auto">
        <a:xfrm>
          <a:off x="3606800" y="6682160"/>
          <a:ext cx="698500" cy="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264565</xdr:rowOff>
    </xdr:from>
    <xdr:ext cx="762000" cy="259045"/>
    <xdr:sp macro="" textlink="">
      <xdr:nvSpPr>
        <xdr:cNvPr id="123" name="テキスト ボックス 122"/>
        <xdr:cNvSpPr txBox="1"/>
      </xdr:nvSpPr>
      <xdr:spPr>
        <a:xfrm>
          <a:off x="39243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71810</xdr:rowOff>
    </xdr:from>
    <xdr:to>
      <xdr:col>3</xdr:col>
      <xdr:colOff>206375</xdr:colOff>
      <xdr:row>35</xdr:row>
      <xdr:rowOff>98850</xdr:rowOff>
    </xdr:to>
    <xdr:cxnSp macro="">
      <xdr:nvCxnSpPr>
        <xdr:cNvPr id="124" name="直線コネクタ 123"/>
        <xdr:cNvCxnSpPr/>
      </xdr:nvCxnSpPr>
      <xdr:spPr bwMode="auto">
        <a:xfrm flipV="1">
          <a:off x="2908300" y="6682160"/>
          <a:ext cx="698500" cy="27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216396</xdr:rowOff>
    </xdr:from>
    <xdr:ext cx="762000" cy="259045"/>
    <xdr:sp macro="" textlink="">
      <xdr:nvSpPr>
        <xdr:cNvPr id="126" name="テキスト ボックス 125"/>
        <xdr:cNvSpPr txBox="1"/>
      </xdr:nvSpPr>
      <xdr:spPr>
        <a:xfrm>
          <a:off x="32258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197096</xdr:rowOff>
    </xdr:from>
    <xdr:ext cx="762000" cy="259045"/>
    <xdr:sp macro="" textlink="">
      <xdr:nvSpPr>
        <xdr:cNvPr id="128" name="テキスト ボックス 127"/>
        <xdr:cNvSpPr txBox="1"/>
      </xdr:nvSpPr>
      <xdr:spPr>
        <a:xfrm>
          <a:off x="2527300" y="68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164276</xdr:rowOff>
    </xdr:from>
    <xdr:to>
      <xdr:col>5</xdr:col>
      <xdr:colOff>34925</xdr:colOff>
      <xdr:row>35</xdr:row>
      <xdr:rowOff>265876</xdr:rowOff>
    </xdr:to>
    <xdr:sp macro="" textlink="">
      <xdr:nvSpPr>
        <xdr:cNvPr id="134" name="円/楕円 133"/>
        <xdr:cNvSpPr/>
      </xdr:nvSpPr>
      <xdr:spPr bwMode="auto">
        <a:xfrm>
          <a:off x="5600700" y="677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9353</xdr:rowOff>
    </xdr:from>
    <xdr:ext cx="762000" cy="259045"/>
    <xdr:sp macro="" textlink="">
      <xdr:nvSpPr>
        <xdr:cNvPr id="135" name="人口1人当たり決算額の推移該当値テキスト445"/>
        <xdr:cNvSpPr txBox="1"/>
      </xdr:nvSpPr>
      <xdr:spPr>
        <a:xfrm>
          <a:off x="5740400" y="661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135701</xdr:rowOff>
    </xdr:from>
    <xdr:to>
      <xdr:col>4</xdr:col>
      <xdr:colOff>520700</xdr:colOff>
      <xdr:row>35</xdr:row>
      <xdr:rowOff>237301</xdr:rowOff>
    </xdr:to>
    <xdr:sp macro="" textlink="">
      <xdr:nvSpPr>
        <xdr:cNvPr id="136" name="円/楕円 135"/>
        <xdr:cNvSpPr/>
      </xdr:nvSpPr>
      <xdr:spPr bwMode="auto">
        <a:xfrm>
          <a:off x="4953000" y="6746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247478</xdr:rowOff>
    </xdr:from>
    <xdr:ext cx="736600" cy="259045"/>
    <xdr:sp macro="" textlink="">
      <xdr:nvSpPr>
        <xdr:cNvPr id="137" name="テキスト ボックス 136"/>
        <xdr:cNvSpPr txBox="1"/>
      </xdr:nvSpPr>
      <xdr:spPr>
        <a:xfrm>
          <a:off x="4622800" y="6514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27541</xdr:rowOff>
    </xdr:from>
    <xdr:to>
      <xdr:col>3</xdr:col>
      <xdr:colOff>955675</xdr:colOff>
      <xdr:row>35</xdr:row>
      <xdr:rowOff>129141</xdr:rowOff>
    </xdr:to>
    <xdr:sp macro="" textlink="">
      <xdr:nvSpPr>
        <xdr:cNvPr id="138" name="円/楕円 137"/>
        <xdr:cNvSpPr/>
      </xdr:nvSpPr>
      <xdr:spPr bwMode="auto">
        <a:xfrm>
          <a:off x="4254500" y="663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139318</xdr:rowOff>
    </xdr:from>
    <xdr:ext cx="762000" cy="259045"/>
    <xdr:sp macro="" textlink="">
      <xdr:nvSpPr>
        <xdr:cNvPr id="139" name="テキスト ボックス 138"/>
        <xdr:cNvSpPr txBox="1"/>
      </xdr:nvSpPr>
      <xdr:spPr>
        <a:xfrm>
          <a:off x="3924300" y="640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21010</xdr:rowOff>
    </xdr:from>
    <xdr:to>
      <xdr:col>3</xdr:col>
      <xdr:colOff>257175</xdr:colOff>
      <xdr:row>35</xdr:row>
      <xdr:rowOff>122610</xdr:rowOff>
    </xdr:to>
    <xdr:sp macro="" textlink="">
      <xdr:nvSpPr>
        <xdr:cNvPr id="140" name="円/楕円 139"/>
        <xdr:cNvSpPr/>
      </xdr:nvSpPr>
      <xdr:spPr bwMode="auto">
        <a:xfrm>
          <a:off x="3556000" y="663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132787</xdr:rowOff>
    </xdr:from>
    <xdr:ext cx="762000" cy="259045"/>
    <xdr:sp macro="" textlink="">
      <xdr:nvSpPr>
        <xdr:cNvPr id="141" name="テキスト ボックス 140"/>
        <xdr:cNvSpPr txBox="1"/>
      </xdr:nvSpPr>
      <xdr:spPr>
        <a:xfrm>
          <a:off x="3225800" y="640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48050</xdr:rowOff>
    </xdr:from>
    <xdr:to>
      <xdr:col>2</xdr:col>
      <xdr:colOff>692150</xdr:colOff>
      <xdr:row>35</xdr:row>
      <xdr:rowOff>149650</xdr:rowOff>
    </xdr:to>
    <xdr:sp macro="" textlink="">
      <xdr:nvSpPr>
        <xdr:cNvPr id="142" name="円/楕円 141"/>
        <xdr:cNvSpPr/>
      </xdr:nvSpPr>
      <xdr:spPr bwMode="auto">
        <a:xfrm>
          <a:off x="2857500" y="665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159826</xdr:rowOff>
    </xdr:from>
    <xdr:ext cx="762000" cy="259045"/>
    <xdr:sp macro="" textlink="">
      <xdr:nvSpPr>
        <xdr:cNvPr id="143" name="テキスト ボックス 142"/>
        <xdr:cNvSpPr txBox="1"/>
      </xdr:nvSpPr>
      <xdr:spPr>
        <a:xfrm>
          <a:off x="2527300" y="642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実質収支比率は前年度と同水準を維持しており、財政調整基金については１．１ポイントの増加（</a:t>
          </a:r>
          <a:r>
            <a:rPr kumimoji="1" lang="en-US" altLang="ja-JP" sz="1400">
              <a:latin typeface="ＭＳ ゴシック" pitchFamily="49" charset="-128"/>
              <a:ea typeface="ＭＳ ゴシック" pitchFamily="49" charset="-128"/>
            </a:rPr>
            <a:t>671,772</a:t>
          </a:r>
          <a:r>
            <a:rPr kumimoji="1" lang="ja-JP" altLang="en-US" sz="1400">
              <a:latin typeface="ＭＳ ゴシック" pitchFamily="49" charset="-128"/>
              <a:ea typeface="ＭＳ ゴシック" pitchFamily="49" charset="-128"/>
            </a:rPr>
            <a:t>千円）となっている。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単年度収支は前年度より減少（▲</a:t>
          </a:r>
          <a:r>
            <a:rPr kumimoji="1" lang="en-US" altLang="ja-JP" sz="1400">
              <a:latin typeface="ＭＳ ゴシック" pitchFamily="49" charset="-128"/>
              <a:ea typeface="ＭＳ ゴシック" pitchFamily="49" charset="-128"/>
            </a:rPr>
            <a:t>20,804</a:t>
          </a:r>
          <a:r>
            <a:rPr kumimoji="1" lang="ja-JP" altLang="en-US" sz="1400">
              <a:latin typeface="ＭＳ ゴシック" pitchFamily="49" charset="-128"/>
              <a:ea typeface="ＭＳ ゴシック" pitchFamily="49" charset="-128"/>
            </a:rPr>
            <a:t>千円）したが、繰上償還及び積立金の取崩しがなかったため、実質単年度収支では前年度に比べて０．１ポイントの増加となった。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全体的に同水準を維持している。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会計によって年度ごとに増減はあるが、すべての会計において黒字となっており今後も経営の安定に努める。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年度は、元利償還金及び公営企業債の元利償還金に対する繰入金が増加したが、松塩地区広域施設組合の平成</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年度分起債の償還が終了したことに伴う負担金の減少等により実質公債費比率は減少した。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今後も市債発行額を元金償還額の範囲内に抑え、公債費の縮減に努める。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地方債残高及び公営企業における地方債の元金償還額に充てるための繰入見込額の減少等により、将来負担額より地方交付税で措置される見込額や基金の現在高を合わせた額の方が大きいことから、将来負担比率の分子がマイナス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91876109</v>
      </c>
      <c r="BO4" s="379"/>
      <c r="BP4" s="379"/>
      <c r="BQ4" s="379"/>
      <c r="BR4" s="379"/>
      <c r="BS4" s="379"/>
      <c r="BT4" s="379"/>
      <c r="BU4" s="380"/>
      <c r="BV4" s="378">
        <v>91605251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2.4</v>
      </c>
      <c r="CU4" s="554"/>
      <c r="CV4" s="554"/>
      <c r="CW4" s="554"/>
      <c r="CX4" s="554"/>
      <c r="CY4" s="554"/>
      <c r="CZ4" s="554"/>
      <c r="DA4" s="555"/>
      <c r="DB4" s="553">
        <v>2.2999999999999998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90172437</v>
      </c>
      <c r="BO5" s="384"/>
      <c r="BP5" s="384"/>
      <c r="BQ5" s="384"/>
      <c r="BR5" s="384"/>
      <c r="BS5" s="384"/>
      <c r="BT5" s="384"/>
      <c r="BU5" s="385"/>
      <c r="BV5" s="383">
        <v>89979485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v>
      </c>
      <c r="CU5" s="354"/>
      <c r="CV5" s="354"/>
      <c r="CW5" s="354"/>
      <c r="CX5" s="354"/>
      <c r="CY5" s="354"/>
      <c r="CZ5" s="354"/>
      <c r="DA5" s="355"/>
      <c r="DB5" s="353">
        <v>83.3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1703672</v>
      </c>
      <c r="BO6" s="384"/>
      <c r="BP6" s="384"/>
      <c r="BQ6" s="384"/>
      <c r="BR6" s="384"/>
      <c r="BS6" s="384"/>
      <c r="BT6" s="384"/>
      <c r="BU6" s="385"/>
      <c r="BV6" s="383">
        <v>1625766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90.6</v>
      </c>
      <c r="CU6" s="528"/>
      <c r="CV6" s="528"/>
      <c r="CW6" s="528"/>
      <c r="CX6" s="528"/>
      <c r="CY6" s="528"/>
      <c r="CZ6" s="528"/>
      <c r="DA6" s="529"/>
      <c r="DB6" s="527">
        <v>91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313007</v>
      </c>
      <c r="BO7" s="384"/>
      <c r="BP7" s="384"/>
      <c r="BQ7" s="384"/>
      <c r="BR7" s="384"/>
      <c r="BS7" s="384"/>
      <c r="BT7" s="384"/>
      <c r="BU7" s="385"/>
      <c r="BV7" s="383">
        <v>277870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57913695</v>
      </c>
      <c r="CU7" s="384"/>
      <c r="CV7" s="384"/>
      <c r="CW7" s="384"/>
      <c r="CX7" s="384"/>
      <c r="CY7" s="384"/>
      <c r="CZ7" s="384"/>
      <c r="DA7" s="385"/>
      <c r="DB7" s="383">
        <v>57681748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1390665</v>
      </c>
      <c r="BO8" s="384"/>
      <c r="BP8" s="384"/>
      <c r="BQ8" s="384"/>
      <c r="BR8" s="384"/>
      <c r="BS8" s="384"/>
      <c r="BT8" s="384"/>
      <c r="BU8" s="385"/>
      <c r="BV8" s="383">
        <v>1347896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0.69</v>
      </c>
      <c r="CU8" s="491"/>
      <c r="CV8" s="491"/>
      <c r="CW8" s="491"/>
      <c r="CX8" s="491"/>
      <c r="CY8" s="491"/>
      <c r="CZ8" s="491"/>
      <c r="DA8" s="492"/>
      <c r="DB8" s="490">
        <v>0.68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243037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42769</v>
      </c>
      <c r="BO9" s="384"/>
      <c r="BP9" s="384"/>
      <c r="BQ9" s="384"/>
      <c r="BR9" s="384"/>
      <c r="BS9" s="384"/>
      <c r="BT9" s="384"/>
      <c r="BU9" s="385"/>
      <c r="BV9" s="383">
        <v>63573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17.2</v>
      </c>
      <c r="CU9" s="354"/>
      <c r="CV9" s="354"/>
      <c r="CW9" s="354"/>
      <c r="CX9" s="354"/>
      <c r="CY9" s="354"/>
      <c r="CZ9" s="354"/>
      <c r="DA9" s="355"/>
      <c r="DB9" s="353">
        <v>17.2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242541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671772</v>
      </c>
      <c r="BO10" s="384"/>
      <c r="BP10" s="384"/>
      <c r="BQ10" s="384"/>
      <c r="BR10" s="384"/>
      <c r="BS10" s="384"/>
      <c r="BT10" s="384"/>
      <c r="BU10" s="385"/>
      <c r="BV10" s="383">
        <v>670470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6300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243271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88770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239542</v>
      </c>
      <c r="S13" s="483"/>
      <c r="T13" s="483"/>
      <c r="U13" s="483"/>
      <c r="V13" s="484"/>
      <c r="W13" s="470" t="s">
        <v>124</v>
      </c>
      <c r="X13" s="396"/>
      <c r="Y13" s="396"/>
      <c r="Z13" s="396"/>
      <c r="AA13" s="396"/>
      <c r="AB13" s="397"/>
      <c r="AC13" s="359">
        <v>7191</v>
      </c>
      <c r="AD13" s="360"/>
      <c r="AE13" s="360"/>
      <c r="AF13" s="360"/>
      <c r="AG13" s="361"/>
      <c r="AH13" s="359">
        <v>9086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714541</v>
      </c>
      <c r="BO13" s="384"/>
      <c r="BP13" s="384"/>
      <c r="BQ13" s="384"/>
      <c r="BR13" s="384"/>
      <c r="BS13" s="384"/>
      <c r="BT13" s="384"/>
      <c r="BU13" s="385"/>
      <c r="BV13" s="383">
        <v>651573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v>
      </c>
      <c r="CU13" s="354"/>
      <c r="CV13" s="354"/>
      <c r="CW13" s="354"/>
      <c r="CX13" s="354"/>
      <c r="CY13" s="354"/>
      <c r="CZ13" s="354"/>
      <c r="DA13" s="355"/>
      <c r="DB13" s="353">
        <v>8.8000000000000007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242554</v>
      </c>
      <c r="S14" s="483"/>
      <c r="T14" s="483"/>
      <c r="U14" s="483"/>
      <c r="V14" s="484"/>
      <c r="W14" s="485"/>
      <c r="X14" s="399"/>
      <c r="Y14" s="399"/>
      <c r="Z14" s="399"/>
      <c r="AA14" s="399"/>
      <c r="AB14" s="400"/>
      <c r="AC14" s="475">
        <v>6</v>
      </c>
      <c r="AD14" s="476"/>
      <c r="AE14" s="476"/>
      <c r="AF14" s="476"/>
      <c r="AG14" s="477"/>
      <c r="AH14" s="475">
        <v>7.3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v>15.6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238868</v>
      </c>
      <c r="S15" s="483"/>
      <c r="T15" s="483"/>
      <c r="U15" s="483"/>
      <c r="V15" s="484"/>
      <c r="W15" s="470" t="s">
        <v>131</v>
      </c>
      <c r="X15" s="396"/>
      <c r="Y15" s="396"/>
      <c r="Z15" s="396"/>
      <c r="AA15" s="396"/>
      <c r="AB15" s="397"/>
      <c r="AC15" s="359">
        <v>28177</v>
      </c>
      <c r="AD15" s="360"/>
      <c r="AE15" s="360"/>
      <c r="AF15" s="360"/>
      <c r="AG15" s="361"/>
      <c r="AH15" s="359">
        <v>31126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28456822</v>
      </c>
      <c r="BO15" s="379"/>
      <c r="BP15" s="379"/>
      <c r="BQ15" s="379"/>
      <c r="BR15" s="379"/>
      <c r="BS15" s="379"/>
      <c r="BT15" s="379"/>
      <c r="BU15" s="380"/>
      <c r="BV15" s="378">
        <v>27908558</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23.7</v>
      </c>
      <c r="AD16" s="476"/>
      <c r="AE16" s="476"/>
      <c r="AF16" s="476"/>
      <c r="AG16" s="477"/>
      <c r="AH16" s="475">
        <v>24.9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40741218</v>
      </c>
      <c r="BO16" s="384"/>
      <c r="BP16" s="384"/>
      <c r="BQ16" s="384"/>
      <c r="BR16" s="384"/>
      <c r="BS16" s="384"/>
      <c r="BT16" s="384"/>
      <c r="BU16" s="385"/>
      <c r="BV16" s="383">
        <v>41068037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83763</v>
      </c>
      <c r="AD17" s="360"/>
      <c r="AE17" s="360"/>
      <c r="AF17" s="360"/>
      <c r="AG17" s="361"/>
      <c r="AH17" s="359">
        <v>84419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36954181</v>
      </c>
      <c r="BO17" s="384"/>
      <c r="BP17" s="384"/>
      <c r="BQ17" s="384"/>
      <c r="BR17" s="384"/>
      <c r="BS17" s="384"/>
      <c r="BT17" s="384"/>
      <c r="BU17" s="385"/>
      <c r="BV17" s="383">
        <v>36194059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978.77</v>
      </c>
      <c r="M18" s="446"/>
      <c r="N18" s="446"/>
      <c r="O18" s="446"/>
      <c r="P18" s="446"/>
      <c r="Q18" s="446"/>
      <c r="R18" s="447"/>
      <c r="S18" s="447"/>
      <c r="T18" s="447"/>
      <c r="U18" s="447"/>
      <c r="V18" s="448"/>
      <c r="W18" s="462"/>
      <c r="X18" s="463"/>
      <c r="Y18" s="463"/>
      <c r="Z18" s="463"/>
      <c r="AA18" s="463"/>
      <c r="AB18" s="471"/>
      <c r="AC18" s="347">
        <v>70.3</v>
      </c>
      <c r="AD18" s="348"/>
      <c r="AE18" s="348"/>
      <c r="AF18" s="348"/>
      <c r="AG18" s="449"/>
      <c r="AH18" s="347">
        <v>67.599999999999994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49204452</v>
      </c>
      <c r="BO18" s="384"/>
      <c r="BP18" s="384"/>
      <c r="BQ18" s="384"/>
      <c r="BR18" s="384"/>
      <c r="BS18" s="384"/>
      <c r="BT18" s="384"/>
      <c r="BU18" s="385"/>
      <c r="BV18" s="383">
        <v>49209230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248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64716855</v>
      </c>
      <c r="BO19" s="384"/>
      <c r="BP19" s="384"/>
      <c r="BQ19" s="384"/>
      <c r="BR19" s="384"/>
      <c r="BS19" s="384"/>
      <c r="BT19" s="384"/>
      <c r="BU19" s="385"/>
      <c r="BV19" s="383">
        <v>64139296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97303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87104937</v>
      </c>
      <c r="BO23" s="384"/>
      <c r="BP23" s="384"/>
      <c r="BQ23" s="384"/>
      <c r="BR23" s="384"/>
      <c r="BS23" s="384"/>
      <c r="BT23" s="384"/>
      <c r="BU23" s="385"/>
      <c r="BV23" s="383">
        <v>88805740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10480</v>
      </c>
      <c r="R24" s="360"/>
      <c r="S24" s="360"/>
      <c r="T24" s="360"/>
      <c r="U24" s="360"/>
      <c r="V24" s="361"/>
      <c r="W24" s="425"/>
      <c r="X24" s="416"/>
      <c r="Y24" s="417"/>
      <c r="Z24" s="356" t="s">
        <v>154</v>
      </c>
      <c r="AA24" s="357"/>
      <c r="AB24" s="357"/>
      <c r="AC24" s="357"/>
      <c r="AD24" s="357"/>
      <c r="AE24" s="357"/>
      <c r="AF24" s="357"/>
      <c r="AG24" s="358"/>
      <c r="AH24" s="359">
        <v>1462</v>
      </c>
      <c r="AI24" s="360"/>
      <c r="AJ24" s="360"/>
      <c r="AK24" s="360"/>
      <c r="AL24" s="361"/>
      <c r="AM24" s="359">
        <v>4665242</v>
      </c>
      <c r="AN24" s="360"/>
      <c r="AO24" s="360"/>
      <c r="AP24" s="360"/>
      <c r="AQ24" s="360"/>
      <c r="AR24" s="361"/>
      <c r="AS24" s="359">
        <v>3191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50919697</v>
      </c>
      <c r="BO24" s="384"/>
      <c r="BP24" s="384"/>
      <c r="BQ24" s="384"/>
      <c r="BR24" s="384"/>
      <c r="BS24" s="384"/>
      <c r="BT24" s="384"/>
      <c r="BU24" s="385"/>
      <c r="BV24" s="383">
        <v>51302380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8600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9522986</v>
      </c>
      <c r="BO25" s="379"/>
      <c r="BP25" s="379"/>
      <c r="BQ25" s="379"/>
      <c r="BR25" s="379"/>
      <c r="BS25" s="379"/>
      <c r="BT25" s="379"/>
      <c r="BU25" s="380"/>
      <c r="BV25" s="378">
        <v>9559474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7190</v>
      </c>
      <c r="R26" s="360"/>
      <c r="S26" s="360"/>
      <c r="T26" s="360"/>
      <c r="U26" s="360"/>
      <c r="V26" s="361"/>
      <c r="W26" s="425"/>
      <c r="X26" s="416"/>
      <c r="Y26" s="417"/>
      <c r="Z26" s="356" t="s">
        <v>160</v>
      </c>
      <c r="AA26" s="436"/>
      <c r="AB26" s="436"/>
      <c r="AC26" s="436"/>
      <c r="AD26" s="436"/>
      <c r="AE26" s="436"/>
      <c r="AF26" s="436"/>
      <c r="AG26" s="437"/>
      <c r="AH26" s="359">
        <v>163</v>
      </c>
      <c r="AI26" s="360"/>
      <c r="AJ26" s="360"/>
      <c r="AK26" s="360"/>
      <c r="AL26" s="361"/>
      <c r="AM26" s="359">
        <v>507419</v>
      </c>
      <c r="AN26" s="360"/>
      <c r="AO26" s="360"/>
      <c r="AP26" s="360"/>
      <c r="AQ26" s="360"/>
      <c r="AR26" s="361"/>
      <c r="AS26" s="359">
        <v>3113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6300</v>
      </c>
      <c r="R27" s="360"/>
      <c r="S27" s="360"/>
      <c r="T27" s="360"/>
      <c r="U27" s="360"/>
      <c r="V27" s="361"/>
      <c r="W27" s="425"/>
      <c r="X27" s="416"/>
      <c r="Y27" s="417"/>
      <c r="Z27" s="356" t="s">
        <v>163</v>
      </c>
      <c r="AA27" s="357"/>
      <c r="AB27" s="357"/>
      <c r="AC27" s="357"/>
      <c r="AD27" s="357"/>
      <c r="AE27" s="357"/>
      <c r="AF27" s="357"/>
      <c r="AG27" s="358"/>
      <c r="AH27" s="359">
        <v>25</v>
      </c>
      <c r="AI27" s="360"/>
      <c r="AJ27" s="360"/>
      <c r="AK27" s="360"/>
      <c r="AL27" s="361"/>
      <c r="AM27" s="359">
        <v>85673</v>
      </c>
      <c r="AN27" s="360"/>
      <c r="AO27" s="360"/>
      <c r="AP27" s="360"/>
      <c r="AQ27" s="360"/>
      <c r="AR27" s="361"/>
      <c r="AS27" s="359">
        <v>3427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2046908</v>
      </c>
      <c r="BO27" s="387"/>
      <c r="BP27" s="387"/>
      <c r="BQ27" s="387"/>
      <c r="BR27" s="387"/>
      <c r="BS27" s="387"/>
      <c r="BT27" s="387"/>
      <c r="BU27" s="388"/>
      <c r="BV27" s="386">
        <v>2045439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5650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10134235</v>
      </c>
      <c r="BO28" s="379"/>
      <c r="BP28" s="379"/>
      <c r="BQ28" s="379"/>
      <c r="BR28" s="379"/>
      <c r="BS28" s="379"/>
      <c r="BT28" s="379"/>
      <c r="BU28" s="380"/>
      <c r="BV28" s="378">
        <v>9462463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29</v>
      </c>
      <c r="M29" s="360"/>
      <c r="N29" s="360"/>
      <c r="O29" s="360"/>
      <c r="P29" s="361"/>
      <c r="Q29" s="359">
        <v>5070</v>
      </c>
      <c r="R29" s="360"/>
      <c r="S29" s="360"/>
      <c r="T29" s="360"/>
      <c r="U29" s="360"/>
      <c r="V29" s="361"/>
      <c r="W29" s="425"/>
      <c r="X29" s="416"/>
      <c r="Y29" s="417"/>
      <c r="Z29" s="356" t="s">
        <v>170</v>
      </c>
      <c r="AA29" s="357"/>
      <c r="AB29" s="357"/>
      <c r="AC29" s="357"/>
      <c r="AD29" s="357"/>
      <c r="AE29" s="357"/>
      <c r="AF29" s="357"/>
      <c r="AG29" s="358"/>
      <c r="AH29" s="359">
        <v>1487</v>
      </c>
      <c r="AI29" s="360"/>
      <c r="AJ29" s="360"/>
      <c r="AK29" s="360"/>
      <c r="AL29" s="361"/>
      <c r="AM29" s="359">
        <v>4750915</v>
      </c>
      <c r="AN29" s="360"/>
      <c r="AO29" s="360"/>
      <c r="AP29" s="360"/>
      <c r="AQ29" s="360"/>
      <c r="AR29" s="361"/>
      <c r="AS29" s="359">
        <v>3195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7354683</v>
      </c>
      <c r="BO29" s="384"/>
      <c r="BP29" s="384"/>
      <c r="BQ29" s="384"/>
      <c r="BR29" s="384"/>
      <c r="BS29" s="384"/>
      <c r="BT29" s="384"/>
      <c r="BU29" s="385"/>
      <c r="BV29" s="383">
        <v>7347984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12767676</v>
      </c>
      <c r="BO30" s="387"/>
      <c r="BP30" s="387"/>
      <c r="BQ30" s="387"/>
      <c r="BR30" s="387"/>
      <c r="BS30" s="387"/>
      <c r="BT30" s="387"/>
      <c r="BU30" s="388"/>
      <c r="BV30" s="386">
        <v>10316808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IF('各会計、関係団体の財政状況及び健全化判断比率'!B37="","",'各会計、関係団体の財政状況及び健全化判断比率'!B37)</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20</v>
      </c>
      <c r="BX34" s="343"/>
      <c r="BY34" s="342" t="str">
        <f>IF('各会計、関係団体の財政状況及び健全化判断比率'!B68="","",'各会計、関係団体の財政状況及び健全化判断比率'!B68)</f>
        <v>松本広域連合</v>
      </c>
      <c r="BZ34" s="342"/>
      <c r="CA34" s="342"/>
      <c r="CB34" s="342"/>
      <c r="CC34" s="342"/>
      <c r="CD34" s="342"/>
      <c r="CE34" s="342"/>
      <c r="CF34" s="342"/>
      <c r="CG34" s="342"/>
      <c r="CH34" s="342"/>
      <c r="CI34" s="342"/>
      <c r="CJ34" s="342"/>
      <c r="CK34" s="342"/>
      <c r="CL34" s="342"/>
      <c r="CM34" s="342"/>
      <c r="CN34" s="165"/>
      <c r="CO34" s="343">
        <f>IF(CQ34="","",MAX(C34:D43,U34:V43,AM34:AN43,BE34:BF43,BW34:BX43)+1)</f>
        <v>30</v>
      </c>
      <c r="CP34" s="343"/>
      <c r="CQ34" s="342" t="str">
        <f>IF('各会計、関係団体の財政状況及び健全化判断比率'!BS7="","",'各会計、関係団体の財政状況及び健全化判断比率'!BS7)</f>
        <v>松本農業開発センター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霊園特別会計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IF('各会計、関係団体の財政状況及び健全化判断比率'!B34="","",'各会計、関係団体の財政状況及び健全化判断比率'!B34)</f>
        <v>下水道事業会計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IF('各会計、関係団体の財政状況及び健全化判断比率'!B38="","",'各会計、関係団体の財政状況及び健全化判断比率'!B38)</f>
        <v>公設地方卸売市場特別会計</v>
      </c>
      <c r="BH35" s="342"/>
      <c r="BI35" s="342"/>
      <c r="BJ35" s="342"/>
      <c r="BK35" s="342"/>
      <c r="BL35" s="342"/>
      <c r="BM35" s="342"/>
      <c r="BN35" s="342"/>
      <c r="BO35" s="342"/>
      <c r="BP35" s="342"/>
      <c r="BQ35" s="342"/>
      <c r="BR35" s="342"/>
      <c r="BS35" s="342"/>
      <c r="BT35" s="342"/>
      <c r="BU35" s="342"/>
      <c r="BV35" s="165"/>
      <c r="BW35" s="343">
        <f t="shared" ref="BW35:BW43" si="2">IF(BY35="","",BW34+1)</f>
        <v>21</v>
      </c>
      <c r="BX35" s="343"/>
      <c r="BY35" s="342" t="str">
        <f>IF('各会計、関係団体の財政状況及び健全化判断比率'!B69="","",'各会計、関係団体の財政状況及び健全化判断比率'!B69)</f>
        <v>松塩筑木曽老人福祉施設組合</v>
      </c>
      <c r="BZ35" s="342"/>
      <c r="CA35" s="342"/>
      <c r="CB35" s="342"/>
      <c r="CC35" s="342"/>
      <c r="CD35" s="342"/>
      <c r="CE35" s="342"/>
      <c r="CF35" s="342"/>
      <c r="CG35" s="342"/>
      <c r="CH35" s="342"/>
      <c r="CI35" s="342"/>
      <c r="CJ35" s="342"/>
      <c r="CK35" s="342"/>
      <c r="CL35" s="342"/>
      <c r="CM35" s="342"/>
      <c r="CN35" s="165"/>
      <c r="CO35" s="343">
        <f t="shared" ref="CO35:CO43" si="3">IF(CQ35="","",CO34+1)</f>
        <v>31</v>
      </c>
      <c r="CP35" s="343"/>
      <c r="CQ35" s="342" t="str">
        <f>IF('各会計、関係団体の財政状況及び健全化判断比率'!BS8="","",'各会計、関係団体の財政状況及び健全化判断比率'!BS8)</f>
        <v>松本ソフト開発センター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IF('各会計、関係団体の財政状況及び健全化判断比率'!B35="","",'各会計、関係団体の財政状況及び健全化判断比率'!B35)</f>
        <v>病院事業会計</v>
      </c>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IF('各会計、関係団体の財政状況及び健全化判断比率'!B39="","",'各会計、関係団体の財政状況及び健全化判断比率'!B39)</f>
        <v>地域排水施設事業特別会計</v>
      </c>
      <c r="BH36" s="342"/>
      <c r="BI36" s="342"/>
      <c r="BJ36" s="342"/>
      <c r="BK36" s="342"/>
      <c r="BL36" s="342"/>
      <c r="BM36" s="342"/>
      <c r="BN36" s="342"/>
      <c r="BO36" s="342"/>
      <c r="BP36" s="342"/>
      <c r="BQ36" s="342"/>
      <c r="BR36" s="342"/>
      <c r="BS36" s="342"/>
      <c r="BT36" s="342"/>
      <c r="BU36" s="342"/>
      <c r="BV36" s="165"/>
      <c r="BW36" s="343">
        <f t="shared" si="2"/>
        <v>22</v>
      </c>
      <c r="BX36" s="343"/>
      <c r="BY36" s="342" t="str">
        <f>IF('各会計、関係団体の財政状況及び健全化判断比率'!B70="","",'各会計、関係団体の財政状況及び健全化判断比率'!B70)</f>
        <v>松本市・山形村・朝日村中学校組合</v>
      </c>
      <c r="BZ36" s="342"/>
      <c r="CA36" s="342"/>
      <c r="CB36" s="342"/>
      <c r="CC36" s="342"/>
      <c r="CD36" s="342"/>
      <c r="CE36" s="342"/>
      <c r="CF36" s="342"/>
      <c r="CG36" s="342"/>
      <c r="CH36" s="342"/>
      <c r="CI36" s="342"/>
      <c r="CJ36" s="342"/>
      <c r="CK36" s="342"/>
      <c r="CL36" s="342"/>
      <c r="CM36" s="342"/>
      <c r="CN36" s="165"/>
      <c r="CO36" s="343">
        <f t="shared" si="3"/>
        <v>32</v>
      </c>
      <c r="CP36" s="343"/>
      <c r="CQ36" s="342" t="str">
        <f>IF('各会計、関係団体の財政状況及び健全化判断比率'!BS9="","",'各会計、関係団体の財政状況及び健全化判断比率'!BS9)</f>
        <v>松本市芸術文化振興財団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城山介護老人保健施設事業特別会計</v>
      </c>
      <c r="X37" s="342"/>
      <c r="Y37" s="342"/>
      <c r="Z37" s="342"/>
      <c r="AA37" s="342"/>
      <c r="AB37" s="342"/>
      <c r="AC37" s="342"/>
      <c r="AD37" s="342"/>
      <c r="AE37" s="342"/>
      <c r="AF37" s="342"/>
      <c r="AG37" s="342"/>
      <c r="AH37" s="342"/>
      <c r="AI37" s="342"/>
      <c r="AJ37" s="342"/>
      <c r="AK37" s="342"/>
      <c r="AL37" s="165"/>
      <c r="AM37" s="343">
        <f t="shared" si="0"/>
        <v>11</v>
      </c>
      <c r="AN37" s="343"/>
      <c r="AO37" s="342" t="str">
        <f>IF('各会計、関係団体の財政状況及び健全化判断比率'!B36="","",'各会計、関係団体の財政状況及び健全化判断比率'!B36)</f>
        <v>上高地観光施設事業会計</v>
      </c>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IF('各会計、関係団体の財政状況及び健全化判断比率'!B40="","",'各会計、関係団体の財政状況及び健全化判断比率'!B40)</f>
        <v>農業集落排水事業特別会計</v>
      </c>
      <c r="BH37" s="342"/>
      <c r="BI37" s="342"/>
      <c r="BJ37" s="342"/>
      <c r="BK37" s="342"/>
      <c r="BL37" s="342"/>
      <c r="BM37" s="342"/>
      <c r="BN37" s="342"/>
      <c r="BO37" s="342"/>
      <c r="BP37" s="342"/>
      <c r="BQ37" s="342"/>
      <c r="BR37" s="342"/>
      <c r="BS37" s="342"/>
      <c r="BT37" s="342"/>
      <c r="BU37" s="342"/>
      <c r="BV37" s="165"/>
      <c r="BW37" s="343">
        <f t="shared" si="2"/>
        <v>23</v>
      </c>
      <c r="BX37" s="343"/>
      <c r="BY37" s="342" t="str">
        <f>IF('各会計、関係団体の財政状況及び健全化判断比率'!B71="","",'各会計、関係団体の財政状況及び健全化判断比率'!B71)</f>
        <v>松塩地区広域施設組合（一般会計）</v>
      </c>
      <c r="BZ37" s="342"/>
      <c r="CA37" s="342"/>
      <c r="CB37" s="342"/>
      <c r="CC37" s="342"/>
      <c r="CD37" s="342"/>
      <c r="CE37" s="342"/>
      <c r="CF37" s="342"/>
      <c r="CG37" s="342"/>
      <c r="CH37" s="342"/>
      <c r="CI37" s="342"/>
      <c r="CJ37" s="342"/>
      <c r="CK37" s="342"/>
      <c r="CL37" s="342"/>
      <c r="CM37" s="342"/>
      <c r="CN37" s="165"/>
      <c r="CO37" s="343">
        <f t="shared" si="3"/>
        <v>33</v>
      </c>
      <c r="CP37" s="343"/>
      <c r="CQ37" s="342" t="str">
        <f>IF('各会計、関係団体の財政状況及び健全化判断比率'!BS10="","",'各会計、関係団体の財政状況及び健全化判断比率'!BS10)</f>
        <v>松本体育協会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市街地駐車場事業特別会計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IF('各会計、関係団体の財政状況及び健全化判断比率'!B41="","",'各会計、関係団体の財政状況及び健全化判断比率'!B41)</f>
        <v>松本城特別会計</v>
      </c>
      <c r="BH38" s="342"/>
      <c r="BI38" s="342"/>
      <c r="BJ38" s="342"/>
      <c r="BK38" s="342"/>
      <c r="BL38" s="342"/>
      <c r="BM38" s="342"/>
      <c r="BN38" s="342"/>
      <c r="BO38" s="342"/>
      <c r="BP38" s="342"/>
      <c r="BQ38" s="342"/>
      <c r="BR38" s="342"/>
      <c r="BS38" s="342"/>
      <c r="BT38" s="342"/>
      <c r="BU38" s="342"/>
      <c r="BV38" s="165"/>
      <c r="BW38" s="343">
        <f t="shared" si="2"/>
        <v>24</v>
      </c>
      <c r="BX38" s="343"/>
      <c r="BY38" s="342" t="str">
        <f>IF('各会計、関係団体の財政状況及び健全化判断比率'!B72="","",'各会計、関係団体の財政状況及び健全化判断比率'!B72)</f>
        <v>松塩地区広域施設組合（電気事業特別会計）</v>
      </c>
      <c r="BZ38" s="342"/>
      <c r="CA38" s="342"/>
      <c r="CB38" s="342"/>
      <c r="CC38" s="342"/>
      <c r="CD38" s="342"/>
      <c r="CE38" s="342"/>
      <c r="CF38" s="342"/>
      <c r="CG38" s="342"/>
      <c r="CH38" s="342"/>
      <c r="CI38" s="342"/>
      <c r="CJ38" s="342"/>
      <c r="CK38" s="342"/>
      <c r="CL38" s="342"/>
      <c r="CM38" s="342"/>
      <c r="CN38" s="165"/>
      <c r="CO38" s="343">
        <f t="shared" si="3"/>
        <v>34</v>
      </c>
      <c r="CP38" s="343"/>
      <c r="CQ38" s="342" t="str">
        <f>IF('各会計、関係団体の財政状況及び健全化判断比率'!BS11="","",'各会計、関係団体の財政状況及び健全化判断比率'!BS11)</f>
        <v>松本市土地開発公社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〇</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IF('各会計、関係団体の財政状況及び健全化判断比率'!B42="","",'各会計、関係団体の財政状況及び健全化判断比率'!B42)</f>
        <v>奈川観光施設事業特別会計</v>
      </c>
      <c r="BH39" s="342"/>
      <c r="BI39" s="342"/>
      <c r="BJ39" s="342"/>
      <c r="BK39" s="342"/>
      <c r="BL39" s="342"/>
      <c r="BM39" s="342"/>
      <c r="BN39" s="342"/>
      <c r="BO39" s="342"/>
      <c r="BP39" s="342"/>
      <c r="BQ39" s="342"/>
      <c r="BR39" s="342"/>
      <c r="BS39" s="342"/>
      <c r="BT39" s="342"/>
      <c r="BU39" s="342"/>
      <c r="BV39" s="165"/>
      <c r="BW39" s="343">
        <f t="shared" si="2"/>
        <v>25</v>
      </c>
      <c r="BX39" s="343"/>
      <c r="BY39" s="342" t="str">
        <f>IF('各会計、関係団体の財政状況及び健全化判断比率'!B73="","",'各会計、関係団体の財政状況及び健全化判断比率'!B73)</f>
        <v>安曇野松筑広域環境施設組合</v>
      </c>
      <c r="BZ39" s="342"/>
      <c r="CA39" s="342"/>
      <c r="CB39" s="342"/>
      <c r="CC39" s="342"/>
      <c r="CD39" s="342"/>
      <c r="CE39" s="342"/>
      <c r="CF39" s="342"/>
      <c r="CG39" s="342"/>
      <c r="CH39" s="342"/>
      <c r="CI39" s="342"/>
      <c r="CJ39" s="342"/>
      <c r="CK39" s="342"/>
      <c r="CL39" s="342"/>
      <c r="CM39" s="342"/>
      <c r="CN39" s="165"/>
      <c r="CO39" s="343">
        <f t="shared" si="3"/>
        <v>35</v>
      </c>
      <c r="CP39" s="343"/>
      <c r="CQ39" s="342" t="str">
        <f>IF('各会計、関係団体の財政状況及び健全化判断比率'!BS12="","",'各会計、関係団体の財政状況及び健全化判断比率'!BS12)</f>
        <v>四賀むらづくり</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18</v>
      </c>
      <c r="BF40" s="343"/>
      <c r="BG40" s="342" t="str">
        <f>IF('各会計、関係団体の財政状況及び健全化判断比率'!B43="","",'各会計、関係団体の財政状況及び健全化判断比率'!B43)</f>
        <v>新松本臨空産業団地建設事業特別会計</v>
      </c>
      <c r="BH40" s="342"/>
      <c r="BI40" s="342"/>
      <c r="BJ40" s="342"/>
      <c r="BK40" s="342"/>
      <c r="BL40" s="342"/>
      <c r="BM40" s="342"/>
      <c r="BN40" s="342"/>
      <c r="BO40" s="342"/>
      <c r="BP40" s="342"/>
      <c r="BQ40" s="342"/>
      <c r="BR40" s="342"/>
      <c r="BS40" s="342"/>
      <c r="BT40" s="342"/>
      <c r="BU40" s="342"/>
      <c r="BV40" s="165"/>
      <c r="BW40" s="343">
        <f t="shared" si="2"/>
        <v>26</v>
      </c>
      <c r="BX40" s="343"/>
      <c r="BY40" s="342" t="str">
        <f>IF('各会計、関係団体の財政状況及び健全化判断比率'!B74="","",'各会計、関係団体の財政状況及び健全化判断比率'!B74)</f>
        <v>松塩安筑老人福祉施設組合</v>
      </c>
      <c r="BZ40" s="342"/>
      <c r="CA40" s="342"/>
      <c r="CB40" s="342"/>
      <c r="CC40" s="342"/>
      <c r="CD40" s="342"/>
      <c r="CE40" s="342"/>
      <c r="CF40" s="342"/>
      <c r="CG40" s="342"/>
      <c r="CH40" s="342"/>
      <c r="CI40" s="342"/>
      <c r="CJ40" s="342"/>
      <c r="CK40" s="342"/>
      <c r="CL40" s="342"/>
      <c r="CM40" s="342"/>
      <c r="CN40" s="165"/>
      <c r="CO40" s="343">
        <f t="shared" si="3"/>
        <v>36</v>
      </c>
      <c r="CP40" s="343"/>
      <c r="CQ40" s="342" t="str">
        <f>IF('各会計、関係団体の財政状況及び健全化判断比率'!BS13="","",'各会計、関係団体の財政状況及び健全化判断比率'!BS13)</f>
        <v>奈川振興公社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19</v>
      </c>
      <c r="BF41" s="343"/>
      <c r="BG41" s="342" t="str">
        <f>IF('各会計、関係団体の財政状況及び健全化判断比率'!B44="","",'各会計、関係団体の財政状況及び健全化判断比率'!B44)</f>
        <v>新松本工業団地建設事業特別会計</v>
      </c>
      <c r="BH41" s="342"/>
      <c r="BI41" s="342"/>
      <c r="BJ41" s="342"/>
      <c r="BK41" s="342"/>
      <c r="BL41" s="342"/>
      <c r="BM41" s="342"/>
      <c r="BN41" s="342"/>
      <c r="BO41" s="342"/>
      <c r="BP41" s="342"/>
      <c r="BQ41" s="342"/>
      <c r="BR41" s="342"/>
      <c r="BS41" s="342"/>
      <c r="BT41" s="342"/>
      <c r="BU41" s="342"/>
      <c r="BV41" s="165"/>
      <c r="BW41" s="343">
        <f t="shared" si="2"/>
        <v>27</v>
      </c>
      <c r="BX41" s="343"/>
      <c r="BY41" s="342" t="str">
        <f>IF('各会計、関係団体の財政状況及び健全化判断比率'!B75="","",'各会計、関係団体の財政状況及び健全化判断比率'!B75)</f>
        <v>長野県市町村自治振興組合</v>
      </c>
      <c r="BZ41" s="342"/>
      <c r="CA41" s="342"/>
      <c r="CB41" s="342"/>
      <c r="CC41" s="342"/>
      <c r="CD41" s="342"/>
      <c r="CE41" s="342"/>
      <c r="CF41" s="342"/>
      <c r="CG41" s="342"/>
      <c r="CH41" s="342"/>
      <c r="CI41" s="342"/>
      <c r="CJ41" s="342"/>
      <c r="CK41" s="342"/>
      <c r="CL41" s="342"/>
      <c r="CM41" s="342"/>
      <c r="CN41" s="165"/>
      <c r="CO41" s="343">
        <f t="shared" si="3"/>
        <v>37</v>
      </c>
      <c r="CP41" s="343"/>
      <c r="CQ41" s="342" t="str">
        <f>IF('各会計、関係団体の財政状況及び健全化判断比率'!BS14="","",'各会計、関係団体の財政状況及び健全化判断比率'!BS14)</f>
        <v>乗鞍温泉供給公社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28</v>
      </c>
      <c r="BX42" s="343"/>
      <c r="BY42" s="342" t="str">
        <f>IF('各会計、関係団体の財政状況及び健全化判断比率'!B76="","",'各会計、関係団体の財政状況及び健全化判断比率'!B76)</f>
        <v>長野県後期高齢者医療広域連合（一般会計）</v>
      </c>
      <c r="BZ42" s="342"/>
      <c r="CA42" s="342"/>
      <c r="CB42" s="342"/>
      <c r="CC42" s="342"/>
      <c r="CD42" s="342"/>
      <c r="CE42" s="342"/>
      <c r="CF42" s="342"/>
      <c r="CG42" s="342"/>
      <c r="CH42" s="342"/>
      <c r="CI42" s="342"/>
      <c r="CJ42" s="342"/>
      <c r="CK42" s="342"/>
      <c r="CL42" s="342"/>
      <c r="CM42" s="342"/>
      <c r="CN42" s="165"/>
      <c r="CO42" s="343">
        <f t="shared" si="3"/>
        <v>38</v>
      </c>
      <c r="CP42" s="343"/>
      <c r="CQ42" s="342" t="str">
        <f>IF('各会計、関係団体の財政状況及び健全化判断比率'!BS15="","",'各会計、関係団体の財政状況及び健全化判断比率'!BS15)</f>
        <v>日本アルプス観光</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29</v>
      </c>
      <c r="BX43" s="343"/>
      <c r="BY43" s="342" t="str">
        <f>IF('各会計、関係団体の財政状況及び健全化判断比率'!B77="","",'各会計、関係団体の財政状況及び健全化判断比率'!B77)</f>
        <v>長野県後期高齢者医療広域連合（後期高齢者医療特別会計）</v>
      </c>
      <c r="BZ43" s="342"/>
      <c r="CA43" s="342"/>
      <c r="CB43" s="342"/>
      <c r="CC43" s="342"/>
      <c r="CD43" s="342"/>
      <c r="CE43" s="342"/>
      <c r="CF43" s="342"/>
      <c r="CG43" s="342"/>
      <c r="CH43" s="342"/>
      <c r="CI43" s="342"/>
      <c r="CJ43" s="342"/>
      <c r="CK43" s="342"/>
      <c r="CL43" s="342"/>
      <c r="CM43" s="342"/>
      <c r="CN43" s="165"/>
      <c r="CO43" s="343">
        <f t="shared" si="3"/>
        <v>39</v>
      </c>
      <c r="CP43" s="343"/>
      <c r="CQ43" s="342" t="str">
        <f>IF('各会計、関係団体の財政状況及び健全化判断比率'!BS16="","",'各会計、関係団体の財政状況及び健全化判断比率'!BS16)</f>
        <v>梓川ふるさと振興公社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79" t="s">
        <v>24</v>
      </c>
      <c r="C41" s="1180"/>
      <c r="D41" s="81"/>
      <c r="E41" s="1181" t="s">
        <v>25</v>
      </c>
      <c r="F41" s="1181"/>
      <c r="G41" s="1181"/>
      <c r="H41" s="1182"/>
      <c r="I41" s="82">
        <v>93301</v>
      </c>
      <c r="J41" s="83">
        <v>92332</v>
      </c>
      <c r="K41" s="83">
        <v>90762</v>
      </c>
      <c r="L41" s="83">
        <v>88806</v>
      </c>
      <c r="M41" s="84">
        <v>87105</v>
      </c>
    </row>
    <row r="42" spans="2:13" ht="27.75" customHeight="1">
      <c r="B42" s="1169"/>
      <c r="C42" s="1170"/>
      <c r="D42" s="85"/>
      <c r="E42" s="1173" t="s">
        <v>26</v>
      </c>
      <c r="F42" s="1173"/>
      <c r="G42" s="1173"/>
      <c r="H42" s="1174"/>
      <c r="I42" s="86">
        <v>847</v>
      </c>
      <c r="J42" s="87">
        <v>719</v>
      </c>
      <c r="K42" s="87">
        <v>624</v>
      </c>
      <c r="L42" s="87">
        <v>563</v>
      </c>
      <c r="M42" s="88">
        <v>534</v>
      </c>
    </row>
    <row r="43" spans="2:13" ht="27.75" customHeight="1">
      <c r="B43" s="1169"/>
      <c r="C43" s="1170"/>
      <c r="D43" s="85"/>
      <c r="E43" s="1173" t="s">
        <v>27</v>
      </c>
      <c r="F43" s="1173"/>
      <c r="G43" s="1173"/>
      <c r="H43" s="1174"/>
      <c r="I43" s="86">
        <v>29525</v>
      </c>
      <c r="J43" s="87">
        <v>29119</v>
      </c>
      <c r="K43" s="87">
        <v>28369</v>
      </c>
      <c r="L43" s="87">
        <v>29496</v>
      </c>
      <c r="M43" s="88">
        <v>26422</v>
      </c>
    </row>
    <row r="44" spans="2:13" ht="27.75" customHeight="1">
      <c r="B44" s="1169"/>
      <c r="C44" s="1170"/>
      <c r="D44" s="85"/>
      <c r="E44" s="1173" t="s">
        <v>28</v>
      </c>
      <c r="F44" s="1173"/>
      <c r="G44" s="1173"/>
      <c r="H44" s="1174"/>
      <c r="I44" s="86">
        <v>5481</v>
      </c>
      <c r="J44" s="87">
        <v>4062</v>
      </c>
      <c r="K44" s="87">
        <v>2617</v>
      </c>
      <c r="L44" s="87">
        <v>1735</v>
      </c>
      <c r="M44" s="88">
        <v>1316</v>
      </c>
    </row>
    <row r="45" spans="2:13" ht="27.75" customHeight="1">
      <c r="B45" s="1169"/>
      <c r="C45" s="1170"/>
      <c r="D45" s="85"/>
      <c r="E45" s="1173" t="s">
        <v>29</v>
      </c>
      <c r="F45" s="1173"/>
      <c r="G45" s="1173"/>
      <c r="H45" s="1174"/>
      <c r="I45" s="86">
        <v>15049</v>
      </c>
      <c r="J45" s="87">
        <v>15044</v>
      </c>
      <c r="K45" s="87">
        <v>14682</v>
      </c>
      <c r="L45" s="87">
        <v>14247</v>
      </c>
      <c r="M45" s="88">
        <v>13594</v>
      </c>
    </row>
    <row r="46" spans="2:13" ht="27.75" customHeight="1">
      <c r="B46" s="1169"/>
      <c r="C46" s="1170"/>
      <c r="D46" s="85"/>
      <c r="E46" s="1173" t="s">
        <v>30</v>
      </c>
      <c r="F46" s="1173"/>
      <c r="G46" s="1173"/>
      <c r="H46" s="1174"/>
      <c r="I46" s="86">
        <v>1357</v>
      </c>
      <c r="J46" s="87">
        <v>1174</v>
      </c>
      <c r="K46" s="87">
        <v>969</v>
      </c>
      <c r="L46" s="87">
        <v>741</v>
      </c>
      <c r="M46" s="88">
        <v>526</v>
      </c>
    </row>
    <row r="47" spans="2:13" ht="27.75" customHeight="1">
      <c r="B47" s="1169"/>
      <c r="C47" s="1170"/>
      <c r="D47" s="85"/>
      <c r="E47" s="1173" t="s">
        <v>31</v>
      </c>
      <c r="F47" s="1173"/>
      <c r="G47" s="1173"/>
      <c r="H47" s="1174"/>
      <c r="I47" s="86" t="s">
        <v>488</v>
      </c>
      <c r="J47" s="87" t="s">
        <v>488</v>
      </c>
      <c r="K47" s="87" t="s">
        <v>488</v>
      </c>
      <c r="L47" s="87" t="s">
        <v>488</v>
      </c>
      <c r="M47" s="88" t="s">
        <v>488</v>
      </c>
    </row>
    <row r="48" spans="2:13" ht="27.75" customHeight="1">
      <c r="B48" s="1171"/>
      <c r="C48" s="1172"/>
      <c r="D48" s="85"/>
      <c r="E48" s="1173" t="s">
        <v>32</v>
      </c>
      <c r="F48" s="1173"/>
      <c r="G48" s="1173"/>
      <c r="H48" s="1174"/>
      <c r="I48" s="86" t="s">
        <v>488</v>
      </c>
      <c r="J48" s="87" t="s">
        <v>488</v>
      </c>
      <c r="K48" s="87" t="s">
        <v>488</v>
      </c>
      <c r="L48" s="87" t="s">
        <v>488</v>
      </c>
      <c r="M48" s="88" t="s">
        <v>488</v>
      </c>
    </row>
    <row r="49" spans="2:13" ht="27.75" customHeight="1">
      <c r="B49" s="1167" t="s">
        <v>33</v>
      </c>
      <c r="C49" s="1168"/>
      <c r="D49" s="89"/>
      <c r="E49" s="1173" t="s">
        <v>34</v>
      </c>
      <c r="F49" s="1173"/>
      <c r="G49" s="1173"/>
      <c r="H49" s="1174"/>
      <c r="I49" s="86">
        <v>18455</v>
      </c>
      <c r="J49" s="87">
        <v>22102</v>
      </c>
      <c r="K49" s="87">
        <v>26542</v>
      </c>
      <c r="L49" s="87">
        <v>25629</v>
      </c>
      <c r="M49" s="88">
        <v>29725</v>
      </c>
    </row>
    <row r="50" spans="2:13" ht="27.75" customHeight="1">
      <c r="B50" s="1169"/>
      <c r="C50" s="1170"/>
      <c r="D50" s="85"/>
      <c r="E50" s="1173" t="s">
        <v>35</v>
      </c>
      <c r="F50" s="1173"/>
      <c r="G50" s="1173"/>
      <c r="H50" s="1174"/>
      <c r="I50" s="86">
        <v>10279</v>
      </c>
      <c r="J50" s="87">
        <v>8834</v>
      </c>
      <c r="K50" s="87">
        <v>7510</v>
      </c>
      <c r="L50" s="87">
        <v>6173</v>
      </c>
      <c r="M50" s="88">
        <v>5523</v>
      </c>
    </row>
    <row r="51" spans="2:13" ht="27.75" customHeight="1">
      <c r="B51" s="1171"/>
      <c r="C51" s="1172"/>
      <c r="D51" s="85"/>
      <c r="E51" s="1173" t="s">
        <v>36</v>
      </c>
      <c r="F51" s="1173"/>
      <c r="G51" s="1173"/>
      <c r="H51" s="1174"/>
      <c r="I51" s="86">
        <v>96579</v>
      </c>
      <c r="J51" s="87">
        <v>96238</v>
      </c>
      <c r="K51" s="87">
        <v>94615</v>
      </c>
      <c r="L51" s="87">
        <v>96381</v>
      </c>
      <c r="M51" s="88">
        <v>94430</v>
      </c>
    </row>
    <row r="52" spans="2:13" ht="27.75" customHeight="1" thickBot="1">
      <c r="B52" s="1175" t="s">
        <v>37</v>
      </c>
      <c r="C52" s="1176"/>
      <c r="D52" s="90"/>
      <c r="E52" s="1177" t="s">
        <v>38</v>
      </c>
      <c r="F52" s="1177"/>
      <c r="G52" s="1177"/>
      <c r="H52" s="1178"/>
      <c r="I52" s="91">
        <v>20246</v>
      </c>
      <c r="J52" s="92">
        <v>15275</v>
      </c>
      <c r="K52" s="92">
        <v>9356</v>
      </c>
      <c r="L52" s="92">
        <v>7406</v>
      </c>
      <c r="M52" s="93">
        <v>-181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50932</v>
      </c>
      <c r="E3" s="116"/>
      <c r="F3" s="117">
        <v>42247</v>
      </c>
      <c r="G3" s="118"/>
      <c r="H3" s="119"/>
    </row>
    <row r="4" spans="1:8">
      <c r="A4" s="120"/>
      <c r="B4" s="121"/>
      <c r="C4" s="122"/>
      <c r="D4" s="123">
        <v>26723</v>
      </c>
      <c r="E4" s="124"/>
      <c r="F4" s="125">
        <v>25497</v>
      </c>
      <c r="G4" s="126"/>
      <c r="H4" s="127"/>
    </row>
    <row r="5" spans="1:8">
      <c r="A5" s="108" t="s">
        <v>521</v>
      </c>
      <c r="B5" s="113"/>
      <c r="C5" s="114"/>
      <c r="D5" s="115">
        <v>42128</v>
      </c>
      <c r="E5" s="116"/>
      <c r="F5" s="117">
        <v>41739</v>
      </c>
      <c r="G5" s="118"/>
      <c r="H5" s="119"/>
    </row>
    <row r="6" spans="1:8">
      <c r="A6" s="120"/>
      <c r="B6" s="121"/>
      <c r="C6" s="122"/>
      <c r="D6" s="123">
        <v>24571</v>
      </c>
      <c r="E6" s="124"/>
      <c r="F6" s="125">
        <v>24625</v>
      </c>
      <c r="G6" s="126"/>
      <c r="H6" s="127"/>
    </row>
    <row r="7" spans="1:8">
      <c r="A7" s="108" t="s">
        <v>522</v>
      </c>
      <c r="B7" s="113"/>
      <c r="C7" s="114"/>
      <c r="D7" s="115">
        <v>44290</v>
      </c>
      <c r="E7" s="116"/>
      <c r="F7" s="117">
        <v>36765</v>
      </c>
      <c r="G7" s="118"/>
      <c r="H7" s="119"/>
    </row>
    <row r="8" spans="1:8">
      <c r="A8" s="120"/>
      <c r="B8" s="121"/>
      <c r="C8" s="122"/>
      <c r="D8" s="123">
        <v>24101</v>
      </c>
      <c r="E8" s="124"/>
      <c r="F8" s="125">
        <v>20975</v>
      </c>
      <c r="G8" s="126"/>
      <c r="H8" s="127"/>
    </row>
    <row r="9" spans="1:8">
      <c r="A9" s="108" t="s">
        <v>523</v>
      </c>
      <c r="B9" s="113"/>
      <c r="C9" s="114"/>
      <c r="D9" s="115">
        <v>46917</v>
      </c>
      <c r="E9" s="116"/>
      <c r="F9" s="117">
        <v>39052</v>
      </c>
      <c r="G9" s="118"/>
      <c r="H9" s="119"/>
    </row>
    <row r="10" spans="1:8">
      <c r="A10" s="120"/>
      <c r="B10" s="121"/>
      <c r="C10" s="122"/>
      <c r="D10" s="123">
        <v>24832</v>
      </c>
      <c r="E10" s="124"/>
      <c r="F10" s="125">
        <v>21186</v>
      </c>
      <c r="G10" s="126"/>
      <c r="H10" s="127"/>
    </row>
    <row r="11" spans="1:8">
      <c r="A11" s="108" t="s">
        <v>524</v>
      </c>
      <c r="B11" s="113"/>
      <c r="C11" s="114"/>
      <c r="D11" s="115">
        <v>46429</v>
      </c>
      <c r="E11" s="116"/>
      <c r="F11" s="117">
        <v>41235</v>
      </c>
      <c r="G11" s="118"/>
      <c r="H11" s="119"/>
    </row>
    <row r="12" spans="1:8">
      <c r="A12" s="120"/>
      <c r="B12" s="121"/>
      <c r="C12" s="128"/>
      <c r="D12" s="123">
        <v>24015</v>
      </c>
      <c r="E12" s="124"/>
      <c r="F12" s="125">
        <v>22086</v>
      </c>
      <c r="G12" s="126"/>
      <c r="H12" s="127"/>
    </row>
    <row r="13" spans="1:8">
      <c r="A13" s="108"/>
      <c r="B13" s="113"/>
      <c r="C13" s="129"/>
      <c r="D13" s="130">
        <v>46139</v>
      </c>
      <c r="E13" s="131"/>
      <c r="F13" s="132">
        <v>40208</v>
      </c>
      <c r="G13" s="133"/>
      <c r="H13" s="119"/>
    </row>
    <row r="14" spans="1:8">
      <c r="A14" s="120"/>
      <c r="B14" s="121"/>
      <c r="C14" s="122"/>
      <c r="D14" s="123">
        <v>24848</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1.99</v>
      </c>
      <c r="C19" s="134">
        <f>ROUND(VALUE(SUBSTITUTE(実質収支比率等に係る経年分析!G$48,"▲","-")),2)</f>
        <v>2.7</v>
      </c>
      <c r="D19" s="134">
        <f>ROUND(VALUE(SUBSTITUTE(実質収支比率等に係る経年分析!H$48,"▲","-")),2)</f>
        <v>2.3199999999999998</v>
      </c>
      <c r="E19" s="134">
        <f>ROUND(VALUE(SUBSTITUTE(実質収支比率等に係る経年分析!I$48,"▲","-")),2)</f>
        <v>2.34</v>
      </c>
      <c r="F19" s="134">
        <f>ROUND(VALUE(SUBSTITUTE(実質収支比率等に係る経年分析!J$48,"▲","-")),2)</f>
        <v>2.4</v>
      </c>
    </row>
    <row r="20" spans="1:11">
      <c r="A20" s="134" t="s">
        <v>43</v>
      </c>
      <c r="B20" s="134">
        <f>ROUND(VALUE(SUBSTITUTE(実質収支比率等に係る経年分析!F$47,"▲","-")),2)</f>
        <v>14.16</v>
      </c>
      <c r="C20" s="134">
        <f>ROUND(VALUE(SUBSTITUTE(実質収支比率等に係る経年分析!G$47,"▲","-")),2)</f>
        <v>14.82</v>
      </c>
      <c r="D20" s="134">
        <f>ROUND(VALUE(SUBSTITUTE(実質収支比率等に係る経年分析!H$47,"▲","-")),2)</f>
        <v>15.49</v>
      </c>
      <c r="E20" s="134">
        <f>ROUND(VALUE(SUBSTITUTE(実質収支比率等に係る経年分析!I$47,"▲","-")),2)</f>
        <v>16.399999999999999</v>
      </c>
      <c r="F20" s="134">
        <f>ROUND(VALUE(SUBSTITUTE(実質収支比率等に係る経年分析!J$47,"▲","-")),2)</f>
        <v>17.5</v>
      </c>
    </row>
    <row r="21" spans="1:11">
      <c r="A21" s="134" t="s">
        <v>44</v>
      </c>
      <c r="B21" s="134">
        <f>IF(ISNUMBER(VALUE(SUBSTITUTE(実質収支比率等に係る経年分析!F$49,"▲","-"))),ROUND(VALUE(SUBSTITUTE(実質収支比率等に係る経年分析!F$49,"▲","-")),2),NA())</f>
        <v>1.48</v>
      </c>
      <c r="C21" s="134">
        <f>IF(ISNUMBER(VALUE(SUBSTITUTE(実質収支比率等に係る経年分析!G$49,"▲","-"))),ROUND(VALUE(SUBSTITUTE(実質収支比率等に係る経年分析!G$49,"▲","-")),2),NA())</f>
        <v>1.65</v>
      </c>
      <c r="D21" s="134">
        <f>IF(ISNUMBER(VALUE(SUBSTITUTE(実質収支比率等に係る経年分析!H$49,"▲","-"))),ROUND(VALUE(SUBSTITUTE(実質収支比率等に係る経年分析!H$49,"▲","-")),2),NA())</f>
        <v>0.36</v>
      </c>
      <c r="E21" s="134">
        <f>IF(ISNUMBER(VALUE(SUBSTITUTE(実質収支比率等に係る経年分析!I$49,"▲","-"))),ROUND(VALUE(SUBSTITUTE(実質収支比率等に係る経年分析!I$49,"▲","-")),2),NA())</f>
        <v>1.1299999999999999</v>
      </c>
      <c r="F21" s="134">
        <f>IF(ISNUMBER(VALUE(SUBSTITUTE(実質収支比率等に係る経年分析!J$49,"▲","-"))),ROUND(VALUE(SUBSTITUTE(実質収支比率等に係る経年分析!J$49,"▲","-")),2),NA())</f>
        <v>1.23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0.01</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0.32</v>
      </c>
    </row>
    <row r="31" spans="1:11">
      <c r="A31" s="135" t="str">
        <f>IF(連結実質赤字比率に係る赤字・黒字の構成分析!C$39="",NA(),連結実質赤字比率に係る赤字・黒字の構成分析!C$39)</f>
        <v>新松本臨空産業団地建設事業特別会計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0.68</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4.1900000000000004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3.86</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4.0599999999999996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4.2300000000000004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12109</v>
      </c>
      <c r="E42" s="136"/>
      <c r="F42" s="136"/>
      <c r="G42" s="136">
        <f>'実質公債費比率（分子）の構造'!L$52</f>
        <v>11929</v>
      </c>
      <c r="H42" s="136"/>
      <c r="I42" s="136"/>
      <c r="J42" s="136">
        <f>'実質公債費比率（分子）の構造'!M$52</f>
        <v>12002</v>
      </c>
      <c r="K42" s="136"/>
      <c r="L42" s="136"/>
      <c r="M42" s="136">
        <f>'実質公債費比率（分子）の構造'!N$52</f>
        <v>11902</v>
      </c>
      <c r="N42" s="136"/>
      <c r="O42" s="136"/>
      <c r="P42" s="136">
        <f>'実質公債費比率（分子）の構造'!O$52</f>
        <v>11799</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145</v>
      </c>
      <c r="C44" s="136"/>
      <c r="D44" s="136"/>
      <c r="E44" s="136">
        <f>'実質公債費比率（分子）の構造'!L$50</f>
        <v>94</v>
      </c>
      <c r="F44" s="136"/>
      <c r="G44" s="136"/>
      <c r="H44" s="136">
        <f>'実質公債費比率（分子）の構造'!M$50</f>
        <v>80</v>
      </c>
      <c r="I44" s="136"/>
      <c r="J44" s="136"/>
      <c r="K44" s="136">
        <f>'実質公債費比率（分子）の構造'!N$50</f>
        <v>88</v>
      </c>
      <c r="L44" s="136"/>
      <c r="M44" s="136"/>
      <c r="N44" s="136">
        <f>'実質公債費比率（分子）の構造'!O$50</f>
        <v>78</v>
      </c>
      <c r="O44" s="136"/>
      <c r="P44" s="136"/>
    </row>
    <row r="45" spans="1:16">
      <c r="A45" s="136" t="s">
        <v>54</v>
      </c>
      <c r="B45" s="136">
        <f>'実質公債費比率（分子）の構造'!K$49</f>
        <v>1434</v>
      </c>
      <c r="C45" s="136"/>
      <c r="D45" s="136"/>
      <c r="E45" s="136">
        <f>'実質公債費比率（分子）の構造'!L$49</f>
        <v>1438</v>
      </c>
      <c r="F45" s="136"/>
      <c r="G45" s="136"/>
      <c r="H45" s="136">
        <f>'実質公債費比率（分子）の構造'!M$49</f>
        <v>1442</v>
      </c>
      <c r="I45" s="136"/>
      <c r="J45" s="136"/>
      <c r="K45" s="136">
        <f>'実質公債費比率（分子）の構造'!N$49</f>
        <v>994</v>
      </c>
      <c r="L45" s="136"/>
      <c r="M45" s="136"/>
      <c r="N45" s="136">
        <f>'実質公債費比率（分子）の構造'!O$49</f>
        <v>443</v>
      </c>
      <c r="O45" s="136"/>
      <c r="P45" s="136"/>
    </row>
    <row r="46" spans="1:16">
      <c r="A46" s="136" t="s">
        <v>55</v>
      </c>
      <c r="B46" s="136">
        <f>'実質公債費比率（分子）の構造'!K$48</f>
        <v>3084</v>
      </c>
      <c r="C46" s="136"/>
      <c r="D46" s="136"/>
      <c r="E46" s="136">
        <f>'実質公債費比率（分子）の構造'!L$48</f>
        <v>3314</v>
      </c>
      <c r="F46" s="136"/>
      <c r="G46" s="136"/>
      <c r="H46" s="136">
        <f>'実質公債費比率（分子）の構造'!M$48</f>
        <v>3407</v>
      </c>
      <c r="I46" s="136"/>
      <c r="J46" s="136"/>
      <c r="K46" s="136">
        <f>'実質公債費比率（分子）の構造'!N$48</f>
        <v>3053</v>
      </c>
      <c r="L46" s="136"/>
      <c r="M46" s="136"/>
      <c r="N46" s="136">
        <f>'実質公債費比率（分子）の構造'!O$48</f>
        <v>3251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11649</v>
      </c>
      <c r="C49" s="136"/>
      <c r="D49" s="136"/>
      <c r="E49" s="136">
        <f>'実質公債費比率（分子）の構造'!L$45</f>
        <v>11489</v>
      </c>
      <c r="F49" s="136"/>
      <c r="G49" s="136"/>
      <c r="H49" s="136">
        <f>'実質公債費比率（分子）の構造'!M$45</f>
        <v>11438</v>
      </c>
      <c r="I49" s="136"/>
      <c r="J49" s="136"/>
      <c r="K49" s="136">
        <f>'実質公債費比率（分子）の構造'!N$45</f>
        <v>11387</v>
      </c>
      <c r="L49" s="136"/>
      <c r="M49" s="136"/>
      <c r="N49" s="136">
        <f>'実質公債費比率（分子）の構造'!O$45</f>
        <v>11446</v>
      </c>
      <c r="O49" s="136"/>
      <c r="P49" s="136"/>
    </row>
    <row r="50" spans="1:16">
      <c r="A50" s="136" t="s">
        <v>59</v>
      </c>
      <c r="B50" s="136" t="e">
        <f>NA()</f>
        <v>#N/A</v>
      </c>
      <c r="C50" s="136">
        <f>IF(ISNUMBER('実質公債費比率（分子）の構造'!K$53),'実質公債費比率（分子）の構造'!K$53,NA())</f>
        <v>4203</v>
      </c>
      <c r="D50" s="136" t="e">
        <f>NA()</f>
        <v>#N/A</v>
      </c>
      <c r="E50" s="136" t="e">
        <f>NA()</f>
        <v>#N/A</v>
      </c>
      <c r="F50" s="136">
        <f>IF(ISNUMBER('実質公債費比率（分子）の構造'!L$53),'実質公債費比率（分子）の構造'!L$53,NA())</f>
        <v>4406</v>
      </c>
      <c r="G50" s="136" t="e">
        <f>NA()</f>
        <v>#N/A</v>
      </c>
      <c r="H50" s="136" t="e">
        <f>NA()</f>
        <v>#N/A</v>
      </c>
      <c r="I50" s="136">
        <f>IF(ISNUMBER('実質公債費比率（分子）の構造'!M$53),'実質公債費比率（分子）の構造'!M$53,NA())</f>
        <v>4365</v>
      </c>
      <c r="J50" s="136" t="e">
        <f>NA()</f>
        <v>#N/A</v>
      </c>
      <c r="K50" s="136" t="e">
        <f>NA()</f>
        <v>#N/A</v>
      </c>
      <c r="L50" s="136">
        <f>IF(ISNUMBER('実質公債費比率（分子）の構造'!N$53),'実質公債費比率（分子）の構造'!N$53,NA())</f>
        <v>3620</v>
      </c>
      <c r="M50" s="136" t="e">
        <f>NA()</f>
        <v>#N/A</v>
      </c>
      <c r="N50" s="136" t="e">
        <f>NA()</f>
        <v>#N/A</v>
      </c>
      <c r="O50" s="136">
        <f>IF(ISNUMBER('実質公債費比率（分子）の構造'!O$53),'実質公債費比率（分子）の構造'!O$53,NA())</f>
        <v>3419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96579</v>
      </c>
      <c r="E56" s="135"/>
      <c r="F56" s="135"/>
      <c r="G56" s="135">
        <f>'将来負担比率（分子）の構造'!J$51</f>
        <v>96238</v>
      </c>
      <c r="H56" s="135"/>
      <c r="I56" s="135"/>
      <c r="J56" s="135">
        <f>'将来負担比率（分子）の構造'!K$51</f>
        <v>94615</v>
      </c>
      <c r="K56" s="135"/>
      <c r="L56" s="135"/>
      <c r="M56" s="135">
        <f>'将来負担比率（分子）の構造'!L$51</f>
        <v>96381</v>
      </c>
      <c r="N56" s="135"/>
      <c r="O56" s="135"/>
      <c r="P56" s="135">
        <f>'将来負担比率（分子）の構造'!M$51</f>
        <v>94430</v>
      </c>
    </row>
    <row r="57" spans="1:16">
      <c r="A57" s="135" t="s">
        <v>35</v>
      </c>
      <c r="B57" s="135"/>
      <c r="C57" s="135"/>
      <c r="D57" s="135">
        <f>'将来負担比率（分子）の構造'!I$50</f>
        <v>10279</v>
      </c>
      <c r="E57" s="135"/>
      <c r="F57" s="135"/>
      <c r="G57" s="135">
        <f>'将来負担比率（分子）の構造'!J$50</f>
        <v>8834</v>
      </c>
      <c r="H57" s="135"/>
      <c r="I57" s="135"/>
      <c r="J57" s="135">
        <f>'将来負担比率（分子）の構造'!K$50</f>
        <v>7510</v>
      </c>
      <c r="K57" s="135"/>
      <c r="L57" s="135"/>
      <c r="M57" s="135">
        <f>'将来負担比率（分子）の構造'!L$50</f>
        <v>6173</v>
      </c>
      <c r="N57" s="135"/>
      <c r="O57" s="135"/>
      <c r="P57" s="135">
        <f>'将来負担比率（分子）の構造'!M$50</f>
        <v>5523</v>
      </c>
    </row>
    <row r="58" spans="1:16">
      <c r="A58" s="135" t="s">
        <v>34</v>
      </c>
      <c r="B58" s="135"/>
      <c r="C58" s="135"/>
      <c r="D58" s="135">
        <f>'将来負担比率（分子）の構造'!I$49</f>
        <v>18455</v>
      </c>
      <c r="E58" s="135"/>
      <c r="F58" s="135"/>
      <c r="G58" s="135">
        <f>'将来負担比率（分子）の構造'!J$49</f>
        <v>22102</v>
      </c>
      <c r="H58" s="135"/>
      <c r="I58" s="135"/>
      <c r="J58" s="135">
        <f>'将来負担比率（分子）の構造'!K$49</f>
        <v>26542</v>
      </c>
      <c r="K58" s="135"/>
      <c r="L58" s="135"/>
      <c r="M58" s="135">
        <f>'将来負担比率（分子）の構造'!L$49</f>
        <v>25629</v>
      </c>
      <c r="N58" s="135"/>
      <c r="O58" s="135"/>
      <c r="P58" s="135">
        <f>'将来負担比率（分子）の構造'!M$49</f>
        <v>29725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1357</v>
      </c>
      <c r="C61" s="135"/>
      <c r="D61" s="135"/>
      <c r="E61" s="135">
        <f>'将来負担比率（分子）の構造'!J$46</f>
        <v>1174</v>
      </c>
      <c r="F61" s="135"/>
      <c r="G61" s="135"/>
      <c r="H61" s="135">
        <f>'将来負担比率（分子）の構造'!K$46</f>
        <v>969</v>
      </c>
      <c r="I61" s="135"/>
      <c r="J61" s="135"/>
      <c r="K61" s="135">
        <f>'将来負担比率（分子）の構造'!L$46</f>
        <v>741</v>
      </c>
      <c r="L61" s="135"/>
      <c r="M61" s="135"/>
      <c r="N61" s="135">
        <f>'将来負担比率（分子）の構造'!M$46</f>
        <v>526</v>
      </c>
      <c r="O61" s="135"/>
      <c r="P61" s="135"/>
    </row>
    <row r="62" spans="1:16">
      <c r="A62" s="135" t="s">
        <v>29</v>
      </c>
      <c r="B62" s="135">
        <f>'将来負担比率（分子）の構造'!I$45</f>
        <v>15049</v>
      </c>
      <c r="C62" s="135"/>
      <c r="D62" s="135"/>
      <c r="E62" s="135">
        <f>'将来負担比率（分子）の構造'!J$45</f>
        <v>15044</v>
      </c>
      <c r="F62" s="135"/>
      <c r="G62" s="135"/>
      <c r="H62" s="135">
        <f>'将来負担比率（分子）の構造'!K$45</f>
        <v>14682</v>
      </c>
      <c r="I62" s="135"/>
      <c r="J62" s="135"/>
      <c r="K62" s="135">
        <f>'将来負担比率（分子）の構造'!L$45</f>
        <v>14247</v>
      </c>
      <c r="L62" s="135"/>
      <c r="M62" s="135"/>
      <c r="N62" s="135">
        <f>'将来負担比率（分子）の構造'!M$45</f>
        <v>13594</v>
      </c>
      <c r="O62" s="135"/>
      <c r="P62" s="135"/>
    </row>
    <row r="63" spans="1:16">
      <c r="A63" s="135" t="s">
        <v>28</v>
      </c>
      <c r="B63" s="135">
        <f>'将来負担比率（分子）の構造'!I$44</f>
        <v>5481</v>
      </c>
      <c r="C63" s="135"/>
      <c r="D63" s="135"/>
      <c r="E63" s="135">
        <f>'将来負担比率（分子）の構造'!J$44</f>
        <v>4062</v>
      </c>
      <c r="F63" s="135"/>
      <c r="G63" s="135"/>
      <c r="H63" s="135">
        <f>'将来負担比率（分子）の構造'!K$44</f>
        <v>2617</v>
      </c>
      <c r="I63" s="135"/>
      <c r="J63" s="135"/>
      <c r="K63" s="135">
        <f>'将来負担比率（分子）の構造'!L$44</f>
        <v>1735</v>
      </c>
      <c r="L63" s="135"/>
      <c r="M63" s="135"/>
      <c r="N63" s="135">
        <f>'将来負担比率（分子）の構造'!M$44</f>
        <v>1316</v>
      </c>
      <c r="O63" s="135"/>
      <c r="P63" s="135"/>
    </row>
    <row r="64" spans="1:16">
      <c r="A64" s="135" t="s">
        <v>27</v>
      </c>
      <c r="B64" s="135">
        <f>'将来負担比率（分子）の構造'!I$43</f>
        <v>29525</v>
      </c>
      <c r="C64" s="135"/>
      <c r="D64" s="135"/>
      <c r="E64" s="135">
        <f>'将来負担比率（分子）の構造'!J$43</f>
        <v>29119</v>
      </c>
      <c r="F64" s="135"/>
      <c r="G64" s="135"/>
      <c r="H64" s="135">
        <f>'将来負担比率（分子）の構造'!K$43</f>
        <v>28369</v>
      </c>
      <c r="I64" s="135"/>
      <c r="J64" s="135"/>
      <c r="K64" s="135">
        <f>'将来負担比率（分子）の構造'!L$43</f>
        <v>29496</v>
      </c>
      <c r="L64" s="135"/>
      <c r="M64" s="135"/>
      <c r="N64" s="135">
        <f>'将来負担比率（分子）の構造'!M$43</f>
        <v>26422</v>
      </c>
      <c r="O64" s="135"/>
      <c r="P64" s="135"/>
    </row>
    <row r="65" spans="1:16">
      <c r="A65" s="135" t="s">
        <v>26</v>
      </c>
      <c r="B65" s="135">
        <f>'将来負担比率（分子）の構造'!I$42</f>
        <v>847</v>
      </c>
      <c r="C65" s="135"/>
      <c r="D65" s="135"/>
      <c r="E65" s="135">
        <f>'将来負担比率（分子）の構造'!J$42</f>
        <v>719</v>
      </c>
      <c r="F65" s="135"/>
      <c r="G65" s="135"/>
      <c r="H65" s="135">
        <f>'将来負担比率（分子）の構造'!K$42</f>
        <v>624</v>
      </c>
      <c r="I65" s="135"/>
      <c r="J65" s="135"/>
      <c r="K65" s="135">
        <f>'将来負担比率（分子）の構造'!L$42</f>
        <v>563</v>
      </c>
      <c r="L65" s="135"/>
      <c r="M65" s="135"/>
      <c r="N65" s="135">
        <f>'将来負担比率（分子）の構造'!M$42</f>
        <v>534</v>
      </c>
      <c r="O65" s="135"/>
      <c r="P65" s="135"/>
    </row>
    <row r="66" spans="1:16">
      <c r="A66" s="135" t="s">
        <v>25</v>
      </c>
      <c r="B66" s="135">
        <f>'将来負担比率（分子）の構造'!I$41</f>
        <v>93301</v>
      </c>
      <c r="C66" s="135"/>
      <c r="D66" s="135"/>
      <c r="E66" s="135">
        <f>'将来負担比率（分子）の構造'!J$41</f>
        <v>92332</v>
      </c>
      <c r="F66" s="135"/>
      <c r="G66" s="135"/>
      <c r="H66" s="135">
        <f>'将来負担比率（分子）の構造'!K$41</f>
        <v>90762</v>
      </c>
      <c r="I66" s="135"/>
      <c r="J66" s="135"/>
      <c r="K66" s="135">
        <f>'将来負担比率（分子）の構造'!L$41</f>
        <v>88806</v>
      </c>
      <c r="L66" s="135"/>
      <c r="M66" s="135"/>
      <c r="N66" s="135">
        <f>'将来負担比率（分子）の構造'!M$41</f>
        <v>87105</v>
      </c>
      <c r="O66" s="135"/>
      <c r="P66" s="135"/>
    </row>
    <row r="67" spans="1:16">
      <c r="A67" s="135" t="s">
        <v>63</v>
      </c>
      <c r="B67" s="135" t="e">
        <f>NA()</f>
        <v>#N/A</v>
      </c>
      <c r="C67" s="135">
        <f>IF(ISNUMBER('将来負担比率（分子）の構造'!I$52), IF('将来負担比率（分子）の構造'!I$52 &lt; 0, 0, '将来負担比率（分子）の構造'!I$52), NA())</f>
        <v>20246</v>
      </c>
      <c r="D67" s="135" t="e">
        <f>NA()</f>
        <v>#N/A</v>
      </c>
      <c r="E67" s="135" t="e">
        <f>NA()</f>
        <v>#N/A</v>
      </c>
      <c r="F67" s="135">
        <f>IF(ISNUMBER('将来負担比率（分子）の構造'!J$52), IF('将来負担比率（分子）の構造'!J$52 &lt; 0, 0, '将来負担比率（分子）の構造'!J$52), NA())</f>
        <v>15275</v>
      </c>
      <c r="G67" s="135" t="e">
        <f>NA()</f>
        <v>#N/A</v>
      </c>
      <c r="H67" s="135" t="e">
        <f>NA()</f>
        <v>#N/A</v>
      </c>
      <c r="I67" s="135">
        <f>IF(ISNUMBER('将来負担比率（分子）の構造'!K$52), IF('将来負担比率（分子）の構造'!K$52 &lt; 0, 0, '将来負担比率（分子）の構造'!K$52), NA())</f>
        <v>9356</v>
      </c>
      <c r="J67" s="135" t="e">
        <f>NA()</f>
        <v>#N/A</v>
      </c>
      <c r="K67" s="135" t="e">
        <f>NA()</f>
        <v>#N/A</v>
      </c>
      <c r="L67" s="135">
        <f>IF(ISNUMBER('将来負担比率（分子）の構造'!L$52), IF('将来負担比率（分子）の構造'!L$52 &lt; 0, 0, '将来負担比率（分子）の構造'!L$52), NA())</f>
        <v>7406</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election activeCell="R16" sqref="R16:Y1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35089719</v>
      </c>
      <c r="S5" s="637"/>
      <c r="T5" s="637"/>
      <c r="U5" s="637"/>
      <c r="V5" s="637"/>
      <c r="W5" s="637"/>
      <c r="X5" s="637"/>
      <c r="Y5" s="684"/>
      <c r="Z5" s="697">
        <v>38.200000000000003</v>
      </c>
      <c r="AA5" s="697"/>
      <c r="AB5" s="697"/>
      <c r="AC5" s="697"/>
      <c r="AD5" s="698">
        <v>33548458</v>
      </c>
      <c r="AE5" s="698"/>
      <c r="AF5" s="698"/>
      <c r="AG5" s="698"/>
      <c r="AH5" s="698"/>
      <c r="AI5" s="698"/>
      <c r="AJ5" s="698"/>
      <c r="AK5" s="698"/>
      <c r="AL5" s="685">
        <v>61.8</v>
      </c>
      <c r="AM5" s="654"/>
      <c r="AN5" s="654"/>
      <c r="AO5" s="686"/>
      <c r="AP5" s="673" t="s">
        <v>208</v>
      </c>
      <c r="AQ5" s="674"/>
      <c r="AR5" s="674"/>
      <c r="AS5" s="674"/>
      <c r="AT5" s="674"/>
      <c r="AU5" s="674"/>
      <c r="AV5" s="674"/>
      <c r="AW5" s="674"/>
      <c r="AX5" s="674"/>
      <c r="AY5" s="674"/>
      <c r="AZ5" s="674"/>
      <c r="BA5" s="674"/>
      <c r="BB5" s="674"/>
      <c r="BC5" s="674"/>
      <c r="BD5" s="674"/>
      <c r="BE5" s="674"/>
      <c r="BF5" s="675"/>
      <c r="BG5" s="586">
        <v>33456026</v>
      </c>
      <c r="BH5" s="587"/>
      <c r="BI5" s="587"/>
      <c r="BJ5" s="587"/>
      <c r="BK5" s="587"/>
      <c r="BL5" s="587"/>
      <c r="BM5" s="587"/>
      <c r="BN5" s="588"/>
      <c r="BO5" s="639">
        <v>95.3</v>
      </c>
      <c r="BP5" s="639"/>
      <c r="BQ5" s="639"/>
      <c r="BR5" s="639"/>
      <c r="BS5" s="640">
        <v>443821</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849285</v>
      </c>
      <c r="S6" s="587"/>
      <c r="T6" s="587"/>
      <c r="U6" s="587"/>
      <c r="V6" s="587"/>
      <c r="W6" s="587"/>
      <c r="X6" s="587"/>
      <c r="Y6" s="588"/>
      <c r="Z6" s="639">
        <v>0.9</v>
      </c>
      <c r="AA6" s="639"/>
      <c r="AB6" s="639"/>
      <c r="AC6" s="639"/>
      <c r="AD6" s="640">
        <v>849285</v>
      </c>
      <c r="AE6" s="640"/>
      <c r="AF6" s="640"/>
      <c r="AG6" s="640"/>
      <c r="AH6" s="640"/>
      <c r="AI6" s="640"/>
      <c r="AJ6" s="640"/>
      <c r="AK6" s="640"/>
      <c r="AL6" s="609">
        <v>1.6</v>
      </c>
      <c r="AM6" s="641"/>
      <c r="AN6" s="641"/>
      <c r="AO6" s="642"/>
      <c r="AP6" s="583" t="s">
        <v>213</v>
      </c>
      <c r="AQ6" s="584"/>
      <c r="AR6" s="584"/>
      <c r="AS6" s="584"/>
      <c r="AT6" s="584"/>
      <c r="AU6" s="584"/>
      <c r="AV6" s="584"/>
      <c r="AW6" s="584"/>
      <c r="AX6" s="584"/>
      <c r="AY6" s="584"/>
      <c r="AZ6" s="584"/>
      <c r="BA6" s="584"/>
      <c r="BB6" s="584"/>
      <c r="BC6" s="584"/>
      <c r="BD6" s="584"/>
      <c r="BE6" s="584"/>
      <c r="BF6" s="585"/>
      <c r="BG6" s="586">
        <v>33456026</v>
      </c>
      <c r="BH6" s="587"/>
      <c r="BI6" s="587"/>
      <c r="BJ6" s="587"/>
      <c r="BK6" s="587"/>
      <c r="BL6" s="587"/>
      <c r="BM6" s="587"/>
      <c r="BN6" s="588"/>
      <c r="BO6" s="639">
        <v>95.3</v>
      </c>
      <c r="BP6" s="639"/>
      <c r="BQ6" s="639"/>
      <c r="BR6" s="639"/>
      <c r="BS6" s="640">
        <v>443821</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470926</v>
      </c>
      <c r="CS6" s="587"/>
      <c r="CT6" s="587"/>
      <c r="CU6" s="587"/>
      <c r="CV6" s="587"/>
      <c r="CW6" s="587"/>
      <c r="CX6" s="587"/>
      <c r="CY6" s="588"/>
      <c r="CZ6" s="639">
        <v>0.5</v>
      </c>
      <c r="DA6" s="639"/>
      <c r="DB6" s="639"/>
      <c r="DC6" s="639"/>
      <c r="DD6" s="592" t="s">
        <v>215</v>
      </c>
      <c r="DE6" s="587"/>
      <c r="DF6" s="587"/>
      <c r="DG6" s="587"/>
      <c r="DH6" s="587"/>
      <c r="DI6" s="587"/>
      <c r="DJ6" s="587"/>
      <c r="DK6" s="587"/>
      <c r="DL6" s="587"/>
      <c r="DM6" s="587"/>
      <c r="DN6" s="587"/>
      <c r="DO6" s="587"/>
      <c r="DP6" s="588"/>
      <c r="DQ6" s="592">
        <v>470926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67783</v>
      </c>
      <c r="S7" s="587"/>
      <c r="T7" s="587"/>
      <c r="U7" s="587"/>
      <c r="V7" s="587"/>
      <c r="W7" s="587"/>
      <c r="X7" s="587"/>
      <c r="Y7" s="588"/>
      <c r="Z7" s="639">
        <v>0.1</v>
      </c>
      <c r="AA7" s="639"/>
      <c r="AB7" s="639"/>
      <c r="AC7" s="639"/>
      <c r="AD7" s="640">
        <v>67783</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16644315</v>
      </c>
      <c r="BH7" s="587"/>
      <c r="BI7" s="587"/>
      <c r="BJ7" s="587"/>
      <c r="BK7" s="587"/>
      <c r="BL7" s="587"/>
      <c r="BM7" s="587"/>
      <c r="BN7" s="588"/>
      <c r="BO7" s="639">
        <v>47.4</v>
      </c>
      <c r="BP7" s="639"/>
      <c r="BQ7" s="639"/>
      <c r="BR7" s="639"/>
      <c r="BS7" s="640">
        <v>443821</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10968115</v>
      </c>
      <c r="CS7" s="587"/>
      <c r="CT7" s="587"/>
      <c r="CU7" s="587"/>
      <c r="CV7" s="587"/>
      <c r="CW7" s="587"/>
      <c r="CX7" s="587"/>
      <c r="CY7" s="588"/>
      <c r="CZ7" s="639">
        <v>12.2</v>
      </c>
      <c r="DA7" s="639"/>
      <c r="DB7" s="639"/>
      <c r="DC7" s="639"/>
      <c r="DD7" s="592">
        <v>1211198</v>
      </c>
      <c r="DE7" s="587"/>
      <c r="DF7" s="587"/>
      <c r="DG7" s="587"/>
      <c r="DH7" s="587"/>
      <c r="DI7" s="587"/>
      <c r="DJ7" s="587"/>
      <c r="DK7" s="587"/>
      <c r="DL7" s="587"/>
      <c r="DM7" s="587"/>
      <c r="DN7" s="587"/>
      <c r="DO7" s="587"/>
      <c r="DP7" s="588"/>
      <c r="DQ7" s="592">
        <v>9118524</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99640</v>
      </c>
      <c r="S8" s="587"/>
      <c r="T8" s="587"/>
      <c r="U8" s="587"/>
      <c r="V8" s="587"/>
      <c r="W8" s="587"/>
      <c r="X8" s="587"/>
      <c r="Y8" s="588"/>
      <c r="Z8" s="639">
        <v>0.1</v>
      </c>
      <c r="AA8" s="639"/>
      <c r="AB8" s="639"/>
      <c r="AC8" s="639"/>
      <c r="AD8" s="640">
        <v>99640</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346158</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29252245</v>
      </c>
      <c r="CS8" s="587"/>
      <c r="CT8" s="587"/>
      <c r="CU8" s="587"/>
      <c r="CV8" s="587"/>
      <c r="CW8" s="587"/>
      <c r="CX8" s="587"/>
      <c r="CY8" s="588"/>
      <c r="CZ8" s="639">
        <v>32.4</v>
      </c>
      <c r="DA8" s="639"/>
      <c r="DB8" s="639"/>
      <c r="DC8" s="639"/>
      <c r="DD8" s="592">
        <v>840423</v>
      </c>
      <c r="DE8" s="587"/>
      <c r="DF8" s="587"/>
      <c r="DG8" s="587"/>
      <c r="DH8" s="587"/>
      <c r="DI8" s="587"/>
      <c r="DJ8" s="587"/>
      <c r="DK8" s="587"/>
      <c r="DL8" s="587"/>
      <c r="DM8" s="587"/>
      <c r="DN8" s="587"/>
      <c r="DO8" s="587"/>
      <c r="DP8" s="588"/>
      <c r="DQ8" s="592">
        <v>15858414</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168249</v>
      </c>
      <c r="S9" s="587"/>
      <c r="T9" s="587"/>
      <c r="U9" s="587"/>
      <c r="V9" s="587"/>
      <c r="W9" s="587"/>
      <c r="X9" s="587"/>
      <c r="Y9" s="588"/>
      <c r="Z9" s="639">
        <v>0.2</v>
      </c>
      <c r="AA9" s="639"/>
      <c r="AB9" s="639"/>
      <c r="AC9" s="639"/>
      <c r="AD9" s="640">
        <v>168249</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12380230</v>
      </c>
      <c r="BH9" s="587"/>
      <c r="BI9" s="587"/>
      <c r="BJ9" s="587"/>
      <c r="BK9" s="587"/>
      <c r="BL9" s="587"/>
      <c r="BM9" s="587"/>
      <c r="BN9" s="588"/>
      <c r="BO9" s="639">
        <v>35.299999999999997</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6060327</v>
      </c>
      <c r="CS9" s="587"/>
      <c r="CT9" s="587"/>
      <c r="CU9" s="587"/>
      <c r="CV9" s="587"/>
      <c r="CW9" s="587"/>
      <c r="CX9" s="587"/>
      <c r="CY9" s="588"/>
      <c r="CZ9" s="639">
        <v>6.7</v>
      </c>
      <c r="DA9" s="639"/>
      <c r="DB9" s="639"/>
      <c r="DC9" s="639"/>
      <c r="DD9" s="592">
        <v>224322</v>
      </c>
      <c r="DE9" s="587"/>
      <c r="DF9" s="587"/>
      <c r="DG9" s="587"/>
      <c r="DH9" s="587"/>
      <c r="DI9" s="587"/>
      <c r="DJ9" s="587"/>
      <c r="DK9" s="587"/>
      <c r="DL9" s="587"/>
      <c r="DM9" s="587"/>
      <c r="DN9" s="587"/>
      <c r="DO9" s="587"/>
      <c r="DP9" s="588"/>
      <c r="DQ9" s="592">
        <v>5210633</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2634911</v>
      </c>
      <c r="S10" s="587"/>
      <c r="T10" s="587"/>
      <c r="U10" s="587"/>
      <c r="V10" s="587"/>
      <c r="W10" s="587"/>
      <c r="X10" s="587"/>
      <c r="Y10" s="588"/>
      <c r="Z10" s="639">
        <v>2.9</v>
      </c>
      <c r="AA10" s="639"/>
      <c r="AB10" s="639"/>
      <c r="AC10" s="639"/>
      <c r="AD10" s="640">
        <v>2634911</v>
      </c>
      <c r="AE10" s="640"/>
      <c r="AF10" s="640"/>
      <c r="AG10" s="640"/>
      <c r="AH10" s="640"/>
      <c r="AI10" s="640"/>
      <c r="AJ10" s="640"/>
      <c r="AK10" s="640"/>
      <c r="AL10" s="609">
        <v>4.9000000000000004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956366</v>
      </c>
      <c r="BH10" s="587"/>
      <c r="BI10" s="587"/>
      <c r="BJ10" s="587"/>
      <c r="BK10" s="587"/>
      <c r="BL10" s="587"/>
      <c r="BM10" s="587"/>
      <c r="BN10" s="588"/>
      <c r="BO10" s="639">
        <v>2.7</v>
      </c>
      <c r="BP10" s="639"/>
      <c r="BQ10" s="639"/>
      <c r="BR10" s="639"/>
      <c r="BS10" s="592">
        <v>367</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552205</v>
      </c>
      <c r="CS10" s="587"/>
      <c r="CT10" s="587"/>
      <c r="CU10" s="587"/>
      <c r="CV10" s="587"/>
      <c r="CW10" s="587"/>
      <c r="CX10" s="587"/>
      <c r="CY10" s="588"/>
      <c r="CZ10" s="639">
        <v>0.6</v>
      </c>
      <c r="DA10" s="639"/>
      <c r="DB10" s="639"/>
      <c r="DC10" s="639"/>
      <c r="DD10" s="592">
        <v>15071</v>
      </c>
      <c r="DE10" s="587"/>
      <c r="DF10" s="587"/>
      <c r="DG10" s="587"/>
      <c r="DH10" s="587"/>
      <c r="DI10" s="587"/>
      <c r="DJ10" s="587"/>
      <c r="DK10" s="587"/>
      <c r="DL10" s="587"/>
      <c r="DM10" s="587"/>
      <c r="DN10" s="587"/>
      <c r="DO10" s="587"/>
      <c r="DP10" s="588"/>
      <c r="DQ10" s="592">
        <v>130917</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31295</v>
      </c>
      <c r="S11" s="587"/>
      <c r="T11" s="587"/>
      <c r="U11" s="587"/>
      <c r="V11" s="587"/>
      <c r="W11" s="587"/>
      <c r="X11" s="587"/>
      <c r="Y11" s="588"/>
      <c r="Z11" s="639">
        <v>0</v>
      </c>
      <c r="AA11" s="639"/>
      <c r="AB11" s="639"/>
      <c r="AC11" s="639"/>
      <c r="AD11" s="640">
        <v>31295</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2961561</v>
      </c>
      <c r="BH11" s="587"/>
      <c r="BI11" s="587"/>
      <c r="BJ11" s="587"/>
      <c r="BK11" s="587"/>
      <c r="BL11" s="587"/>
      <c r="BM11" s="587"/>
      <c r="BN11" s="588"/>
      <c r="BO11" s="639">
        <v>8.4</v>
      </c>
      <c r="BP11" s="639"/>
      <c r="BQ11" s="639"/>
      <c r="BR11" s="639"/>
      <c r="BS11" s="592">
        <v>443454</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1924343</v>
      </c>
      <c r="CS11" s="587"/>
      <c r="CT11" s="587"/>
      <c r="CU11" s="587"/>
      <c r="CV11" s="587"/>
      <c r="CW11" s="587"/>
      <c r="CX11" s="587"/>
      <c r="CY11" s="588"/>
      <c r="CZ11" s="639">
        <v>2.1</v>
      </c>
      <c r="DA11" s="639"/>
      <c r="DB11" s="639"/>
      <c r="DC11" s="639"/>
      <c r="DD11" s="592">
        <v>613030</v>
      </c>
      <c r="DE11" s="587"/>
      <c r="DF11" s="587"/>
      <c r="DG11" s="587"/>
      <c r="DH11" s="587"/>
      <c r="DI11" s="587"/>
      <c r="DJ11" s="587"/>
      <c r="DK11" s="587"/>
      <c r="DL11" s="587"/>
      <c r="DM11" s="587"/>
      <c r="DN11" s="587"/>
      <c r="DO11" s="587"/>
      <c r="DP11" s="588"/>
      <c r="DQ11" s="592">
        <v>1332152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14593057</v>
      </c>
      <c r="BH12" s="587"/>
      <c r="BI12" s="587"/>
      <c r="BJ12" s="587"/>
      <c r="BK12" s="587"/>
      <c r="BL12" s="587"/>
      <c r="BM12" s="587"/>
      <c r="BN12" s="588"/>
      <c r="BO12" s="639">
        <v>41.6</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5281261</v>
      </c>
      <c r="CS12" s="587"/>
      <c r="CT12" s="587"/>
      <c r="CU12" s="587"/>
      <c r="CV12" s="587"/>
      <c r="CW12" s="587"/>
      <c r="CX12" s="587"/>
      <c r="CY12" s="588"/>
      <c r="CZ12" s="639">
        <v>5.9</v>
      </c>
      <c r="DA12" s="639"/>
      <c r="DB12" s="639"/>
      <c r="DC12" s="639"/>
      <c r="DD12" s="592">
        <v>209167</v>
      </c>
      <c r="DE12" s="587"/>
      <c r="DF12" s="587"/>
      <c r="DG12" s="587"/>
      <c r="DH12" s="587"/>
      <c r="DI12" s="587"/>
      <c r="DJ12" s="587"/>
      <c r="DK12" s="587"/>
      <c r="DL12" s="587"/>
      <c r="DM12" s="587"/>
      <c r="DN12" s="587"/>
      <c r="DO12" s="587"/>
      <c r="DP12" s="588"/>
      <c r="DQ12" s="592">
        <v>1700994</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239066</v>
      </c>
      <c r="S13" s="587"/>
      <c r="T13" s="587"/>
      <c r="U13" s="587"/>
      <c r="V13" s="587"/>
      <c r="W13" s="587"/>
      <c r="X13" s="587"/>
      <c r="Y13" s="588"/>
      <c r="Z13" s="639">
        <v>0.3</v>
      </c>
      <c r="AA13" s="639"/>
      <c r="AB13" s="639"/>
      <c r="AC13" s="639"/>
      <c r="AD13" s="640">
        <v>239066</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14462764</v>
      </c>
      <c r="BH13" s="587"/>
      <c r="BI13" s="587"/>
      <c r="BJ13" s="587"/>
      <c r="BK13" s="587"/>
      <c r="BL13" s="587"/>
      <c r="BM13" s="587"/>
      <c r="BN13" s="588"/>
      <c r="BO13" s="639">
        <v>41.2</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9789657</v>
      </c>
      <c r="CS13" s="587"/>
      <c r="CT13" s="587"/>
      <c r="CU13" s="587"/>
      <c r="CV13" s="587"/>
      <c r="CW13" s="587"/>
      <c r="CX13" s="587"/>
      <c r="CY13" s="588"/>
      <c r="CZ13" s="639">
        <v>10.9</v>
      </c>
      <c r="DA13" s="639"/>
      <c r="DB13" s="639"/>
      <c r="DC13" s="639"/>
      <c r="DD13" s="592">
        <v>4307449</v>
      </c>
      <c r="DE13" s="587"/>
      <c r="DF13" s="587"/>
      <c r="DG13" s="587"/>
      <c r="DH13" s="587"/>
      <c r="DI13" s="587"/>
      <c r="DJ13" s="587"/>
      <c r="DK13" s="587"/>
      <c r="DL13" s="587"/>
      <c r="DM13" s="587"/>
      <c r="DN13" s="587"/>
      <c r="DO13" s="587"/>
      <c r="DP13" s="588"/>
      <c r="DQ13" s="592">
        <v>6783988</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482654</v>
      </c>
      <c r="BH14" s="587"/>
      <c r="BI14" s="587"/>
      <c r="BJ14" s="587"/>
      <c r="BK14" s="587"/>
      <c r="BL14" s="587"/>
      <c r="BM14" s="587"/>
      <c r="BN14" s="588"/>
      <c r="BO14" s="639">
        <v>1.4</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2611642</v>
      </c>
      <c r="CS14" s="587"/>
      <c r="CT14" s="587"/>
      <c r="CU14" s="587"/>
      <c r="CV14" s="587"/>
      <c r="CW14" s="587"/>
      <c r="CX14" s="587"/>
      <c r="CY14" s="588"/>
      <c r="CZ14" s="639">
        <v>2.9</v>
      </c>
      <c r="DA14" s="639"/>
      <c r="DB14" s="639"/>
      <c r="DC14" s="639"/>
      <c r="DD14" s="592">
        <v>131379</v>
      </c>
      <c r="DE14" s="587"/>
      <c r="DF14" s="587"/>
      <c r="DG14" s="587"/>
      <c r="DH14" s="587"/>
      <c r="DI14" s="587"/>
      <c r="DJ14" s="587"/>
      <c r="DK14" s="587"/>
      <c r="DL14" s="587"/>
      <c r="DM14" s="587"/>
      <c r="DN14" s="587"/>
      <c r="DO14" s="587"/>
      <c r="DP14" s="588"/>
      <c r="DQ14" s="592">
        <v>2480682</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131593</v>
      </c>
      <c r="S15" s="587"/>
      <c r="T15" s="587"/>
      <c r="U15" s="587"/>
      <c r="V15" s="587"/>
      <c r="W15" s="587"/>
      <c r="X15" s="587"/>
      <c r="Y15" s="588"/>
      <c r="Z15" s="639">
        <v>0.1</v>
      </c>
      <c r="AA15" s="639"/>
      <c r="AB15" s="639"/>
      <c r="AC15" s="639"/>
      <c r="AD15" s="640">
        <v>131593</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1736000</v>
      </c>
      <c r="BH15" s="587"/>
      <c r="BI15" s="587"/>
      <c r="BJ15" s="587"/>
      <c r="BK15" s="587"/>
      <c r="BL15" s="587"/>
      <c r="BM15" s="587"/>
      <c r="BN15" s="588"/>
      <c r="BO15" s="639">
        <v>4.9000000000000004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11804147</v>
      </c>
      <c r="CS15" s="587"/>
      <c r="CT15" s="587"/>
      <c r="CU15" s="587"/>
      <c r="CV15" s="587"/>
      <c r="CW15" s="587"/>
      <c r="CX15" s="587"/>
      <c r="CY15" s="588"/>
      <c r="CZ15" s="639">
        <v>13.1</v>
      </c>
      <c r="DA15" s="639"/>
      <c r="DB15" s="639"/>
      <c r="DC15" s="639"/>
      <c r="DD15" s="592">
        <v>3742830</v>
      </c>
      <c r="DE15" s="587"/>
      <c r="DF15" s="587"/>
      <c r="DG15" s="587"/>
      <c r="DH15" s="587"/>
      <c r="DI15" s="587"/>
      <c r="DJ15" s="587"/>
      <c r="DK15" s="587"/>
      <c r="DL15" s="587"/>
      <c r="DM15" s="587"/>
      <c r="DN15" s="587"/>
      <c r="DO15" s="587"/>
      <c r="DP15" s="588"/>
      <c r="DQ15" s="592">
        <v>8783449</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17445555</v>
      </c>
      <c r="S16" s="587"/>
      <c r="T16" s="587"/>
      <c r="U16" s="587"/>
      <c r="V16" s="587"/>
      <c r="W16" s="587"/>
      <c r="X16" s="587"/>
      <c r="Y16" s="588"/>
      <c r="Z16" s="639">
        <v>19</v>
      </c>
      <c r="AA16" s="639"/>
      <c r="AB16" s="639"/>
      <c r="AC16" s="639"/>
      <c r="AD16" s="640">
        <v>15950742</v>
      </c>
      <c r="AE16" s="640"/>
      <c r="AF16" s="640"/>
      <c r="AG16" s="640"/>
      <c r="AH16" s="640"/>
      <c r="AI16" s="640"/>
      <c r="AJ16" s="640"/>
      <c r="AK16" s="640"/>
      <c r="AL16" s="609">
        <v>29.4</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11073</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5127</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15950742</v>
      </c>
      <c r="S17" s="587"/>
      <c r="T17" s="587"/>
      <c r="U17" s="587"/>
      <c r="V17" s="587"/>
      <c r="W17" s="587"/>
      <c r="X17" s="587"/>
      <c r="Y17" s="588"/>
      <c r="Z17" s="639">
        <v>17.399999999999999</v>
      </c>
      <c r="AA17" s="639"/>
      <c r="AB17" s="639"/>
      <c r="AC17" s="639"/>
      <c r="AD17" s="640">
        <v>15950742</v>
      </c>
      <c r="AE17" s="640"/>
      <c r="AF17" s="640"/>
      <c r="AG17" s="640"/>
      <c r="AH17" s="640"/>
      <c r="AI17" s="640"/>
      <c r="AJ17" s="640"/>
      <c r="AK17" s="640"/>
      <c r="AL17" s="609">
        <v>29.4</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11446496</v>
      </c>
      <c r="CS17" s="587"/>
      <c r="CT17" s="587"/>
      <c r="CU17" s="587"/>
      <c r="CV17" s="587"/>
      <c r="CW17" s="587"/>
      <c r="CX17" s="587"/>
      <c r="CY17" s="588"/>
      <c r="CZ17" s="639">
        <v>12.7</v>
      </c>
      <c r="DA17" s="639"/>
      <c r="DB17" s="639"/>
      <c r="DC17" s="639"/>
      <c r="DD17" s="592" t="s">
        <v>112</v>
      </c>
      <c r="DE17" s="587"/>
      <c r="DF17" s="587"/>
      <c r="DG17" s="587"/>
      <c r="DH17" s="587"/>
      <c r="DI17" s="587"/>
      <c r="DJ17" s="587"/>
      <c r="DK17" s="587"/>
      <c r="DL17" s="587"/>
      <c r="DM17" s="587"/>
      <c r="DN17" s="587"/>
      <c r="DO17" s="587"/>
      <c r="DP17" s="588"/>
      <c r="DQ17" s="592">
        <v>11137377</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1483120</v>
      </c>
      <c r="S18" s="587"/>
      <c r="T18" s="587"/>
      <c r="U18" s="587"/>
      <c r="V18" s="587"/>
      <c r="W18" s="587"/>
      <c r="X18" s="587"/>
      <c r="Y18" s="588"/>
      <c r="Z18" s="639">
        <v>1.6</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11693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1633693</v>
      </c>
      <c r="BH19" s="587"/>
      <c r="BI19" s="587"/>
      <c r="BJ19" s="587"/>
      <c r="BK19" s="587"/>
      <c r="BL19" s="587"/>
      <c r="BM19" s="587"/>
      <c r="BN19" s="588"/>
      <c r="BO19" s="639">
        <v>4.7</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56757096</v>
      </c>
      <c r="S20" s="587"/>
      <c r="T20" s="587"/>
      <c r="U20" s="587"/>
      <c r="V20" s="587"/>
      <c r="W20" s="587"/>
      <c r="X20" s="587"/>
      <c r="Y20" s="588"/>
      <c r="Z20" s="639">
        <v>61.8</v>
      </c>
      <c r="AA20" s="639"/>
      <c r="AB20" s="639"/>
      <c r="AC20" s="639"/>
      <c r="AD20" s="640">
        <v>53721022</v>
      </c>
      <c r="AE20" s="640"/>
      <c r="AF20" s="640"/>
      <c r="AG20" s="640"/>
      <c r="AH20" s="640"/>
      <c r="AI20" s="640"/>
      <c r="AJ20" s="640"/>
      <c r="AK20" s="640"/>
      <c r="AL20" s="609">
        <v>98.9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1633693</v>
      </c>
      <c r="BH20" s="587"/>
      <c r="BI20" s="587"/>
      <c r="BJ20" s="587"/>
      <c r="BK20" s="587"/>
      <c r="BL20" s="587"/>
      <c r="BM20" s="587"/>
      <c r="BN20" s="588"/>
      <c r="BO20" s="639">
        <v>4.7</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90172437</v>
      </c>
      <c r="CS20" s="587"/>
      <c r="CT20" s="587"/>
      <c r="CU20" s="587"/>
      <c r="CV20" s="587"/>
      <c r="CW20" s="587"/>
      <c r="CX20" s="587"/>
      <c r="CY20" s="588"/>
      <c r="CZ20" s="639">
        <v>100</v>
      </c>
      <c r="DA20" s="639"/>
      <c r="DB20" s="639"/>
      <c r="DC20" s="639"/>
      <c r="DD20" s="592">
        <v>11294869</v>
      </c>
      <c r="DE20" s="587"/>
      <c r="DF20" s="587"/>
      <c r="DG20" s="587"/>
      <c r="DH20" s="587"/>
      <c r="DI20" s="587"/>
      <c r="DJ20" s="587"/>
      <c r="DK20" s="587"/>
      <c r="DL20" s="587"/>
      <c r="DM20" s="587"/>
      <c r="DN20" s="587"/>
      <c r="DO20" s="587"/>
      <c r="DP20" s="588"/>
      <c r="DQ20" s="592">
        <v>63013183</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55962</v>
      </c>
      <c r="S21" s="587"/>
      <c r="T21" s="587"/>
      <c r="U21" s="587"/>
      <c r="V21" s="587"/>
      <c r="W21" s="587"/>
      <c r="X21" s="587"/>
      <c r="Y21" s="588"/>
      <c r="Z21" s="639">
        <v>0.1</v>
      </c>
      <c r="AA21" s="639"/>
      <c r="AB21" s="639"/>
      <c r="AC21" s="639"/>
      <c r="AD21" s="640">
        <v>55962</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92432</v>
      </c>
      <c r="BH21" s="587"/>
      <c r="BI21" s="587"/>
      <c r="BJ21" s="587"/>
      <c r="BK21" s="587"/>
      <c r="BL21" s="587"/>
      <c r="BM21" s="587"/>
      <c r="BN21" s="588"/>
      <c r="BO21" s="639">
        <v>0.3</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457082</v>
      </c>
      <c r="S22" s="587"/>
      <c r="T22" s="587"/>
      <c r="U22" s="587"/>
      <c r="V22" s="587"/>
      <c r="W22" s="587"/>
      <c r="X22" s="587"/>
      <c r="Y22" s="588"/>
      <c r="Z22" s="639">
        <v>0.5</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2750546</v>
      </c>
      <c r="S23" s="587"/>
      <c r="T23" s="587"/>
      <c r="U23" s="587"/>
      <c r="V23" s="587"/>
      <c r="W23" s="587"/>
      <c r="X23" s="587"/>
      <c r="Y23" s="588"/>
      <c r="Z23" s="639">
        <v>3</v>
      </c>
      <c r="AA23" s="639"/>
      <c r="AB23" s="639"/>
      <c r="AC23" s="639"/>
      <c r="AD23" s="640">
        <v>124346</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1541261</v>
      </c>
      <c r="BH23" s="587"/>
      <c r="BI23" s="587"/>
      <c r="BJ23" s="587"/>
      <c r="BK23" s="587"/>
      <c r="BL23" s="587"/>
      <c r="BM23" s="587"/>
      <c r="BN23" s="588"/>
      <c r="BO23" s="639">
        <v>4.4000000000000004</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241093</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41550610</v>
      </c>
      <c r="CS24" s="637"/>
      <c r="CT24" s="637"/>
      <c r="CU24" s="637"/>
      <c r="CV24" s="637"/>
      <c r="CW24" s="637"/>
      <c r="CX24" s="637"/>
      <c r="CY24" s="684"/>
      <c r="CZ24" s="688">
        <v>46.1</v>
      </c>
      <c r="DA24" s="689"/>
      <c r="DB24" s="689"/>
      <c r="DC24" s="690"/>
      <c r="DD24" s="683">
        <v>29136115</v>
      </c>
      <c r="DE24" s="637"/>
      <c r="DF24" s="637"/>
      <c r="DG24" s="637"/>
      <c r="DH24" s="637"/>
      <c r="DI24" s="637"/>
      <c r="DJ24" s="637"/>
      <c r="DK24" s="684"/>
      <c r="DL24" s="683">
        <v>28350488</v>
      </c>
      <c r="DM24" s="637"/>
      <c r="DN24" s="637"/>
      <c r="DO24" s="637"/>
      <c r="DP24" s="637"/>
      <c r="DQ24" s="637"/>
      <c r="DR24" s="637"/>
      <c r="DS24" s="637"/>
      <c r="DT24" s="637"/>
      <c r="DU24" s="637"/>
      <c r="DV24" s="684"/>
      <c r="DW24" s="685">
        <v>47.8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10789509</v>
      </c>
      <c r="S25" s="587"/>
      <c r="T25" s="587"/>
      <c r="U25" s="587"/>
      <c r="V25" s="587"/>
      <c r="W25" s="587"/>
      <c r="X25" s="587"/>
      <c r="Y25" s="588"/>
      <c r="Z25" s="639">
        <v>11.7</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14842897</v>
      </c>
      <c r="CS25" s="605"/>
      <c r="CT25" s="605"/>
      <c r="CU25" s="605"/>
      <c r="CV25" s="605"/>
      <c r="CW25" s="605"/>
      <c r="CX25" s="605"/>
      <c r="CY25" s="606"/>
      <c r="CZ25" s="589">
        <v>16.5</v>
      </c>
      <c r="DA25" s="607"/>
      <c r="DB25" s="607"/>
      <c r="DC25" s="608"/>
      <c r="DD25" s="592">
        <v>13215859</v>
      </c>
      <c r="DE25" s="605"/>
      <c r="DF25" s="605"/>
      <c r="DG25" s="605"/>
      <c r="DH25" s="605"/>
      <c r="DI25" s="605"/>
      <c r="DJ25" s="605"/>
      <c r="DK25" s="606"/>
      <c r="DL25" s="592">
        <v>12454164</v>
      </c>
      <c r="DM25" s="605"/>
      <c r="DN25" s="605"/>
      <c r="DO25" s="605"/>
      <c r="DP25" s="605"/>
      <c r="DQ25" s="605"/>
      <c r="DR25" s="605"/>
      <c r="DS25" s="605"/>
      <c r="DT25" s="605"/>
      <c r="DU25" s="605"/>
      <c r="DV25" s="606"/>
      <c r="DW25" s="609">
        <v>21</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28504</v>
      </c>
      <c r="S26" s="587"/>
      <c r="T26" s="587"/>
      <c r="U26" s="587"/>
      <c r="V26" s="587"/>
      <c r="W26" s="587"/>
      <c r="X26" s="587"/>
      <c r="Y26" s="588"/>
      <c r="Z26" s="639">
        <v>0</v>
      </c>
      <c r="AA26" s="639"/>
      <c r="AB26" s="639"/>
      <c r="AC26" s="639"/>
      <c r="AD26" s="640">
        <v>28504</v>
      </c>
      <c r="AE26" s="640"/>
      <c r="AF26" s="640"/>
      <c r="AG26" s="640"/>
      <c r="AH26" s="640"/>
      <c r="AI26" s="640"/>
      <c r="AJ26" s="640"/>
      <c r="AK26" s="640"/>
      <c r="AL26" s="609">
        <v>0.1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8257250</v>
      </c>
      <c r="CS26" s="587"/>
      <c r="CT26" s="587"/>
      <c r="CU26" s="587"/>
      <c r="CV26" s="587"/>
      <c r="CW26" s="587"/>
      <c r="CX26" s="587"/>
      <c r="CY26" s="588"/>
      <c r="CZ26" s="589">
        <v>9.1999999999999993</v>
      </c>
      <c r="DA26" s="607"/>
      <c r="DB26" s="607"/>
      <c r="DC26" s="608"/>
      <c r="DD26" s="592">
        <v>6813163</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4481723</v>
      </c>
      <c r="S27" s="587"/>
      <c r="T27" s="587"/>
      <c r="U27" s="587"/>
      <c r="V27" s="587"/>
      <c r="W27" s="587"/>
      <c r="X27" s="587"/>
      <c r="Y27" s="588"/>
      <c r="Z27" s="639">
        <v>4.9000000000000004</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35089719</v>
      </c>
      <c r="BH27" s="587"/>
      <c r="BI27" s="587"/>
      <c r="BJ27" s="587"/>
      <c r="BK27" s="587"/>
      <c r="BL27" s="587"/>
      <c r="BM27" s="587"/>
      <c r="BN27" s="588"/>
      <c r="BO27" s="639">
        <v>100</v>
      </c>
      <c r="BP27" s="639"/>
      <c r="BQ27" s="639"/>
      <c r="BR27" s="639"/>
      <c r="BS27" s="592">
        <v>443821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15261295</v>
      </c>
      <c r="CS27" s="605"/>
      <c r="CT27" s="605"/>
      <c r="CU27" s="605"/>
      <c r="CV27" s="605"/>
      <c r="CW27" s="605"/>
      <c r="CX27" s="605"/>
      <c r="CY27" s="606"/>
      <c r="CZ27" s="589">
        <v>16.899999999999999</v>
      </c>
      <c r="DA27" s="607"/>
      <c r="DB27" s="607"/>
      <c r="DC27" s="608"/>
      <c r="DD27" s="592">
        <v>4782957</v>
      </c>
      <c r="DE27" s="605"/>
      <c r="DF27" s="605"/>
      <c r="DG27" s="605"/>
      <c r="DH27" s="605"/>
      <c r="DI27" s="605"/>
      <c r="DJ27" s="605"/>
      <c r="DK27" s="606"/>
      <c r="DL27" s="592">
        <v>4759025</v>
      </c>
      <c r="DM27" s="605"/>
      <c r="DN27" s="605"/>
      <c r="DO27" s="605"/>
      <c r="DP27" s="605"/>
      <c r="DQ27" s="605"/>
      <c r="DR27" s="605"/>
      <c r="DS27" s="605"/>
      <c r="DT27" s="605"/>
      <c r="DU27" s="605"/>
      <c r="DV27" s="606"/>
      <c r="DW27" s="609">
        <v>8</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366937</v>
      </c>
      <c r="S28" s="587"/>
      <c r="T28" s="587"/>
      <c r="U28" s="587"/>
      <c r="V28" s="587"/>
      <c r="W28" s="587"/>
      <c r="X28" s="587"/>
      <c r="Y28" s="588"/>
      <c r="Z28" s="639">
        <v>0.4</v>
      </c>
      <c r="AA28" s="639"/>
      <c r="AB28" s="639"/>
      <c r="AC28" s="639"/>
      <c r="AD28" s="640">
        <v>89702</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11446418</v>
      </c>
      <c r="CS28" s="587"/>
      <c r="CT28" s="587"/>
      <c r="CU28" s="587"/>
      <c r="CV28" s="587"/>
      <c r="CW28" s="587"/>
      <c r="CX28" s="587"/>
      <c r="CY28" s="588"/>
      <c r="CZ28" s="589">
        <v>12.7</v>
      </c>
      <c r="DA28" s="607"/>
      <c r="DB28" s="607"/>
      <c r="DC28" s="608"/>
      <c r="DD28" s="592">
        <v>11137299</v>
      </c>
      <c r="DE28" s="587"/>
      <c r="DF28" s="587"/>
      <c r="DG28" s="587"/>
      <c r="DH28" s="587"/>
      <c r="DI28" s="587"/>
      <c r="DJ28" s="587"/>
      <c r="DK28" s="588"/>
      <c r="DL28" s="592">
        <v>11137299</v>
      </c>
      <c r="DM28" s="587"/>
      <c r="DN28" s="587"/>
      <c r="DO28" s="587"/>
      <c r="DP28" s="587"/>
      <c r="DQ28" s="587"/>
      <c r="DR28" s="587"/>
      <c r="DS28" s="587"/>
      <c r="DT28" s="587"/>
      <c r="DU28" s="587"/>
      <c r="DV28" s="588"/>
      <c r="DW28" s="609">
        <v>18.8</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55640</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11446409</v>
      </c>
      <c r="CS29" s="605"/>
      <c r="CT29" s="605"/>
      <c r="CU29" s="605"/>
      <c r="CV29" s="605"/>
      <c r="CW29" s="605"/>
      <c r="CX29" s="605"/>
      <c r="CY29" s="606"/>
      <c r="CZ29" s="589">
        <v>12.7</v>
      </c>
      <c r="DA29" s="607"/>
      <c r="DB29" s="607"/>
      <c r="DC29" s="608"/>
      <c r="DD29" s="592">
        <v>11137290</v>
      </c>
      <c r="DE29" s="605"/>
      <c r="DF29" s="605"/>
      <c r="DG29" s="605"/>
      <c r="DH29" s="605"/>
      <c r="DI29" s="605"/>
      <c r="DJ29" s="605"/>
      <c r="DK29" s="606"/>
      <c r="DL29" s="592">
        <v>11137290</v>
      </c>
      <c r="DM29" s="605"/>
      <c r="DN29" s="605"/>
      <c r="DO29" s="605"/>
      <c r="DP29" s="605"/>
      <c r="DQ29" s="605"/>
      <c r="DR29" s="605"/>
      <c r="DS29" s="605"/>
      <c r="DT29" s="605"/>
      <c r="DU29" s="605"/>
      <c r="DV29" s="606"/>
      <c r="DW29" s="609">
        <v>18.8</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459866</v>
      </c>
      <c r="S30" s="587"/>
      <c r="T30" s="587"/>
      <c r="U30" s="587"/>
      <c r="V30" s="587"/>
      <c r="W30" s="587"/>
      <c r="X30" s="587"/>
      <c r="Y30" s="588"/>
      <c r="Z30" s="639">
        <v>0.5</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98.5</v>
      </c>
      <c r="BH30" s="653"/>
      <c r="BI30" s="653"/>
      <c r="BJ30" s="653"/>
      <c r="BK30" s="653"/>
      <c r="BL30" s="653"/>
      <c r="BM30" s="654">
        <v>94.8</v>
      </c>
      <c r="BN30" s="653"/>
      <c r="BO30" s="653"/>
      <c r="BP30" s="653"/>
      <c r="BQ30" s="655"/>
      <c r="BR30" s="652">
        <v>98.4</v>
      </c>
      <c r="BS30" s="653"/>
      <c r="BT30" s="653"/>
      <c r="BU30" s="653"/>
      <c r="BV30" s="653"/>
      <c r="BW30" s="653"/>
      <c r="BX30" s="654">
        <v>94.5</v>
      </c>
      <c r="BY30" s="653"/>
      <c r="BZ30" s="653"/>
      <c r="CA30" s="653"/>
      <c r="CB30" s="655"/>
      <c r="CD30" s="658"/>
      <c r="CE30" s="659"/>
      <c r="CF30" s="623" t="s">
        <v>292</v>
      </c>
      <c r="CG30" s="620"/>
      <c r="CH30" s="620"/>
      <c r="CI30" s="620"/>
      <c r="CJ30" s="620"/>
      <c r="CK30" s="620"/>
      <c r="CL30" s="620"/>
      <c r="CM30" s="620"/>
      <c r="CN30" s="620"/>
      <c r="CO30" s="620"/>
      <c r="CP30" s="620"/>
      <c r="CQ30" s="621"/>
      <c r="CR30" s="586">
        <v>10365703</v>
      </c>
      <c r="CS30" s="587"/>
      <c r="CT30" s="587"/>
      <c r="CU30" s="587"/>
      <c r="CV30" s="587"/>
      <c r="CW30" s="587"/>
      <c r="CX30" s="587"/>
      <c r="CY30" s="588"/>
      <c r="CZ30" s="589">
        <v>11.5</v>
      </c>
      <c r="DA30" s="607"/>
      <c r="DB30" s="607"/>
      <c r="DC30" s="608"/>
      <c r="DD30" s="592">
        <v>10102615</v>
      </c>
      <c r="DE30" s="587"/>
      <c r="DF30" s="587"/>
      <c r="DG30" s="587"/>
      <c r="DH30" s="587"/>
      <c r="DI30" s="587"/>
      <c r="DJ30" s="587"/>
      <c r="DK30" s="588"/>
      <c r="DL30" s="592">
        <v>10102615</v>
      </c>
      <c r="DM30" s="587"/>
      <c r="DN30" s="587"/>
      <c r="DO30" s="587"/>
      <c r="DP30" s="587"/>
      <c r="DQ30" s="587"/>
      <c r="DR30" s="587"/>
      <c r="DS30" s="587"/>
      <c r="DT30" s="587"/>
      <c r="DU30" s="587"/>
      <c r="DV30" s="588"/>
      <c r="DW30" s="609">
        <v>17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1625766</v>
      </c>
      <c r="S31" s="587"/>
      <c r="T31" s="587"/>
      <c r="U31" s="587"/>
      <c r="V31" s="587"/>
      <c r="W31" s="587"/>
      <c r="X31" s="587"/>
      <c r="Y31" s="588"/>
      <c r="Z31" s="639">
        <v>1.8</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98.6</v>
      </c>
      <c r="BH31" s="605"/>
      <c r="BI31" s="605"/>
      <c r="BJ31" s="605"/>
      <c r="BK31" s="605"/>
      <c r="BL31" s="605"/>
      <c r="BM31" s="641">
        <v>95.4</v>
      </c>
      <c r="BN31" s="651"/>
      <c r="BO31" s="651"/>
      <c r="BP31" s="651"/>
      <c r="BQ31" s="615"/>
      <c r="BR31" s="650">
        <v>98.5</v>
      </c>
      <c r="BS31" s="605"/>
      <c r="BT31" s="605"/>
      <c r="BU31" s="605"/>
      <c r="BV31" s="605"/>
      <c r="BW31" s="605"/>
      <c r="BX31" s="641">
        <v>95</v>
      </c>
      <c r="BY31" s="651"/>
      <c r="BZ31" s="651"/>
      <c r="CA31" s="651"/>
      <c r="CB31" s="615"/>
      <c r="CD31" s="658"/>
      <c r="CE31" s="659"/>
      <c r="CF31" s="623" t="s">
        <v>296</v>
      </c>
      <c r="CG31" s="620"/>
      <c r="CH31" s="620"/>
      <c r="CI31" s="620"/>
      <c r="CJ31" s="620"/>
      <c r="CK31" s="620"/>
      <c r="CL31" s="620"/>
      <c r="CM31" s="620"/>
      <c r="CN31" s="620"/>
      <c r="CO31" s="620"/>
      <c r="CP31" s="620"/>
      <c r="CQ31" s="621"/>
      <c r="CR31" s="586">
        <v>1080706</v>
      </c>
      <c r="CS31" s="605"/>
      <c r="CT31" s="605"/>
      <c r="CU31" s="605"/>
      <c r="CV31" s="605"/>
      <c r="CW31" s="605"/>
      <c r="CX31" s="605"/>
      <c r="CY31" s="606"/>
      <c r="CZ31" s="589">
        <v>1.2</v>
      </c>
      <c r="DA31" s="607"/>
      <c r="DB31" s="607"/>
      <c r="DC31" s="608"/>
      <c r="DD31" s="592">
        <v>1034675</v>
      </c>
      <c r="DE31" s="605"/>
      <c r="DF31" s="605"/>
      <c r="DG31" s="605"/>
      <c r="DH31" s="605"/>
      <c r="DI31" s="605"/>
      <c r="DJ31" s="605"/>
      <c r="DK31" s="606"/>
      <c r="DL31" s="592">
        <v>1034675</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5141485</v>
      </c>
      <c r="S32" s="587"/>
      <c r="T32" s="587"/>
      <c r="U32" s="587"/>
      <c r="V32" s="587"/>
      <c r="W32" s="587"/>
      <c r="X32" s="587"/>
      <c r="Y32" s="588"/>
      <c r="Z32" s="639">
        <v>5.6</v>
      </c>
      <c r="AA32" s="639"/>
      <c r="AB32" s="639"/>
      <c r="AC32" s="639"/>
      <c r="AD32" s="640">
        <v>282693</v>
      </c>
      <c r="AE32" s="640"/>
      <c r="AF32" s="640"/>
      <c r="AG32" s="640"/>
      <c r="AH32" s="640"/>
      <c r="AI32" s="640"/>
      <c r="AJ32" s="640"/>
      <c r="AK32" s="640"/>
      <c r="AL32" s="609">
        <v>0.5</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98.3</v>
      </c>
      <c r="BH32" s="571"/>
      <c r="BI32" s="571"/>
      <c r="BJ32" s="571"/>
      <c r="BK32" s="571"/>
      <c r="BL32" s="571"/>
      <c r="BM32" s="634">
        <v>93.7</v>
      </c>
      <c r="BN32" s="571"/>
      <c r="BO32" s="571"/>
      <c r="BP32" s="571"/>
      <c r="BQ32" s="628"/>
      <c r="BR32" s="649">
        <v>98.2</v>
      </c>
      <c r="BS32" s="571"/>
      <c r="BT32" s="571"/>
      <c r="BU32" s="571"/>
      <c r="BV32" s="571"/>
      <c r="BW32" s="571"/>
      <c r="BX32" s="634">
        <v>93.4</v>
      </c>
      <c r="BY32" s="571"/>
      <c r="BZ32" s="571"/>
      <c r="CA32" s="571"/>
      <c r="CB32" s="628"/>
      <c r="CD32" s="660"/>
      <c r="CE32" s="661"/>
      <c r="CF32" s="623" t="s">
        <v>299</v>
      </c>
      <c r="CG32" s="620"/>
      <c r="CH32" s="620"/>
      <c r="CI32" s="620"/>
      <c r="CJ32" s="620"/>
      <c r="CK32" s="620"/>
      <c r="CL32" s="620"/>
      <c r="CM32" s="620"/>
      <c r="CN32" s="620"/>
      <c r="CO32" s="620"/>
      <c r="CP32" s="620"/>
      <c r="CQ32" s="621"/>
      <c r="CR32" s="586">
        <v>9</v>
      </c>
      <c r="CS32" s="587"/>
      <c r="CT32" s="587"/>
      <c r="CU32" s="587"/>
      <c r="CV32" s="587"/>
      <c r="CW32" s="587"/>
      <c r="CX32" s="587"/>
      <c r="CY32" s="588"/>
      <c r="CZ32" s="589">
        <v>0</v>
      </c>
      <c r="DA32" s="607"/>
      <c r="DB32" s="607"/>
      <c r="DC32" s="608"/>
      <c r="DD32" s="592">
        <v>9</v>
      </c>
      <c r="DE32" s="587"/>
      <c r="DF32" s="587"/>
      <c r="DG32" s="587"/>
      <c r="DH32" s="587"/>
      <c r="DI32" s="587"/>
      <c r="DJ32" s="587"/>
      <c r="DK32" s="588"/>
      <c r="DL32" s="592">
        <v>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8664900</v>
      </c>
      <c r="S33" s="587"/>
      <c r="T33" s="587"/>
      <c r="U33" s="587"/>
      <c r="V33" s="587"/>
      <c r="W33" s="587"/>
      <c r="X33" s="587"/>
      <c r="Y33" s="588"/>
      <c r="Z33" s="639">
        <v>9.4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37315885</v>
      </c>
      <c r="CS33" s="605"/>
      <c r="CT33" s="605"/>
      <c r="CU33" s="605"/>
      <c r="CV33" s="605"/>
      <c r="CW33" s="605"/>
      <c r="CX33" s="605"/>
      <c r="CY33" s="606"/>
      <c r="CZ33" s="589">
        <v>41.4</v>
      </c>
      <c r="DA33" s="607"/>
      <c r="DB33" s="607"/>
      <c r="DC33" s="608"/>
      <c r="DD33" s="592">
        <v>28871092</v>
      </c>
      <c r="DE33" s="605"/>
      <c r="DF33" s="605"/>
      <c r="DG33" s="605"/>
      <c r="DH33" s="605"/>
      <c r="DI33" s="605"/>
      <c r="DJ33" s="605"/>
      <c r="DK33" s="606"/>
      <c r="DL33" s="592">
        <v>20853964</v>
      </c>
      <c r="DM33" s="605"/>
      <c r="DN33" s="605"/>
      <c r="DO33" s="605"/>
      <c r="DP33" s="605"/>
      <c r="DQ33" s="605"/>
      <c r="DR33" s="605"/>
      <c r="DS33" s="605"/>
      <c r="DT33" s="605"/>
      <c r="DU33" s="605"/>
      <c r="DV33" s="606"/>
      <c r="DW33" s="609">
        <v>35.200000000000003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10811771</v>
      </c>
      <c r="CS34" s="587"/>
      <c r="CT34" s="587"/>
      <c r="CU34" s="587"/>
      <c r="CV34" s="587"/>
      <c r="CW34" s="587"/>
      <c r="CX34" s="587"/>
      <c r="CY34" s="588"/>
      <c r="CZ34" s="589">
        <v>12</v>
      </c>
      <c r="DA34" s="607"/>
      <c r="DB34" s="607"/>
      <c r="DC34" s="608"/>
      <c r="DD34" s="592">
        <v>8594025</v>
      </c>
      <c r="DE34" s="587"/>
      <c r="DF34" s="587"/>
      <c r="DG34" s="587"/>
      <c r="DH34" s="587"/>
      <c r="DI34" s="587"/>
      <c r="DJ34" s="587"/>
      <c r="DK34" s="588"/>
      <c r="DL34" s="592">
        <v>6524318</v>
      </c>
      <c r="DM34" s="587"/>
      <c r="DN34" s="587"/>
      <c r="DO34" s="587"/>
      <c r="DP34" s="587"/>
      <c r="DQ34" s="587"/>
      <c r="DR34" s="587"/>
      <c r="DS34" s="587"/>
      <c r="DT34" s="587"/>
      <c r="DU34" s="587"/>
      <c r="DV34" s="588"/>
      <c r="DW34" s="609">
        <v>11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5008700</v>
      </c>
      <c r="S35" s="587"/>
      <c r="T35" s="587"/>
      <c r="U35" s="587"/>
      <c r="V35" s="587"/>
      <c r="W35" s="587"/>
      <c r="X35" s="587"/>
      <c r="Y35" s="588"/>
      <c r="Z35" s="639">
        <v>5.5</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11220578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442753</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1400745</v>
      </c>
      <c r="CS35" s="605"/>
      <c r="CT35" s="605"/>
      <c r="CU35" s="605"/>
      <c r="CV35" s="605"/>
      <c r="CW35" s="605"/>
      <c r="CX35" s="605"/>
      <c r="CY35" s="606"/>
      <c r="CZ35" s="589">
        <v>1.6</v>
      </c>
      <c r="DA35" s="607"/>
      <c r="DB35" s="607"/>
      <c r="DC35" s="608"/>
      <c r="DD35" s="592">
        <v>1290101</v>
      </c>
      <c r="DE35" s="605"/>
      <c r="DF35" s="605"/>
      <c r="DG35" s="605"/>
      <c r="DH35" s="605"/>
      <c r="DI35" s="605"/>
      <c r="DJ35" s="605"/>
      <c r="DK35" s="606"/>
      <c r="DL35" s="592">
        <v>833234</v>
      </c>
      <c r="DM35" s="605"/>
      <c r="DN35" s="605"/>
      <c r="DO35" s="605"/>
      <c r="DP35" s="605"/>
      <c r="DQ35" s="605"/>
      <c r="DR35" s="605"/>
      <c r="DS35" s="605"/>
      <c r="DT35" s="605"/>
      <c r="DU35" s="605"/>
      <c r="DV35" s="606"/>
      <c r="DW35" s="609">
        <v>1.4</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91876109</v>
      </c>
      <c r="S36" s="627"/>
      <c r="T36" s="627"/>
      <c r="U36" s="627"/>
      <c r="V36" s="627"/>
      <c r="W36" s="627"/>
      <c r="X36" s="627"/>
      <c r="Y36" s="630"/>
      <c r="Z36" s="631">
        <v>100</v>
      </c>
      <c r="AA36" s="631"/>
      <c r="AB36" s="631"/>
      <c r="AC36" s="631"/>
      <c r="AD36" s="632">
        <v>54302229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2655510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350621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10521377</v>
      </c>
      <c r="CS36" s="587"/>
      <c r="CT36" s="587"/>
      <c r="CU36" s="587"/>
      <c r="CV36" s="587"/>
      <c r="CW36" s="587"/>
      <c r="CX36" s="587"/>
      <c r="CY36" s="588"/>
      <c r="CZ36" s="589">
        <v>11.7</v>
      </c>
      <c r="DA36" s="607"/>
      <c r="DB36" s="607"/>
      <c r="DC36" s="608"/>
      <c r="DD36" s="592">
        <v>9648168</v>
      </c>
      <c r="DE36" s="587"/>
      <c r="DF36" s="587"/>
      <c r="DG36" s="587"/>
      <c r="DH36" s="587"/>
      <c r="DI36" s="587"/>
      <c r="DJ36" s="587"/>
      <c r="DK36" s="588"/>
      <c r="DL36" s="592">
        <v>7371237</v>
      </c>
      <c r="DM36" s="587"/>
      <c r="DN36" s="587"/>
      <c r="DO36" s="587"/>
      <c r="DP36" s="587"/>
      <c r="DQ36" s="587"/>
      <c r="DR36" s="587"/>
      <c r="DS36" s="587"/>
      <c r="DT36" s="587"/>
      <c r="DU36" s="587"/>
      <c r="DV36" s="588"/>
      <c r="DW36" s="609">
        <v>12.4</v>
      </c>
      <c r="DX36" s="610"/>
      <c r="DY36" s="610"/>
      <c r="DZ36" s="610"/>
      <c r="EA36" s="610"/>
      <c r="EB36" s="610"/>
      <c r="EC36" s="611"/>
    </row>
    <row r="37" spans="2:133" ht="11.25" customHeight="1">
      <c r="AQ37" s="612" t="s">
        <v>314</v>
      </c>
      <c r="AR37" s="613"/>
      <c r="AS37" s="613"/>
      <c r="AT37" s="613"/>
      <c r="AU37" s="613"/>
      <c r="AV37" s="613"/>
      <c r="AW37" s="613"/>
      <c r="AX37" s="613"/>
      <c r="AY37" s="614"/>
      <c r="AZ37" s="586">
        <v>554000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35587</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3448097</v>
      </c>
      <c r="CS37" s="605"/>
      <c r="CT37" s="605"/>
      <c r="CU37" s="605"/>
      <c r="CV37" s="605"/>
      <c r="CW37" s="605"/>
      <c r="CX37" s="605"/>
      <c r="CY37" s="606"/>
      <c r="CZ37" s="589">
        <v>3.8</v>
      </c>
      <c r="DA37" s="607"/>
      <c r="DB37" s="607"/>
      <c r="DC37" s="608"/>
      <c r="DD37" s="592">
        <v>3445017</v>
      </c>
      <c r="DE37" s="605"/>
      <c r="DF37" s="605"/>
      <c r="DG37" s="605"/>
      <c r="DH37" s="605"/>
      <c r="DI37" s="605"/>
      <c r="DJ37" s="605"/>
      <c r="DK37" s="606"/>
      <c r="DL37" s="592">
        <v>3324951</v>
      </c>
      <c r="DM37" s="605"/>
      <c r="DN37" s="605"/>
      <c r="DO37" s="605"/>
      <c r="DP37" s="605"/>
      <c r="DQ37" s="605"/>
      <c r="DR37" s="605"/>
      <c r="DS37" s="605"/>
      <c r="DT37" s="605"/>
      <c r="DU37" s="605"/>
      <c r="DV37" s="606"/>
      <c r="DW37" s="609">
        <v>5.6</v>
      </c>
      <c r="DX37" s="610"/>
      <c r="DY37" s="610"/>
      <c r="DZ37" s="610"/>
      <c r="EA37" s="610"/>
      <c r="EB37" s="610"/>
      <c r="EC37" s="611"/>
    </row>
    <row r="38" spans="2:133" ht="11.25" customHeight="1">
      <c r="AQ38" s="612" t="s">
        <v>317</v>
      </c>
      <c r="AR38" s="613"/>
      <c r="AS38" s="613"/>
      <c r="AT38" s="613"/>
      <c r="AU38" s="613"/>
      <c r="AV38" s="613"/>
      <c r="AW38" s="613"/>
      <c r="AX38" s="613"/>
      <c r="AY38" s="614"/>
      <c r="AZ38" s="586">
        <v>404295</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61258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7672275</v>
      </c>
      <c r="CS38" s="587"/>
      <c r="CT38" s="587"/>
      <c r="CU38" s="587"/>
      <c r="CV38" s="587"/>
      <c r="CW38" s="587"/>
      <c r="CX38" s="587"/>
      <c r="CY38" s="588"/>
      <c r="CZ38" s="589">
        <v>8.5</v>
      </c>
      <c r="DA38" s="607"/>
      <c r="DB38" s="607"/>
      <c r="DC38" s="608"/>
      <c r="DD38" s="592">
        <v>6788059</v>
      </c>
      <c r="DE38" s="587"/>
      <c r="DF38" s="587"/>
      <c r="DG38" s="587"/>
      <c r="DH38" s="587"/>
      <c r="DI38" s="587"/>
      <c r="DJ38" s="587"/>
      <c r="DK38" s="588"/>
      <c r="DL38" s="592">
        <v>6125175</v>
      </c>
      <c r="DM38" s="587"/>
      <c r="DN38" s="587"/>
      <c r="DO38" s="587"/>
      <c r="DP38" s="587"/>
      <c r="DQ38" s="587"/>
      <c r="DR38" s="587"/>
      <c r="DS38" s="587"/>
      <c r="DT38" s="587"/>
      <c r="DU38" s="587"/>
      <c r="DV38" s="588"/>
      <c r="DW38" s="609">
        <v>10.3</v>
      </c>
      <c r="DX38" s="610"/>
      <c r="DY38" s="610"/>
      <c r="DZ38" s="610"/>
      <c r="EA38" s="610"/>
      <c r="EB38" s="610"/>
      <c r="EC38" s="611"/>
    </row>
    <row r="39" spans="2:133" ht="11.25" customHeight="1">
      <c r="AQ39" s="612" t="s">
        <v>320</v>
      </c>
      <c r="AR39" s="613"/>
      <c r="AS39" s="613"/>
      <c r="AT39" s="613"/>
      <c r="AU39" s="613"/>
      <c r="AV39" s="613"/>
      <c r="AW39" s="613"/>
      <c r="AX39" s="613"/>
      <c r="AY39" s="614"/>
      <c r="AZ39" s="586">
        <v>369924</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89</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3224016</v>
      </c>
      <c r="CS39" s="605"/>
      <c r="CT39" s="605"/>
      <c r="CU39" s="605"/>
      <c r="CV39" s="605"/>
      <c r="CW39" s="605"/>
      <c r="CX39" s="605"/>
      <c r="CY39" s="606"/>
      <c r="CZ39" s="589">
        <v>3.6</v>
      </c>
      <c r="DA39" s="607"/>
      <c r="DB39" s="607"/>
      <c r="DC39" s="608"/>
      <c r="DD39" s="592">
        <v>2550738</v>
      </c>
      <c r="DE39" s="605"/>
      <c r="DF39" s="605"/>
      <c r="DG39" s="605"/>
      <c r="DH39" s="605"/>
      <c r="DI39" s="605"/>
      <c r="DJ39" s="605"/>
      <c r="DK39" s="606"/>
      <c r="DL39" s="592" t="s">
        <v>112</v>
      </c>
      <c r="DM39" s="605"/>
      <c r="DN39" s="605"/>
      <c r="DO39" s="605"/>
      <c r="DP39" s="605"/>
      <c r="DQ39" s="605"/>
      <c r="DR39" s="605"/>
      <c r="DS39" s="605"/>
      <c r="DT39" s="605"/>
      <c r="DU39" s="605"/>
      <c r="DV39" s="606"/>
      <c r="DW39" s="609" t="s">
        <v>112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1250853</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93</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3685701</v>
      </c>
      <c r="CS40" s="587"/>
      <c r="CT40" s="587"/>
      <c r="CU40" s="587"/>
      <c r="CV40" s="587"/>
      <c r="CW40" s="587"/>
      <c r="CX40" s="587"/>
      <c r="CY40" s="588"/>
      <c r="CZ40" s="589">
        <v>4.0999999999999996</v>
      </c>
      <c r="DA40" s="607"/>
      <c r="DB40" s="607"/>
      <c r="DC40" s="608"/>
      <c r="DD40" s="592">
        <v>1</v>
      </c>
      <c r="DE40" s="587"/>
      <c r="DF40" s="587"/>
      <c r="DG40" s="587"/>
      <c r="DH40" s="587"/>
      <c r="DI40" s="587"/>
      <c r="DJ40" s="587"/>
      <c r="DK40" s="588"/>
      <c r="DL40" s="592" t="s">
        <v>112</v>
      </c>
      <c r="DM40" s="587"/>
      <c r="DN40" s="587"/>
      <c r="DO40" s="587"/>
      <c r="DP40" s="587"/>
      <c r="DQ40" s="587"/>
      <c r="DR40" s="587"/>
      <c r="DS40" s="587"/>
      <c r="DT40" s="587"/>
      <c r="DU40" s="587"/>
      <c r="DV40" s="588"/>
      <c r="DW40" s="609" t="s">
        <v>112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5985996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274</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215</v>
      </c>
      <c r="CS41" s="605"/>
      <c r="CT41" s="605"/>
      <c r="CU41" s="605"/>
      <c r="CV41" s="605"/>
      <c r="CW41" s="605"/>
      <c r="CX41" s="605"/>
      <c r="CY41" s="606"/>
      <c r="CZ41" s="589" t="s">
        <v>215</v>
      </c>
      <c r="DA41" s="607"/>
      <c r="DB41" s="607"/>
      <c r="DC41" s="608"/>
      <c r="DD41" s="592" t="s">
        <v>215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11305942</v>
      </c>
      <c r="CS42" s="587"/>
      <c r="CT42" s="587"/>
      <c r="CU42" s="587"/>
      <c r="CV42" s="587"/>
      <c r="CW42" s="587"/>
      <c r="CX42" s="587"/>
      <c r="CY42" s="588"/>
      <c r="CZ42" s="589">
        <v>12.5</v>
      </c>
      <c r="DA42" s="590"/>
      <c r="DB42" s="590"/>
      <c r="DC42" s="591"/>
      <c r="DD42" s="592">
        <v>5005976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279263</v>
      </c>
      <c r="CS43" s="605"/>
      <c r="CT43" s="605"/>
      <c r="CU43" s="605"/>
      <c r="CV43" s="605"/>
      <c r="CW43" s="605"/>
      <c r="CX43" s="605"/>
      <c r="CY43" s="606"/>
      <c r="CZ43" s="589">
        <v>0.3</v>
      </c>
      <c r="DA43" s="607"/>
      <c r="DB43" s="607"/>
      <c r="DC43" s="608"/>
      <c r="DD43" s="592">
        <v>279263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287</v>
      </c>
      <c r="CE44" s="600"/>
      <c r="CF44" s="583" t="s">
        <v>335</v>
      </c>
      <c r="CG44" s="584"/>
      <c r="CH44" s="584"/>
      <c r="CI44" s="584"/>
      <c r="CJ44" s="584"/>
      <c r="CK44" s="584"/>
      <c r="CL44" s="584"/>
      <c r="CM44" s="584"/>
      <c r="CN44" s="584"/>
      <c r="CO44" s="584"/>
      <c r="CP44" s="584"/>
      <c r="CQ44" s="585"/>
      <c r="CR44" s="586">
        <v>11294869</v>
      </c>
      <c r="CS44" s="587"/>
      <c r="CT44" s="587"/>
      <c r="CU44" s="587"/>
      <c r="CV44" s="587"/>
      <c r="CW44" s="587"/>
      <c r="CX44" s="587"/>
      <c r="CY44" s="588"/>
      <c r="CZ44" s="589">
        <v>12.5</v>
      </c>
      <c r="DA44" s="590"/>
      <c r="DB44" s="590"/>
      <c r="DC44" s="591"/>
      <c r="DD44" s="592">
        <v>5000849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5288130</v>
      </c>
      <c r="CS45" s="605"/>
      <c r="CT45" s="605"/>
      <c r="CU45" s="605"/>
      <c r="CV45" s="605"/>
      <c r="CW45" s="605"/>
      <c r="CX45" s="605"/>
      <c r="CY45" s="606"/>
      <c r="CZ45" s="589">
        <v>5.9</v>
      </c>
      <c r="DA45" s="607"/>
      <c r="DB45" s="607"/>
      <c r="DC45" s="608"/>
      <c r="DD45" s="592">
        <v>944876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5842040</v>
      </c>
      <c r="CS46" s="587"/>
      <c r="CT46" s="587"/>
      <c r="CU46" s="587"/>
      <c r="CV46" s="587"/>
      <c r="CW46" s="587"/>
      <c r="CX46" s="587"/>
      <c r="CY46" s="588"/>
      <c r="CZ46" s="589">
        <v>6.5</v>
      </c>
      <c r="DA46" s="590"/>
      <c r="DB46" s="590"/>
      <c r="DC46" s="591"/>
      <c r="DD46" s="592">
        <v>3926924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11073</v>
      </c>
      <c r="CS47" s="605"/>
      <c r="CT47" s="605"/>
      <c r="CU47" s="605"/>
      <c r="CV47" s="605"/>
      <c r="CW47" s="605"/>
      <c r="CX47" s="605"/>
      <c r="CY47" s="606"/>
      <c r="CZ47" s="589">
        <v>0</v>
      </c>
      <c r="DA47" s="607"/>
      <c r="DB47" s="607"/>
      <c r="DC47" s="608"/>
      <c r="DD47" s="592">
        <v>5127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90172437</v>
      </c>
      <c r="CS49" s="571"/>
      <c r="CT49" s="571"/>
      <c r="CU49" s="571"/>
      <c r="CV49" s="571"/>
      <c r="CW49" s="571"/>
      <c r="CX49" s="571"/>
      <c r="CY49" s="572"/>
      <c r="CZ49" s="573">
        <v>100</v>
      </c>
      <c r="DA49" s="574"/>
      <c r="DB49" s="574"/>
      <c r="DC49" s="575"/>
      <c r="DD49" s="576">
        <v>63013183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8" zoomScale="70" zoomScaleNormal="25" zoomScaleSheetLayoutView="70" workbookViewId="0">
      <selection activeCell="AA45" sqref="AA45:AE4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91695</v>
      </c>
      <c r="R7" s="1099"/>
      <c r="S7" s="1099"/>
      <c r="T7" s="1099"/>
      <c r="U7" s="1099"/>
      <c r="V7" s="1099">
        <v>90048</v>
      </c>
      <c r="W7" s="1099"/>
      <c r="X7" s="1099"/>
      <c r="Y7" s="1099"/>
      <c r="Z7" s="1099"/>
      <c r="AA7" s="1099">
        <v>1647</v>
      </c>
      <c r="AB7" s="1099"/>
      <c r="AC7" s="1099"/>
      <c r="AD7" s="1099"/>
      <c r="AE7" s="1100"/>
      <c r="AF7" s="1101">
        <v>1352</v>
      </c>
      <c r="AG7" s="1102"/>
      <c r="AH7" s="1102"/>
      <c r="AI7" s="1102"/>
      <c r="AJ7" s="1103"/>
      <c r="AK7" s="1085">
        <v>460</v>
      </c>
      <c r="AL7" s="1086"/>
      <c r="AM7" s="1086"/>
      <c r="AN7" s="1086"/>
      <c r="AO7" s="1086"/>
      <c r="AP7" s="1086">
        <v>86676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552</v>
      </c>
      <c r="BT7" s="1090"/>
      <c r="BU7" s="1090"/>
      <c r="BV7" s="1090"/>
      <c r="BW7" s="1090"/>
      <c r="BX7" s="1090"/>
      <c r="BY7" s="1090"/>
      <c r="BZ7" s="1090"/>
      <c r="CA7" s="1090"/>
      <c r="CB7" s="1090"/>
      <c r="CC7" s="1090"/>
      <c r="CD7" s="1090"/>
      <c r="CE7" s="1090"/>
      <c r="CF7" s="1090"/>
      <c r="CG7" s="1091"/>
      <c r="CH7" s="1082">
        <v>0</v>
      </c>
      <c r="CI7" s="1083"/>
      <c r="CJ7" s="1083"/>
      <c r="CK7" s="1083"/>
      <c r="CL7" s="1084"/>
      <c r="CM7" s="1082">
        <v>7</v>
      </c>
      <c r="CN7" s="1083"/>
      <c r="CO7" s="1083"/>
      <c r="CP7" s="1083"/>
      <c r="CQ7" s="1084"/>
      <c r="CR7" s="1082">
        <v>3</v>
      </c>
      <c r="CS7" s="1083"/>
      <c r="CT7" s="1083"/>
      <c r="CU7" s="1083"/>
      <c r="CV7" s="1084"/>
      <c r="CW7" s="1082">
        <v>1</v>
      </c>
      <c r="CX7" s="1083"/>
      <c r="CY7" s="1083"/>
      <c r="CZ7" s="1083"/>
      <c r="DA7" s="1084"/>
      <c r="DB7" s="1082" t="s">
        <v>567</v>
      </c>
      <c r="DC7" s="1083"/>
      <c r="DD7" s="1083"/>
      <c r="DE7" s="1083"/>
      <c r="DF7" s="1084"/>
      <c r="DG7" s="1082" t="s">
        <v>567</v>
      </c>
      <c r="DH7" s="1083"/>
      <c r="DI7" s="1083"/>
      <c r="DJ7" s="1083"/>
      <c r="DK7" s="1084"/>
      <c r="DL7" s="1082" t="s">
        <v>567</v>
      </c>
      <c r="DM7" s="1083"/>
      <c r="DN7" s="1083"/>
      <c r="DO7" s="1083"/>
      <c r="DP7" s="1084"/>
      <c r="DQ7" s="1082" t="s">
        <v>567</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236</v>
      </c>
      <c r="R8" s="1038"/>
      <c r="S8" s="1038"/>
      <c r="T8" s="1038"/>
      <c r="U8" s="1038"/>
      <c r="V8" s="1038">
        <v>180</v>
      </c>
      <c r="W8" s="1038"/>
      <c r="X8" s="1038"/>
      <c r="Y8" s="1038"/>
      <c r="Z8" s="1038"/>
      <c r="AA8" s="1038">
        <v>56</v>
      </c>
      <c r="AB8" s="1038"/>
      <c r="AC8" s="1038"/>
      <c r="AD8" s="1038"/>
      <c r="AE8" s="1039"/>
      <c r="AF8" s="1013">
        <v>38</v>
      </c>
      <c r="AG8" s="1014"/>
      <c r="AH8" s="1014"/>
      <c r="AI8" s="1014"/>
      <c r="AJ8" s="1015"/>
      <c r="AK8" s="1080">
        <v>55</v>
      </c>
      <c r="AL8" s="1081"/>
      <c r="AM8" s="1081"/>
      <c r="AN8" s="1081"/>
      <c r="AO8" s="1081"/>
      <c r="AP8" s="1081">
        <v>429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553</v>
      </c>
      <c r="BT8" s="1009"/>
      <c r="BU8" s="1009"/>
      <c r="BV8" s="1009"/>
      <c r="BW8" s="1009"/>
      <c r="BX8" s="1009"/>
      <c r="BY8" s="1009"/>
      <c r="BZ8" s="1009"/>
      <c r="CA8" s="1009"/>
      <c r="CB8" s="1009"/>
      <c r="CC8" s="1009"/>
      <c r="CD8" s="1009"/>
      <c r="CE8" s="1009"/>
      <c r="CF8" s="1009"/>
      <c r="CG8" s="1010"/>
      <c r="CH8" s="983">
        <v>-12</v>
      </c>
      <c r="CI8" s="984"/>
      <c r="CJ8" s="984"/>
      <c r="CK8" s="984"/>
      <c r="CL8" s="985"/>
      <c r="CM8" s="983">
        <v>312</v>
      </c>
      <c r="CN8" s="984"/>
      <c r="CO8" s="984"/>
      <c r="CP8" s="984"/>
      <c r="CQ8" s="985"/>
      <c r="CR8" s="983">
        <v>22</v>
      </c>
      <c r="CS8" s="984"/>
      <c r="CT8" s="984"/>
      <c r="CU8" s="984"/>
      <c r="CV8" s="985"/>
      <c r="CW8" s="983">
        <v>21</v>
      </c>
      <c r="CX8" s="984"/>
      <c r="CY8" s="984"/>
      <c r="CZ8" s="984"/>
      <c r="DA8" s="985"/>
      <c r="DB8" s="983" t="s">
        <v>567</v>
      </c>
      <c r="DC8" s="984"/>
      <c r="DD8" s="984"/>
      <c r="DE8" s="984"/>
      <c r="DF8" s="985"/>
      <c r="DG8" s="983" t="s">
        <v>567</v>
      </c>
      <c r="DH8" s="984"/>
      <c r="DI8" s="984"/>
      <c r="DJ8" s="984"/>
      <c r="DK8" s="985"/>
      <c r="DL8" s="983" t="s">
        <v>567</v>
      </c>
      <c r="DM8" s="984"/>
      <c r="DN8" s="984"/>
      <c r="DO8" s="984"/>
      <c r="DP8" s="985"/>
      <c r="DQ8" s="983" t="s">
        <v>571</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570</v>
      </c>
      <c r="BT9" s="1009"/>
      <c r="BU9" s="1009"/>
      <c r="BV9" s="1009"/>
      <c r="BW9" s="1009"/>
      <c r="BX9" s="1009"/>
      <c r="BY9" s="1009"/>
      <c r="BZ9" s="1009"/>
      <c r="CA9" s="1009"/>
      <c r="CB9" s="1009"/>
      <c r="CC9" s="1009"/>
      <c r="CD9" s="1009"/>
      <c r="CE9" s="1009"/>
      <c r="CF9" s="1009"/>
      <c r="CG9" s="1010"/>
      <c r="CH9" s="983">
        <v>-8</v>
      </c>
      <c r="CI9" s="984"/>
      <c r="CJ9" s="984"/>
      <c r="CK9" s="984"/>
      <c r="CL9" s="985"/>
      <c r="CM9" s="983">
        <v>137</v>
      </c>
      <c r="CN9" s="984"/>
      <c r="CO9" s="984"/>
      <c r="CP9" s="984"/>
      <c r="CQ9" s="985"/>
      <c r="CR9" s="983">
        <v>30</v>
      </c>
      <c r="CS9" s="984"/>
      <c r="CT9" s="984"/>
      <c r="CU9" s="984"/>
      <c r="CV9" s="985"/>
      <c r="CW9" s="983">
        <v>101</v>
      </c>
      <c r="CX9" s="984"/>
      <c r="CY9" s="984"/>
      <c r="CZ9" s="984"/>
      <c r="DA9" s="985"/>
      <c r="DB9" s="983" t="s">
        <v>567</v>
      </c>
      <c r="DC9" s="984"/>
      <c r="DD9" s="984"/>
      <c r="DE9" s="984"/>
      <c r="DF9" s="985"/>
      <c r="DG9" s="983" t="s">
        <v>571</v>
      </c>
      <c r="DH9" s="984"/>
      <c r="DI9" s="984"/>
      <c r="DJ9" s="984"/>
      <c r="DK9" s="985"/>
      <c r="DL9" s="983" t="s">
        <v>567</v>
      </c>
      <c r="DM9" s="984"/>
      <c r="DN9" s="984"/>
      <c r="DO9" s="984"/>
      <c r="DP9" s="985"/>
      <c r="DQ9" s="983" t="s">
        <v>567</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554</v>
      </c>
      <c r="BT10" s="1009"/>
      <c r="BU10" s="1009"/>
      <c r="BV10" s="1009"/>
      <c r="BW10" s="1009"/>
      <c r="BX10" s="1009"/>
      <c r="BY10" s="1009"/>
      <c r="BZ10" s="1009"/>
      <c r="CA10" s="1009"/>
      <c r="CB10" s="1009"/>
      <c r="CC10" s="1009"/>
      <c r="CD10" s="1009"/>
      <c r="CE10" s="1009"/>
      <c r="CF10" s="1009"/>
      <c r="CG10" s="1010"/>
      <c r="CH10" s="983">
        <v>-2</v>
      </c>
      <c r="CI10" s="984"/>
      <c r="CJ10" s="984"/>
      <c r="CK10" s="984"/>
      <c r="CL10" s="985"/>
      <c r="CM10" s="983">
        <v>47</v>
      </c>
      <c r="CN10" s="984"/>
      <c r="CO10" s="984"/>
      <c r="CP10" s="984"/>
      <c r="CQ10" s="985"/>
      <c r="CR10" s="983">
        <v>5</v>
      </c>
      <c r="CS10" s="984"/>
      <c r="CT10" s="984"/>
      <c r="CU10" s="984"/>
      <c r="CV10" s="985"/>
      <c r="CW10" s="983">
        <v>20</v>
      </c>
      <c r="CX10" s="984"/>
      <c r="CY10" s="984"/>
      <c r="CZ10" s="984"/>
      <c r="DA10" s="985"/>
      <c r="DB10" s="983" t="s">
        <v>567</v>
      </c>
      <c r="DC10" s="984"/>
      <c r="DD10" s="984"/>
      <c r="DE10" s="984"/>
      <c r="DF10" s="985"/>
      <c r="DG10" s="983" t="s">
        <v>567</v>
      </c>
      <c r="DH10" s="984"/>
      <c r="DI10" s="984"/>
      <c r="DJ10" s="984"/>
      <c r="DK10" s="985"/>
      <c r="DL10" s="983" t="s">
        <v>567</v>
      </c>
      <c r="DM10" s="984"/>
      <c r="DN10" s="984"/>
      <c r="DO10" s="984"/>
      <c r="DP10" s="985"/>
      <c r="DQ10" s="983" t="s">
        <v>567</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t="s">
        <v>563</v>
      </c>
      <c r="BS11" s="1008" t="s">
        <v>555</v>
      </c>
      <c r="BT11" s="1009"/>
      <c r="BU11" s="1009"/>
      <c r="BV11" s="1009"/>
      <c r="BW11" s="1009"/>
      <c r="BX11" s="1009"/>
      <c r="BY11" s="1009"/>
      <c r="BZ11" s="1009"/>
      <c r="CA11" s="1009"/>
      <c r="CB11" s="1009"/>
      <c r="CC11" s="1009"/>
      <c r="CD11" s="1009"/>
      <c r="CE11" s="1009"/>
      <c r="CF11" s="1009"/>
      <c r="CG11" s="1010"/>
      <c r="CH11" s="983">
        <v>1</v>
      </c>
      <c r="CI11" s="984"/>
      <c r="CJ11" s="984"/>
      <c r="CK11" s="984"/>
      <c r="CL11" s="985"/>
      <c r="CM11" s="983">
        <v>48</v>
      </c>
      <c r="CN11" s="984"/>
      <c r="CO11" s="984"/>
      <c r="CP11" s="984"/>
      <c r="CQ11" s="985"/>
      <c r="CR11" s="983">
        <v>7</v>
      </c>
      <c r="CS11" s="984"/>
      <c r="CT11" s="984"/>
      <c r="CU11" s="984"/>
      <c r="CV11" s="985"/>
      <c r="CW11" s="983">
        <v>4</v>
      </c>
      <c r="CX11" s="984"/>
      <c r="CY11" s="984"/>
      <c r="CZ11" s="984"/>
      <c r="DA11" s="985"/>
      <c r="DB11" s="983">
        <v>357</v>
      </c>
      <c r="DC11" s="984"/>
      <c r="DD11" s="984"/>
      <c r="DE11" s="984"/>
      <c r="DF11" s="985"/>
      <c r="DG11" s="983" t="s">
        <v>571</v>
      </c>
      <c r="DH11" s="984"/>
      <c r="DI11" s="984"/>
      <c r="DJ11" s="984"/>
      <c r="DK11" s="985"/>
      <c r="DL11" s="983" t="s">
        <v>567</v>
      </c>
      <c r="DM11" s="984"/>
      <c r="DN11" s="984"/>
      <c r="DO11" s="984"/>
      <c r="DP11" s="985"/>
      <c r="DQ11" s="983" t="s">
        <v>567</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556</v>
      </c>
      <c r="BT12" s="1009"/>
      <c r="BU12" s="1009"/>
      <c r="BV12" s="1009"/>
      <c r="BW12" s="1009"/>
      <c r="BX12" s="1009"/>
      <c r="BY12" s="1009"/>
      <c r="BZ12" s="1009"/>
      <c r="CA12" s="1009"/>
      <c r="CB12" s="1009"/>
      <c r="CC12" s="1009"/>
      <c r="CD12" s="1009"/>
      <c r="CE12" s="1009"/>
      <c r="CF12" s="1009"/>
      <c r="CG12" s="1010"/>
      <c r="CH12" s="983">
        <v>-10</v>
      </c>
      <c r="CI12" s="984"/>
      <c r="CJ12" s="984"/>
      <c r="CK12" s="984"/>
      <c r="CL12" s="985"/>
      <c r="CM12" s="983">
        <v>-1</v>
      </c>
      <c r="CN12" s="984"/>
      <c r="CO12" s="984"/>
      <c r="CP12" s="984"/>
      <c r="CQ12" s="985"/>
      <c r="CR12" s="983">
        <v>17</v>
      </c>
      <c r="CS12" s="984"/>
      <c r="CT12" s="984"/>
      <c r="CU12" s="984"/>
      <c r="CV12" s="985"/>
      <c r="CW12" s="983" t="s">
        <v>567</v>
      </c>
      <c r="CX12" s="984"/>
      <c r="CY12" s="984"/>
      <c r="CZ12" s="984"/>
      <c r="DA12" s="985"/>
      <c r="DB12" s="983" t="s">
        <v>567</v>
      </c>
      <c r="DC12" s="984"/>
      <c r="DD12" s="984"/>
      <c r="DE12" s="984"/>
      <c r="DF12" s="985"/>
      <c r="DG12" s="983" t="s">
        <v>567</v>
      </c>
      <c r="DH12" s="984"/>
      <c r="DI12" s="984"/>
      <c r="DJ12" s="984"/>
      <c r="DK12" s="985"/>
      <c r="DL12" s="983" t="s">
        <v>571</v>
      </c>
      <c r="DM12" s="984"/>
      <c r="DN12" s="984"/>
      <c r="DO12" s="984"/>
      <c r="DP12" s="985"/>
      <c r="DQ12" s="983" t="s">
        <v>571</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557</v>
      </c>
      <c r="BT13" s="1009"/>
      <c r="BU13" s="1009"/>
      <c r="BV13" s="1009"/>
      <c r="BW13" s="1009"/>
      <c r="BX13" s="1009"/>
      <c r="BY13" s="1009"/>
      <c r="BZ13" s="1009"/>
      <c r="CA13" s="1009"/>
      <c r="CB13" s="1009"/>
      <c r="CC13" s="1009"/>
      <c r="CD13" s="1009"/>
      <c r="CE13" s="1009"/>
      <c r="CF13" s="1009"/>
      <c r="CG13" s="1010"/>
      <c r="CH13" s="983">
        <v>1</v>
      </c>
      <c r="CI13" s="984"/>
      <c r="CJ13" s="984"/>
      <c r="CK13" s="984"/>
      <c r="CL13" s="985"/>
      <c r="CM13" s="983">
        <v>23</v>
      </c>
      <c r="CN13" s="984"/>
      <c r="CO13" s="984"/>
      <c r="CP13" s="984"/>
      <c r="CQ13" s="985"/>
      <c r="CR13" s="983">
        <v>3</v>
      </c>
      <c r="CS13" s="984"/>
      <c r="CT13" s="984"/>
      <c r="CU13" s="984"/>
      <c r="CV13" s="985"/>
      <c r="CW13" s="983" t="s">
        <v>567</v>
      </c>
      <c r="CX13" s="984"/>
      <c r="CY13" s="984"/>
      <c r="CZ13" s="984"/>
      <c r="DA13" s="985"/>
      <c r="DB13" s="983" t="s">
        <v>567</v>
      </c>
      <c r="DC13" s="984"/>
      <c r="DD13" s="984"/>
      <c r="DE13" s="984"/>
      <c r="DF13" s="985"/>
      <c r="DG13" s="983" t="s">
        <v>567</v>
      </c>
      <c r="DH13" s="984"/>
      <c r="DI13" s="984"/>
      <c r="DJ13" s="984"/>
      <c r="DK13" s="985"/>
      <c r="DL13" s="983" t="s">
        <v>567</v>
      </c>
      <c r="DM13" s="984"/>
      <c r="DN13" s="984"/>
      <c r="DO13" s="984"/>
      <c r="DP13" s="985"/>
      <c r="DQ13" s="983" t="s">
        <v>567</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558</v>
      </c>
      <c r="BT14" s="1009"/>
      <c r="BU14" s="1009"/>
      <c r="BV14" s="1009"/>
      <c r="BW14" s="1009"/>
      <c r="BX14" s="1009"/>
      <c r="BY14" s="1009"/>
      <c r="BZ14" s="1009"/>
      <c r="CA14" s="1009"/>
      <c r="CB14" s="1009"/>
      <c r="CC14" s="1009"/>
      <c r="CD14" s="1009"/>
      <c r="CE14" s="1009"/>
      <c r="CF14" s="1009"/>
      <c r="CG14" s="1010"/>
      <c r="CH14" s="983">
        <v>-35</v>
      </c>
      <c r="CI14" s="984"/>
      <c r="CJ14" s="984"/>
      <c r="CK14" s="984"/>
      <c r="CL14" s="985"/>
      <c r="CM14" s="983">
        <v>565</v>
      </c>
      <c r="CN14" s="984"/>
      <c r="CO14" s="984"/>
      <c r="CP14" s="984"/>
      <c r="CQ14" s="985"/>
      <c r="CR14" s="983">
        <v>3</v>
      </c>
      <c r="CS14" s="984"/>
      <c r="CT14" s="984"/>
      <c r="CU14" s="984"/>
      <c r="CV14" s="985"/>
      <c r="CW14" s="983" t="s">
        <v>567</v>
      </c>
      <c r="CX14" s="984"/>
      <c r="CY14" s="984"/>
      <c r="CZ14" s="984"/>
      <c r="DA14" s="985"/>
      <c r="DB14" s="983" t="s">
        <v>567</v>
      </c>
      <c r="DC14" s="984"/>
      <c r="DD14" s="984"/>
      <c r="DE14" s="984"/>
      <c r="DF14" s="985"/>
      <c r="DG14" s="983" t="s">
        <v>567</v>
      </c>
      <c r="DH14" s="984"/>
      <c r="DI14" s="984"/>
      <c r="DJ14" s="984"/>
      <c r="DK14" s="985"/>
      <c r="DL14" s="983" t="s">
        <v>567</v>
      </c>
      <c r="DM14" s="984"/>
      <c r="DN14" s="984"/>
      <c r="DO14" s="984"/>
      <c r="DP14" s="985"/>
      <c r="DQ14" s="983" t="s">
        <v>567</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559</v>
      </c>
      <c r="BT15" s="1009"/>
      <c r="BU15" s="1009"/>
      <c r="BV15" s="1009"/>
      <c r="BW15" s="1009"/>
      <c r="BX15" s="1009"/>
      <c r="BY15" s="1009"/>
      <c r="BZ15" s="1009"/>
      <c r="CA15" s="1009"/>
      <c r="CB15" s="1009"/>
      <c r="CC15" s="1009"/>
      <c r="CD15" s="1009"/>
      <c r="CE15" s="1009"/>
      <c r="CF15" s="1009"/>
      <c r="CG15" s="1010"/>
      <c r="CH15" s="983">
        <v>13</v>
      </c>
      <c r="CI15" s="984"/>
      <c r="CJ15" s="984"/>
      <c r="CK15" s="984"/>
      <c r="CL15" s="985"/>
      <c r="CM15" s="983">
        <v>377</v>
      </c>
      <c r="CN15" s="984"/>
      <c r="CO15" s="984"/>
      <c r="CP15" s="984"/>
      <c r="CQ15" s="985"/>
      <c r="CR15" s="983">
        <v>5</v>
      </c>
      <c r="CS15" s="984"/>
      <c r="CT15" s="984"/>
      <c r="CU15" s="984"/>
      <c r="CV15" s="985"/>
      <c r="CW15" s="983" t="s">
        <v>567</v>
      </c>
      <c r="CX15" s="984"/>
      <c r="CY15" s="984"/>
      <c r="CZ15" s="984"/>
      <c r="DA15" s="985"/>
      <c r="DB15" s="983" t="s">
        <v>567</v>
      </c>
      <c r="DC15" s="984"/>
      <c r="DD15" s="984"/>
      <c r="DE15" s="984"/>
      <c r="DF15" s="985"/>
      <c r="DG15" s="983" t="s">
        <v>567</v>
      </c>
      <c r="DH15" s="984"/>
      <c r="DI15" s="984"/>
      <c r="DJ15" s="984"/>
      <c r="DK15" s="985"/>
      <c r="DL15" s="983" t="s">
        <v>571</v>
      </c>
      <c r="DM15" s="984"/>
      <c r="DN15" s="984"/>
      <c r="DO15" s="984"/>
      <c r="DP15" s="985"/>
      <c r="DQ15" s="983" t="s">
        <v>571</v>
      </c>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560</v>
      </c>
      <c r="BT16" s="1009"/>
      <c r="BU16" s="1009"/>
      <c r="BV16" s="1009"/>
      <c r="BW16" s="1009"/>
      <c r="BX16" s="1009"/>
      <c r="BY16" s="1009"/>
      <c r="BZ16" s="1009"/>
      <c r="CA16" s="1009"/>
      <c r="CB16" s="1009"/>
      <c r="CC16" s="1009"/>
      <c r="CD16" s="1009"/>
      <c r="CE16" s="1009"/>
      <c r="CF16" s="1009"/>
      <c r="CG16" s="1010"/>
      <c r="CH16" s="983">
        <v>-10</v>
      </c>
      <c r="CI16" s="984"/>
      <c r="CJ16" s="984"/>
      <c r="CK16" s="984"/>
      <c r="CL16" s="985"/>
      <c r="CM16" s="983">
        <v>102</v>
      </c>
      <c r="CN16" s="984"/>
      <c r="CO16" s="984"/>
      <c r="CP16" s="984"/>
      <c r="CQ16" s="985"/>
      <c r="CR16" s="983">
        <v>4</v>
      </c>
      <c r="CS16" s="984"/>
      <c r="CT16" s="984"/>
      <c r="CU16" s="984"/>
      <c r="CV16" s="985"/>
      <c r="CW16" s="983">
        <v>3</v>
      </c>
      <c r="CX16" s="984"/>
      <c r="CY16" s="984"/>
      <c r="CZ16" s="984"/>
      <c r="DA16" s="985"/>
      <c r="DB16" s="983" t="s">
        <v>567</v>
      </c>
      <c r="DC16" s="984"/>
      <c r="DD16" s="984"/>
      <c r="DE16" s="984"/>
      <c r="DF16" s="985"/>
      <c r="DG16" s="983" t="s">
        <v>567</v>
      </c>
      <c r="DH16" s="984"/>
      <c r="DI16" s="984"/>
      <c r="DJ16" s="984"/>
      <c r="DK16" s="985"/>
      <c r="DL16" s="983" t="s">
        <v>567</v>
      </c>
      <c r="DM16" s="984"/>
      <c r="DN16" s="984"/>
      <c r="DO16" s="984"/>
      <c r="DP16" s="985"/>
      <c r="DQ16" s="983" t="s">
        <v>567</v>
      </c>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561</v>
      </c>
      <c r="BT17" s="1009"/>
      <c r="BU17" s="1009"/>
      <c r="BV17" s="1009"/>
      <c r="BW17" s="1009"/>
      <c r="BX17" s="1009"/>
      <c r="BY17" s="1009"/>
      <c r="BZ17" s="1009"/>
      <c r="CA17" s="1009"/>
      <c r="CB17" s="1009"/>
      <c r="CC17" s="1009"/>
      <c r="CD17" s="1009"/>
      <c r="CE17" s="1009"/>
      <c r="CF17" s="1009"/>
      <c r="CG17" s="1010"/>
      <c r="CH17" s="983">
        <v>7</v>
      </c>
      <c r="CI17" s="984"/>
      <c r="CJ17" s="984"/>
      <c r="CK17" s="984"/>
      <c r="CL17" s="985"/>
      <c r="CM17" s="983">
        <v>122</v>
      </c>
      <c r="CN17" s="984"/>
      <c r="CO17" s="984"/>
      <c r="CP17" s="984"/>
      <c r="CQ17" s="985"/>
      <c r="CR17" s="983">
        <v>40</v>
      </c>
      <c r="CS17" s="984"/>
      <c r="CT17" s="984"/>
      <c r="CU17" s="984"/>
      <c r="CV17" s="985"/>
      <c r="CW17" s="983">
        <v>16</v>
      </c>
      <c r="CX17" s="984"/>
      <c r="CY17" s="984"/>
      <c r="CZ17" s="984"/>
      <c r="DA17" s="985"/>
      <c r="DB17" s="983" t="s">
        <v>567</v>
      </c>
      <c r="DC17" s="984"/>
      <c r="DD17" s="984"/>
      <c r="DE17" s="984"/>
      <c r="DF17" s="985"/>
      <c r="DG17" s="983" t="s">
        <v>567</v>
      </c>
      <c r="DH17" s="984"/>
      <c r="DI17" s="984"/>
      <c r="DJ17" s="984"/>
      <c r="DK17" s="985"/>
      <c r="DL17" s="983" t="s">
        <v>567</v>
      </c>
      <c r="DM17" s="984"/>
      <c r="DN17" s="984"/>
      <c r="DO17" s="984"/>
      <c r="DP17" s="985"/>
      <c r="DQ17" s="983" t="s">
        <v>571</v>
      </c>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t="s">
        <v>563</v>
      </c>
      <c r="BS18" s="1008" t="s">
        <v>562</v>
      </c>
      <c r="BT18" s="1009"/>
      <c r="BU18" s="1009"/>
      <c r="BV18" s="1009"/>
      <c r="BW18" s="1009"/>
      <c r="BX18" s="1009"/>
      <c r="BY18" s="1009"/>
      <c r="BZ18" s="1009"/>
      <c r="CA18" s="1009"/>
      <c r="CB18" s="1009"/>
      <c r="CC18" s="1009"/>
      <c r="CD18" s="1009"/>
      <c r="CE18" s="1009"/>
      <c r="CF18" s="1009"/>
      <c r="CG18" s="1010"/>
      <c r="CH18" s="983" t="s">
        <v>566</v>
      </c>
      <c r="CI18" s="984"/>
      <c r="CJ18" s="984"/>
      <c r="CK18" s="984"/>
      <c r="CL18" s="985"/>
      <c r="CM18" s="983" t="s">
        <v>566</v>
      </c>
      <c r="CN18" s="984"/>
      <c r="CO18" s="984"/>
      <c r="CP18" s="984"/>
      <c r="CQ18" s="985"/>
      <c r="CR18" s="983" t="s">
        <v>572</v>
      </c>
      <c r="CS18" s="984"/>
      <c r="CT18" s="984"/>
      <c r="CU18" s="984"/>
      <c r="CV18" s="985"/>
      <c r="CW18" s="983" t="s">
        <v>572</v>
      </c>
      <c r="CX18" s="984"/>
      <c r="CY18" s="984"/>
      <c r="CZ18" s="984"/>
      <c r="DA18" s="985"/>
      <c r="DB18" s="983" t="s">
        <v>572</v>
      </c>
      <c r="DC18" s="984"/>
      <c r="DD18" s="984"/>
      <c r="DE18" s="984"/>
      <c r="DF18" s="985"/>
      <c r="DG18" s="983" t="s">
        <v>572</v>
      </c>
      <c r="DH18" s="984"/>
      <c r="DI18" s="984"/>
      <c r="DJ18" s="984"/>
      <c r="DK18" s="985"/>
      <c r="DL18" s="983" t="s">
        <v>573</v>
      </c>
      <c r="DM18" s="984"/>
      <c r="DN18" s="984"/>
      <c r="DO18" s="984"/>
      <c r="DP18" s="985"/>
      <c r="DQ18" s="983">
        <v>526</v>
      </c>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91931</v>
      </c>
      <c r="R23" s="1063"/>
      <c r="S23" s="1063"/>
      <c r="T23" s="1063"/>
      <c r="U23" s="1063"/>
      <c r="V23" s="1063">
        <v>90228</v>
      </c>
      <c r="W23" s="1063"/>
      <c r="X23" s="1063"/>
      <c r="Y23" s="1063"/>
      <c r="Z23" s="1063"/>
      <c r="AA23" s="1063">
        <v>1703</v>
      </c>
      <c r="AB23" s="1063"/>
      <c r="AC23" s="1063"/>
      <c r="AD23" s="1063"/>
      <c r="AE23" s="1064"/>
      <c r="AF23" s="1065">
        <v>1391</v>
      </c>
      <c r="AG23" s="1063"/>
      <c r="AH23" s="1063"/>
      <c r="AI23" s="1063"/>
      <c r="AJ23" s="1066"/>
      <c r="AK23" s="1067"/>
      <c r="AL23" s="1068"/>
      <c r="AM23" s="1068"/>
      <c r="AN23" s="1068"/>
      <c r="AO23" s="1068"/>
      <c r="AP23" s="1063">
        <v>87105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25093</v>
      </c>
      <c r="R28" s="1048"/>
      <c r="S28" s="1048"/>
      <c r="T28" s="1048"/>
      <c r="U28" s="1048"/>
      <c r="V28" s="1048">
        <v>24650</v>
      </c>
      <c r="W28" s="1048"/>
      <c r="X28" s="1048"/>
      <c r="Y28" s="1048"/>
      <c r="Z28" s="1048"/>
      <c r="AA28" s="1048">
        <v>443</v>
      </c>
      <c r="AB28" s="1048"/>
      <c r="AC28" s="1048"/>
      <c r="AD28" s="1048"/>
      <c r="AE28" s="1049"/>
      <c r="AF28" s="1050">
        <v>443</v>
      </c>
      <c r="AG28" s="1048"/>
      <c r="AH28" s="1048"/>
      <c r="AI28" s="1048"/>
      <c r="AJ28" s="1051"/>
      <c r="AK28" s="1052">
        <v>1001</v>
      </c>
      <c r="AL28" s="1040"/>
      <c r="AM28" s="1040"/>
      <c r="AN28" s="1040"/>
      <c r="AO28" s="1040"/>
      <c r="AP28" s="1040" t="s">
        <v>576</v>
      </c>
      <c r="AQ28" s="1040"/>
      <c r="AR28" s="1040"/>
      <c r="AS28" s="1040"/>
      <c r="AT28" s="1040"/>
      <c r="AU28" s="1040" t="s">
        <v>576</v>
      </c>
      <c r="AV28" s="1040"/>
      <c r="AW28" s="1040"/>
      <c r="AX28" s="1040"/>
      <c r="AY28" s="1040"/>
      <c r="AZ28" s="1041" t="s">
        <v>566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19671</v>
      </c>
      <c r="R29" s="1038"/>
      <c r="S29" s="1038"/>
      <c r="T29" s="1038"/>
      <c r="U29" s="1038"/>
      <c r="V29" s="1038">
        <v>19488</v>
      </c>
      <c r="W29" s="1038"/>
      <c r="X29" s="1038"/>
      <c r="Y29" s="1038"/>
      <c r="Z29" s="1038"/>
      <c r="AA29" s="1038">
        <v>183</v>
      </c>
      <c r="AB29" s="1038"/>
      <c r="AC29" s="1038"/>
      <c r="AD29" s="1038"/>
      <c r="AE29" s="1039"/>
      <c r="AF29" s="1013">
        <v>183</v>
      </c>
      <c r="AG29" s="1014"/>
      <c r="AH29" s="1014"/>
      <c r="AI29" s="1014"/>
      <c r="AJ29" s="1015"/>
      <c r="AK29" s="974">
        <v>2682</v>
      </c>
      <c r="AL29" s="965"/>
      <c r="AM29" s="965"/>
      <c r="AN29" s="965"/>
      <c r="AO29" s="965"/>
      <c r="AP29" s="965" t="s">
        <v>576</v>
      </c>
      <c r="AQ29" s="965"/>
      <c r="AR29" s="965"/>
      <c r="AS29" s="965"/>
      <c r="AT29" s="965"/>
      <c r="AU29" s="965" t="s">
        <v>576</v>
      </c>
      <c r="AV29" s="965"/>
      <c r="AW29" s="965"/>
      <c r="AX29" s="965"/>
      <c r="AY29" s="965"/>
      <c r="AZ29" s="1036" t="s">
        <v>567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2430</v>
      </c>
      <c r="R30" s="1038"/>
      <c r="S30" s="1038"/>
      <c r="T30" s="1038"/>
      <c r="U30" s="1038"/>
      <c r="V30" s="1038">
        <v>2368</v>
      </c>
      <c r="W30" s="1038"/>
      <c r="X30" s="1038"/>
      <c r="Y30" s="1038"/>
      <c r="Z30" s="1038"/>
      <c r="AA30" s="1038">
        <v>62</v>
      </c>
      <c r="AB30" s="1038"/>
      <c r="AC30" s="1038"/>
      <c r="AD30" s="1038"/>
      <c r="AE30" s="1039"/>
      <c r="AF30" s="1013">
        <v>62</v>
      </c>
      <c r="AG30" s="1014"/>
      <c r="AH30" s="1014"/>
      <c r="AI30" s="1014"/>
      <c r="AJ30" s="1015"/>
      <c r="AK30" s="974">
        <v>407</v>
      </c>
      <c r="AL30" s="965"/>
      <c r="AM30" s="965"/>
      <c r="AN30" s="965"/>
      <c r="AO30" s="965"/>
      <c r="AP30" s="965" t="s">
        <v>576</v>
      </c>
      <c r="AQ30" s="965"/>
      <c r="AR30" s="965"/>
      <c r="AS30" s="965"/>
      <c r="AT30" s="965"/>
      <c r="AU30" s="965" t="s">
        <v>576</v>
      </c>
      <c r="AV30" s="965"/>
      <c r="AW30" s="965"/>
      <c r="AX30" s="965"/>
      <c r="AY30" s="965"/>
      <c r="AZ30" s="1036" t="s">
        <v>567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660</v>
      </c>
      <c r="R31" s="1038"/>
      <c r="S31" s="1038"/>
      <c r="T31" s="1038"/>
      <c r="U31" s="1038"/>
      <c r="V31" s="1038">
        <v>660</v>
      </c>
      <c r="W31" s="1038"/>
      <c r="X31" s="1038"/>
      <c r="Y31" s="1038"/>
      <c r="Z31" s="1038"/>
      <c r="AA31" s="1038" t="s">
        <v>574</v>
      </c>
      <c r="AB31" s="1038"/>
      <c r="AC31" s="1038"/>
      <c r="AD31" s="1038"/>
      <c r="AE31" s="1039"/>
      <c r="AF31" s="1013" t="s">
        <v>112</v>
      </c>
      <c r="AG31" s="1014"/>
      <c r="AH31" s="1014"/>
      <c r="AI31" s="1014"/>
      <c r="AJ31" s="1015"/>
      <c r="AK31" s="974">
        <v>60</v>
      </c>
      <c r="AL31" s="965"/>
      <c r="AM31" s="965"/>
      <c r="AN31" s="965"/>
      <c r="AO31" s="965"/>
      <c r="AP31" s="965">
        <v>1156</v>
      </c>
      <c r="AQ31" s="965"/>
      <c r="AR31" s="965"/>
      <c r="AS31" s="965"/>
      <c r="AT31" s="965"/>
      <c r="AU31" s="965">
        <v>120</v>
      </c>
      <c r="AV31" s="965"/>
      <c r="AW31" s="965"/>
      <c r="AX31" s="965"/>
      <c r="AY31" s="965"/>
      <c r="AZ31" s="1036" t="s">
        <v>567</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322</v>
      </c>
      <c r="R32" s="1038"/>
      <c r="S32" s="1038"/>
      <c r="T32" s="1038"/>
      <c r="U32" s="1038"/>
      <c r="V32" s="1038">
        <v>322</v>
      </c>
      <c r="W32" s="1038"/>
      <c r="X32" s="1038"/>
      <c r="Y32" s="1038"/>
      <c r="Z32" s="1038"/>
      <c r="AA32" s="1038" t="s">
        <v>574</v>
      </c>
      <c r="AB32" s="1038"/>
      <c r="AC32" s="1038"/>
      <c r="AD32" s="1038"/>
      <c r="AE32" s="1039"/>
      <c r="AF32" s="1013" t="s">
        <v>112</v>
      </c>
      <c r="AG32" s="1014"/>
      <c r="AH32" s="1014"/>
      <c r="AI32" s="1014"/>
      <c r="AJ32" s="1015"/>
      <c r="AK32" s="974" t="s">
        <v>575</v>
      </c>
      <c r="AL32" s="965"/>
      <c r="AM32" s="965"/>
      <c r="AN32" s="965"/>
      <c r="AO32" s="965"/>
      <c r="AP32" s="965">
        <v>489</v>
      </c>
      <c r="AQ32" s="965"/>
      <c r="AR32" s="965"/>
      <c r="AS32" s="965"/>
      <c r="AT32" s="965"/>
      <c r="AU32" s="965">
        <v>49</v>
      </c>
      <c r="AV32" s="965"/>
      <c r="AW32" s="965"/>
      <c r="AX32" s="965"/>
      <c r="AY32" s="965"/>
      <c r="AZ32" s="1036" t="s">
        <v>567</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4520</v>
      </c>
      <c r="R33" s="1038"/>
      <c r="S33" s="1038"/>
      <c r="T33" s="1038"/>
      <c r="U33" s="1038"/>
      <c r="V33" s="1038">
        <v>4398</v>
      </c>
      <c r="W33" s="1038"/>
      <c r="X33" s="1038"/>
      <c r="Y33" s="1038"/>
      <c r="Z33" s="1038"/>
      <c r="AA33" s="1038">
        <v>122</v>
      </c>
      <c r="AB33" s="1038"/>
      <c r="AC33" s="1038"/>
      <c r="AD33" s="1038"/>
      <c r="AE33" s="1039"/>
      <c r="AF33" s="1013">
        <v>2989</v>
      </c>
      <c r="AG33" s="1014"/>
      <c r="AH33" s="1014"/>
      <c r="AI33" s="1014"/>
      <c r="AJ33" s="1015"/>
      <c r="AK33" s="974">
        <v>25</v>
      </c>
      <c r="AL33" s="965"/>
      <c r="AM33" s="965"/>
      <c r="AN33" s="965"/>
      <c r="AO33" s="965"/>
      <c r="AP33" s="965">
        <v>8756</v>
      </c>
      <c r="AQ33" s="965"/>
      <c r="AR33" s="965"/>
      <c r="AS33" s="965"/>
      <c r="AT33" s="965"/>
      <c r="AU33" s="965">
        <v>2320</v>
      </c>
      <c r="AV33" s="965"/>
      <c r="AW33" s="965"/>
      <c r="AX33" s="965"/>
      <c r="AY33" s="965"/>
      <c r="AZ33" s="1036" t="s">
        <v>568</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6037</v>
      </c>
      <c r="R34" s="1038"/>
      <c r="S34" s="1038"/>
      <c r="T34" s="1038"/>
      <c r="U34" s="1038"/>
      <c r="V34" s="1038">
        <v>5555</v>
      </c>
      <c r="W34" s="1038"/>
      <c r="X34" s="1038"/>
      <c r="Y34" s="1038"/>
      <c r="Z34" s="1038"/>
      <c r="AA34" s="1038">
        <v>482</v>
      </c>
      <c r="AB34" s="1038"/>
      <c r="AC34" s="1038"/>
      <c r="AD34" s="1038"/>
      <c r="AE34" s="1039"/>
      <c r="AF34" s="1013">
        <v>2233</v>
      </c>
      <c r="AG34" s="1014"/>
      <c r="AH34" s="1014"/>
      <c r="AI34" s="1014"/>
      <c r="AJ34" s="1015"/>
      <c r="AK34" s="974">
        <v>1099</v>
      </c>
      <c r="AL34" s="965"/>
      <c r="AM34" s="965"/>
      <c r="AN34" s="965"/>
      <c r="AO34" s="965"/>
      <c r="AP34" s="965">
        <v>45832</v>
      </c>
      <c r="AQ34" s="965"/>
      <c r="AR34" s="965"/>
      <c r="AS34" s="965"/>
      <c r="AT34" s="965"/>
      <c r="AU34" s="965">
        <v>19020</v>
      </c>
      <c r="AV34" s="965"/>
      <c r="AW34" s="965"/>
      <c r="AX34" s="965"/>
      <c r="AY34" s="965"/>
      <c r="AZ34" s="1036" t="s">
        <v>569</v>
      </c>
      <c r="BA34" s="1036"/>
      <c r="BB34" s="1036"/>
      <c r="BC34" s="1036"/>
      <c r="BD34" s="1036"/>
      <c r="BE34" s="1026" t="s">
        <v>385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37">
        <v>4675</v>
      </c>
      <c r="R35" s="1038"/>
      <c r="S35" s="1038"/>
      <c r="T35" s="1038"/>
      <c r="U35" s="1038"/>
      <c r="V35" s="1038">
        <v>4710</v>
      </c>
      <c r="W35" s="1038"/>
      <c r="X35" s="1038"/>
      <c r="Y35" s="1038"/>
      <c r="Z35" s="1038"/>
      <c r="AA35" s="1038">
        <v>-35</v>
      </c>
      <c r="AB35" s="1038"/>
      <c r="AC35" s="1038"/>
      <c r="AD35" s="1038"/>
      <c r="AE35" s="1039"/>
      <c r="AF35" s="1013">
        <v>2333</v>
      </c>
      <c r="AG35" s="1014"/>
      <c r="AH35" s="1014"/>
      <c r="AI35" s="1014"/>
      <c r="AJ35" s="1015"/>
      <c r="AK35" s="974">
        <v>447</v>
      </c>
      <c r="AL35" s="965"/>
      <c r="AM35" s="965"/>
      <c r="AN35" s="965"/>
      <c r="AO35" s="965"/>
      <c r="AP35" s="965">
        <v>2569</v>
      </c>
      <c r="AQ35" s="965"/>
      <c r="AR35" s="965"/>
      <c r="AS35" s="965"/>
      <c r="AT35" s="965"/>
      <c r="AU35" s="965">
        <v>1627</v>
      </c>
      <c r="AV35" s="965"/>
      <c r="AW35" s="965"/>
      <c r="AX35" s="965"/>
      <c r="AY35" s="965"/>
      <c r="AZ35" s="1036" t="s">
        <v>567</v>
      </c>
      <c r="BA35" s="1036"/>
      <c r="BB35" s="1036"/>
      <c r="BC35" s="1036"/>
      <c r="BD35" s="1036"/>
      <c r="BE35" s="1026" t="s">
        <v>385</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388</v>
      </c>
      <c r="C36" s="1032"/>
      <c r="D36" s="1032"/>
      <c r="E36" s="1032"/>
      <c r="F36" s="1032"/>
      <c r="G36" s="1032"/>
      <c r="H36" s="1032"/>
      <c r="I36" s="1032"/>
      <c r="J36" s="1032"/>
      <c r="K36" s="1032"/>
      <c r="L36" s="1032"/>
      <c r="M36" s="1032"/>
      <c r="N36" s="1032"/>
      <c r="O36" s="1032"/>
      <c r="P36" s="1033"/>
      <c r="Q36" s="1037">
        <v>341</v>
      </c>
      <c r="R36" s="1038"/>
      <c r="S36" s="1038"/>
      <c r="T36" s="1038"/>
      <c r="U36" s="1038"/>
      <c r="V36" s="1038">
        <v>317</v>
      </c>
      <c r="W36" s="1038"/>
      <c r="X36" s="1038"/>
      <c r="Y36" s="1038"/>
      <c r="Z36" s="1038"/>
      <c r="AA36" s="1038">
        <v>24</v>
      </c>
      <c r="AB36" s="1038"/>
      <c r="AC36" s="1038"/>
      <c r="AD36" s="1038"/>
      <c r="AE36" s="1039"/>
      <c r="AF36" s="1013">
        <v>41</v>
      </c>
      <c r="AG36" s="1014"/>
      <c r="AH36" s="1014"/>
      <c r="AI36" s="1014"/>
      <c r="AJ36" s="1015"/>
      <c r="AK36" s="974">
        <v>1</v>
      </c>
      <c r="AL36" s="965"/>
      <c r="AM36" s="965"/>
      <c r="AN36" s="965"/>
      <c r="AO36" s="965"/>
      <c r="AP36" s="965">
        <v>43</v>
      </c>
      <c r="AQ36" s="965"/>
      <c r="AR36" s="965"/>
      <c r="AS36" s="965"/>
      <c r="AT36" s="965"/>
      <c r="AU36" s="965">
        <v>37</v>
      </c>
      <c r="AV36" s="965"/>
      <c r="AW36" s="965"/>
      <c r="AX36" s="965"/>
      <c r="AY36" s="965"/>
      <c r="AZ36" s="1036" t="s">
        <v>567</v>
      </c>
      <c r="BA36" s="1036"/>
      <c r="BB36" s="1036"/>
      <c r="BC36" s="1036"/>
      <c r="BD36" s="1036"/>
      <c r="BE36" s="1026" t="s">
        <v>385</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389</v>
      </c>
      <c r="C37" s="1032"/>
      <c r="D37" s="1032"/>
      <c r="E37" s="1032"/>
      <c r="F37" s="1032"/>
      <c r="G37" s="1032"/>
      <c r="H37" s="1032"/>
      <c r="I37" s="1032"/>
      <c r="J37" s="1032"/>
      <c r="K37" s="1032"/>
      <c r="L37" s="1032"/>
      <c r="M37" s="1032"/>
      <c r="N37" s="1032"/>
      <c r="O37" s="1032"/>
      <c r="P37" s="1033"/>
      <c r="Q37" s="1037">
        <v>418</v>
      </c>
      <c r="R37" s="1038"/>
      <c r="S37" s="1038"/>
      <c r="T37" s="1038"/>
      <c r="U37" s="1038"/>
      <c r="V37" s="1038">
        <v>418</v>
      </c>
      <c r="W37" s="1038"/>
      <c r="X37" s="1038"/>
      <c r="Y37" s="1038"/>
      <c r="Z37" s="1038"/>
      <c r="AA37" s="1038" t="s">
        <v>544</v>
      </c>
      <c r="AB37" s="1038"/>
      <c r="AC37" s="1038"/>
      <c r="AD37" s="1038"/>
      <c r="AE37" s="1039"/>
      <c r="AF37" s="1013" t="s">
        <v>112</v>
      </c>
      <c r="AG37" s="1014"/>
      <c r="AH37" s="1014"/>
      <c r="AI37" s="1014"/>
      <c r="AJ37" s="1015"/>
      <c r="AK37" s="974">
        <v>235</v>
      </c>
      <c r="AL37" s="965"/>
      <c r="AM37" s="965"/>
      <c r="AN37" s="965"/>
      <c r="AO37" s="965"/>
      <c r="AP37" s="965">
        <v>2245</v>
      </c>
      <c r="AQ37" s="965"/>
      <c r="AR37" s="965"/>
      <c r="AS37" s="965"/>
      <c r="AT37" s="965"/>
      <c r="AU37" s="965">
        <v>2090</v>
      </c>
      <c r="AV37" s="965"/>
      <c r="AW37" s="965"/>
      <c r="AX37" s="965"/>
      <c r="AY37" s="965"/>
      <c r="AZ37" s="1036" t="s">
        <v>567</v>
      </c>
      <c r="BA37" s="1036"/>
      <c r="BB37" s="1036"/>
      <c r="BC37" s="1036"/>
      <c r="BD37" s="1036"/>
      <c r="BE37" s="1026" t="s">
        <v>390</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391</v>
      </c>
      <c r="C38" s="1032"/>
      <c r="D38" s="1032"/>
      <c r="E38" s="1032"/>
      <c r="F38" s="1032"/>
      <c r="G38" s="1032"/>
      <c r="H38" s="1032"/>
      <c r="I38" s="1032"/>
      <c r="J38" s="1032"/>
      <c r="K38" s="1032"/>
      <c r="L38" s="1032"/>
      <c r="M38" s="1032"/>
      <c r="N38" s="1032"/>
      <c r="O38" s="1032"/>
      <c r="P38" s="1033"/>
      <c r="Q38" s="1037">
        <v>568</v>
      </c>
      <c r="R38" s="1038"/>
      <c r="S38" s="1038"/>
      <c r="T38" s="1038"/>
      <c r="U38" s="1038"/>
      <c r="V38" s="1038">
        <v>568</v>
      </c>
      <c r="W38" s="1038"/>
      <c r="X38" s="1038"/>
      <c r="Y38" s="1038"/>
      <c r="Z38" s="1038"/>
      <c r="AA38" s="1038" t="s">
        <v>544</v>
      </c>
      <c r="AB38" s="1038"/>
      <c r="AC38" s="1038"/>
      <c r="AD38" s="1038"/>
      <c r="AE38" s="1039"/>
      <c r="AF38" s="1013" t="s">
        <v>112</v>
      </c>
      <c r="AG38" s="1014"/>
      <c r="AH38" s="1014"/>
      <c r="AI38" s="1014"/>
      <c r="AJ38" s="1015"/>
      <c r="AK38" s="974">
        <v>188</v>
      </c>
      <c r="AL38" s="965"/>
      <c r="AM38" s="965"/>
      <c r="AN38" s="965"/>
      <c r="AO38" s="965"/>
      <c r="AP38" s="965">
        <v>350</v>
      </c>
      <c r="AQ38" s="965"/>
      <c r="AR38" s="965"/>
      <c r="AS38" s="965"/>
      <c r="AT38" s="965"/>
      <c r="AU38" s="965">
        <v>153</v>
      </c>
      <c r="AV38" s="965"/>
      <c r="AW38" s="965"/>
      <c r="AX38" s="965"/>
      <c r="AY38" s="965"/>
      <c r="AZ38" s="1036" t="s">
        <v>567</v>
      </c>
      <c r="BA38" s="1036"/>
      <c r="BB38" s="1036"/>
      <c r="BC38" s="1036"/>
      <c r="BD38" s="1036"/>
      <c r="BE38" s="1026" t="s">
        <v>390</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392</v>
      </c>
      <c r="C39" s="1032"/>
      <c r="D39" s="1032"/>
      <c r="E39" s="1032"/>
      <c r="F39" s="1032"/>
      <c r="G39" s="1032"/>
      <c r="H39" s="1032"/>
      <c r="I39" s="1032"/>
      <c r="J39" s="1032"/>
      <c r="K39" s="1032"/>
      <c r="L39" s="1032"/>
      <c r="M39" s="1032"/>
      <c r="N39" s="1032"/>
      <c r="O39" s="1032"/>
      <c r="P39" s="1033"/>
      <c r="Q39" s="1037">
        <v>84</v>
      </c>
      <c r="R39" s="1038"/>
      <c r="S39" s="1038"/>
      <c r="T39" s="1038"/>
      <c r="U39" s="1038"/>
      <c r="V39" s="1038">
        <v>84</v>
      </c>
      <c r="W39" s="1038"/>
      <c r="X39" s="1038"/>
      <c r="Y39" s="1038"/>
      <c r="Z39" s="1038"/>
      <c r="AA39" s="1038" t="s">
        <v>544</v>
      </c>
      <c r="AB39" s="1038"/>
      <c r="AC39" s="1038"/>
      <c r="AD39" s="1038"/>
      <c r="AE39" s="1039"/>
      <c r="AF39" s="1013" t="s">
        <v>112</v>
      </c>
      <c r="AG39" s="1014"/>
      <c r="AH39" s="1014"/>
      <c r="AI39" s="1014"/>
      <c r="AJ39" s="1015"/>
      <c r="AK39" s="974">
        <v>41</v>
      </c>
      <c r="AL39" s="965"/>
      <c r="AM39" s="965"/>
      <c r="AN39" s="965"/>
      <c r="AO39" s="965"/>
      <c r="AP39" s="965">
        <v>522</v>
      </c>
      <c r="AQ39" s="965"/>
      <c r="AR39" s="965"/>
      <c r="AS39" s="965"/>
      <c r="AT39" s="965"/>
      <c r="AU39" s="965">
        <v>522</v>
      </c>
      <c r="AV39" s="965"/>
      <c r="AW39" s="965"/>
      <c r="AX39" s="965"/>
      <c r="AY39" s="965"/>
      <c r="AZ39" s="1036" t="s">
        <v>567</v>
      </c>
      <c r="BA39" s="1036"/>
      <c r="BB39" s="1036"/>
      <c r="BC39" s="1036"/>
      <c r="BD39" s="1036"/>
      <c r="BE39" s="1026" t="s">
        <v>390</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t="s">
        <v>393</v>
      </c>
      <c r="C40" s="1032"/>
      <c r="D40" s="1032"/>
      <c r="E40" s="1032"/>
      <c r="F40" s="1032"/>
      <c r="G40" s="1032"/>
      <c r="H40" s="1032"/>
      <c r="I40" s="1032"/>
      <c r="J40" s="1032"/>
      <c r="K40" s="1032"/>
      <c r="L40" s="1032"/>
      <c r="M40" s="1032"/>
      <c r="N40" s="1032"/>
      <c r="O40" s="1032"/>
      <c r="P40" s="1033"/>
      <c r="Q40" s="1037">
        <v>68</v>
      </c>
      <c r="R40" s="1038"/>
      <c r="S40" s="1038"/>
      <c r="T40" s="1038"/>
      <c r="U40" s="1038"/>
      <c r="V40" s="1038">
        <v>68</v>
      </c>
      <c r="W40" s="1038"/>
      <c r="X40" s="1038"/>
      <c r="Y40" s="1038"/>
      <c r="Z40" s="1038"/>
      <c r="AA40" s="1038" t="s">
        <v>544</v>
      </c>
      <c r="AB40" s="1038"/>
      <c r="AC40" s="1038"/>
      <c r="AD40" s="1038"/>
      <c r="AE40" s="1039"/>
      <c r="AF40" s="1013" t="s">
        <v>112</v>
      </c>
      <c r="AG40" s="1014"/>
      <c r="AH40" s="1014"/>
      <c r="AI40" s="1014"/>
      <c r="AJ40" s="1015"/>
      <c r="AK40" s="974">
        <v>50</v>
      </c>
      <c r="AL40" s="965"/>
      <c r="AM40" s="965"/>
      <c r="AN40" s="965"/>
      <c r="AO40" s="965"/>
      <c r="AP40" s="965">
        <v>351</v>
      </c>
      <c r="AQ40" s="965"/>
      <c r="AR40" s="965"/>
      <c r="AS40" s="965"/>
      <c r="AT40" s="965"/>
      <c r="AU40" s="965">
        <v>351</v>
      </c>
      <c r="AV40" s="965"/>
      <c r="AW40" s="965"/>
      <c r="AX40" s="965"/>
      <c r="AY40" s="965"/>
      <c r="AZ40" s="1036" t="s">
        <v>567</v>
      </c>
      <c r="BA40" s="1036"/>
      <c r="BB40" s="1036"/>
      <c r="BC40" s="1036"/>
      <c r="BD40" s="1036"/>
      <c r="BE40" s="1026" t="s">
        <v>390</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t="s">
        <v>394</v>
      </c>
      <c r="C41" s="1032"/>
      <c r="D41" s="1032"/>
      <c r="E41" s="1032"/>
      <c r="F41" s="1032"/>
      <c r="G41" s="1032"/>
      <c r="H41" s="1032"/>
      <c r="I41" s="1032"/>
      <c r="J41" s="1032"/>
      <c r="K41" s="1032"/>
      <c r="L41" s="1032"/>
      <c r="M41" s="1032"/>
      <c r="N41" s="1032"/>
      <c r="O41" s="1032"/>
      <c r="P41" s="1033"/>
      <c r="Q41" s="1037">
        <v>601</v>
      </c>
      <c r="R41" s="1038"/>
      <c r="S41" s="1038"/>
      <c r="T41" s="1038"/>
      <c r="U41" s="1038"/>
      <c r="V41" s="1038">
        <v>553</v>
      </c>
      <c r="W41" s="1038"/>
      <c r="X41" s="1038"/>
      <c r="Y41" s="1038"/>
      <c r="Z41" s="1038"/>
      <c r="AA41" s="1038">
        <v>48</v>
      </c>
      <c r="AB41" s="1038"/>
      <c r="AC41" s="1038"/>
      <c r="AD41" s="1038"/>
      <c r="AE41" s="1039"/>
      <c r="AF41" s="1013">
        <v>48</v>
      </c>
      <c r="AG41" s="1014"/>
      <c r="AH41" s="1014"/>
      <c r="AI41" s="1014"/>
      <c r="AJ41" s="1015"/>
      <c r="AK41" s="974">
        <v>60</v>
      </c>
      <c r="AL41" s="965"/>
      <c r="AM41" s="965"/>
      <c r="AN41" s="965"/>
      <c r="AO41" s="965"/>
      <c r="AP41" s="965" t="s">
        <v>564</v>
      </c>
      <c r="AQ41" s="965"/>
      <c r="AR41" s="965"/>
      <c r="AS41" s="965"/>
      <c r="AT41" s="965"/>
      <c r="AU41" s="965" t="s">
        <v>565</v>
      </c>
      <c r="AV41" s="965"/>
      <c r="AW41" s="965"/>
      <c r="AX41" s="965"/>
      <c r="AY41" s="965"/>
      <c r="AZ41" s="1036" t="s">
        <v>567</v>
      </c>
      <c r="BA41" s="1036"/>
      <c r="BB41" s="1036"/>
      <c r="BC41" s="1036"/>
      <c r="BD41" s="1036"/>
      <c r="BE41" s="1026" t="s">
        <v>390</v>
      </c>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t="s">
        <v>395</v>
      </c>
      <c r="C42" s="1032"/>
      <c r="D42" s="1032"/>
      <c r="E42" s="1032"/>
      <c r="F42" s="1032"/>
      <c r="G42" s="1032"/>
      <c r="H42" s="1032"/>
      <c r="I42" s="1032"/>
      <c r="J42" s="1032"/>
      <c r="K42" s="1032"/>
      <c r="L42" s="1032"/>
      <c r="M42" s="1032"/>
      <c r="N42" s="1032"/>
      <c r="O42" s="1032"/>
      <c r="P42" s="1033"/>
      <c r="Q42" s="1037">
        <v>79</v>
      </c>
      <c r="R42" s="1038"/>
      <c r="S42" s="1038"/>
      <c r="T42" s="1038"/>
      <c r="U42" s="1038"/>
      <c r="V42" s="1038">
        <v>79</v>
      </c>
      <c r="W42" s="1038"/>
      <c r="X42" s="1038"/>
      <c r="Y42" s="1038"/>
      <c r="Z42" s="1038"/>
      <c r="AA42" s="1038" t="s">
        <v>543</v>
      </c>
      <c r="AB42" s="1038"/>
      <c r="AC42" s="1038"/>
      <c r="AD42" s="1038"/>
      <c r="AE42" s="1039"/>
      <c r="AF42" s="1013" t="s">
        <v>112</v>
      </c>
      <c r="AG42" s="1014"/>
      <c r="AH42" s="1014"/>
      <c r="AI42" s="1014"/>
      <c r="AJ42" s="1015"/>
      <c r="AK42" s="974">
        <v>63</v>
      </c>
      <c r="AL42" s="965"/>
      <c r="AM42" s="965"/>
      <c r="AN42" s="965"/>
      <c r="AO42" s="965"/>
      <c r="AP42" s="965">
        <v>136</v>
      </c>
      <c r="AQ42" s="965"/>
      <c r="AR42" s="965"/>
      <c r="AS42" s="965"/>
      <c r="AT42" s="965"/>
      <c r="AU42" s="965">
        <v>136</v>
      </c>
      <c r="AV42" s="965"/>
      <c r="AW42" s="965"/>
      <c r="AX42" s="965"/>
      <c r="AY42" s="965"/>
      <c r="AZ42" s="1036" t="s">
        <v>567</v>
      </c>
      <c r="BA42" s="1036"/>
      <c r="BB42" s="1036"/>
      <c r="BC42" s="1036"/>
      <c r="BD42" s="1036"/>
      <c r="BE42" s="1026" t="s">
        <v>390</v>
      </c>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t="s">
        <v>396</v>
      </c>
      <c r="C43" s="1032"/>
      <c r="D43" s="1032"/>
      <c r="E43" s="1032"/>
      <c r="F43" s="1032"/>
      <c r="G43" s="1032"/>
      <c r="H43" s="1032"/>
      <c r="I43" s="1032"/>
      <c r="J43" s="1032"/>
      <c r="K43" s="1032"/>
      <c r="L43" s="1032"/>
      <c r="M43" s="1032"/>
      <c r="N43" s="1032"/>
      <c r="O43" s="1032"/>
      <c r="P43" s="1033"/>
      <c r="Q43" s="1037">
        <v>338</v>
      </c>
      <c r="R43" s="1038"/>
      <c r="S43" s="1038"/>
      <c r="T43" s="1038"/>
      <c r="U43" s="1038"/>
      <c r="V43" s="1038">
        <v>13</v>
      </c>
      <c r="W43" s="1038"/>
      <c r="X43" s="1038"/>
      <c r="Y43" s="1038"/>
      <c r="Z43" s="1038"/>
      <c r="AA43" s="1038">
        <v>325</v>
      </c>
      <c r="AB43" s="1038"/>
      <c r="AC43" s="1038"/>
      <c r="AD43" s="1038"/>
      <c r="AE43" s="1039"/>
      <c r="AF43" s="1013">
        <v>393</v>
      </c>
      <c r="AG43" s="1014"/>
      <c r="AH43" s="1014"/>
      <c r="AI43" s="1014"/>
      <c r="AJ43" s="1015"/>
      <c r="AK43" s="974" t="s">
        <v>564</v>
      </c>
      <c r="AL43" s="965"/>
      <c r="AM43" s="965"/>
      <c r="AN43" s="965"/>
      <c r="AO43" s="965"/>
      <c r="AP43" s="965" t="s">
        <v>564</v>
      </c>
      <c r="AQ43" s="965"/>
      <c r="AR43" s="965"/>
      <c r="AS43" s="965"/>
      <c r="AT43" s="965"/>
      <c r="AU43" s="965" t="s">
        <v>564</v>
      </c>
      <c r="AV43" s="965"/>
      <c r="AW43" s="965"/>
      <c r="AX43" s="965"/>
      <c r="AY43" s="965"/>
      <c r="AZ43" s="1036" t="s">
        <v>567</v>
      </c>
      <c r="BA43" s="1036"/>
      <c r="BB43" s="1036"/>
      <c r="BC43" s="1036"/>
      <c r="BD43" s="1036"/>
      <c r="BE43" s="1026" t="s">
        <v>390</v>
      </c>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t="s">
        <v>397</v>
      </c>
      <c r="C44" s="1032"/>
      <c r="D44" s="1032"/>
      <c r="E44" s="1032"/>
      <c r="F44" s="1032"/>
      <c r="G44" s="1032"/>
      <c r="H44" s="1032"/>
      <c r="I44" s="1032"/>
      <c r="J44" s="1032"/>
      <c r="K44" s="1032"/>
      <c r="L44" s="1032"/>
      <c r="M44" s="1032"/>
      <c r="N44" s="1032"/>
      <c r="O44" s="1032"/>
      <c r="P44" s="1033"/>
      <c r="Q44" s="1037">
        <v>768</v>
      </c>
      <c r="R44" s="1038"/>
      <c r="S44" s="1038"/>
      <c r="T44" s="1038"/>
      <c r="U44" s="1038"/>
      <c r="V44" s="1038">
        <v>768</v>
      </c>
      <c r="W44" s="1038"/>
      <c r="X44" s="1038"/>
      <c r="Y44" s="1038"/>
      <c r="Z44" s="1038"/>
      <c r="AA44" s="1038">
        <v>0</v>
      </c>
      <c r="AB44" s="1038"/>
      <c r="AC44" s="1038"/>
      <c r="AD44" s="1038"/>
      <c r="AE44" s="1039"/>
      <c r="AF44" s="1013" t="s">
        <v>112</v>
      </c>
      <c r="AG44" s="1014"/>
      <c r="AH44" s="1014"/>
      <c r="AI44" s="1014"/>
      <c r="AJ44" s="1015"/>
      <c r="AK44" s="974">
        <v>370</v>
      </c>
      <c r="AL44" s="965"/>
      <c r="AM44" s="965"/>
      <c r="AN44" s="965"/>
      <c r="AO44" s="965"/>
      <c r="AP44" s="965">
        <v>3900</v>
      </c>
      <c r="AQ44" s="965"/>
      <c r="AR44" s="965"/>
      <c r="AS44" s="965"/>
      <c r="AT44" s="965"/>
      <c r="AU44" s="965" t="s">
        <v>564</v>
      </c>
      <c r="AV44" s="965"/>
      <c r="AW44" s="965"/>
      <c r="AX44" s="965"/>
      <c r="AY44" s="965"/>
      <c r="AZ44" s="1036" t="s">
        <v>567</v>
      </c>
      <c r="BA44" s="1036"/>
      <c r="BB44" s="1036"/>
      <c r="BC44" s="1036"/>
      <c r="BD44" s="1036"/>
      <c r="BE44" s="1026" t="s">
        <v>390</v>
      </c>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8726</v>
      </c>
      <c r="AG63" s="953"/>
      <c r="AH63" s="953"/>
      <c r="AI63" s="953"/>
      <c r="AJ63" s="1024"/>
      <c r="AK63" s="1025"/>
      <c r="AL63" s="957"/>
      <c r="AM63" s="957"/>
      <c r="AN63" s="957"/>
      <c r="AO63" s="957"/>
      <c r="AP63" s="953">
        <v>66349</v>
      </c>
      <c r="AQ63" s="953"/>
      <c r="AR63" s="953"/>
      <c r="AS63" s="953"/>
      <c r="AT63" s="953"/>
      <c r="AU63" s="953">
        <v>26425</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401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402</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545</v>
      </c>
      <c r="C68" s="980"/>
      <c r="D68" s="980"/>
      <c r="E68" s="980"/>
      <c r="F68" s="980"/>
      <c r="G68" s="980"/>
      <c r="H68" s="980"/>
      <c r="I68" s="980"/>
      <c r="J68" s="980"/>
      <c r="K68" s="980"/>
      <c r="L68" s="980"/>
      <c r="M68" s="980"/>
      <c r="N68" s="980"/>
      <c r="O68" s="980"/>
      <c r="P68" s="981"/>
      <c r="Q68" s="982">
        <v>5813</v>
      </c>
      <c r="R68" s="976"/>
      <c r="S68" s="976"/>
      <c r="T68" s="976"/>
      <c r="U68" s="976"/>
      <c r="V68" s="976">
        <v>5528</v>
      </c>
      <c r="W68" s="976"/>
      <c r="X68" s="976"/>
      <c r="Y68" s="976"/>
      <c r="Z68" s="976"/>
      <c r="AA68" s="976">
        <v>285</v>
      </c>
      <c r="AB68" s="976"/>
      <c r="AC68" s="976"/>
      <c r="AD68" s="976"/>
      <c r="AE68" s="976"/>
      <c r="AF68" s="976">
        <v>273</v>
      </c>
      <c r="AG68" s="976"/>
      <c r="AH68" s="976"/>
      <c r="AI68" s="976"/>
      <c r="AJ68" s="976"/>
      <c r="AK68" s="976">
        <v>549</v>
      </c>
      <c r="AL68" s="976"/>
      <c r="AM68" s="976"/>
      <c r="AN68" s="976"/>
      <c r="AO68" s="976"/>
      <c r="AP68" s="976">
        <v>1016</v>
      </c>
      <c r="AQ68" s="976"/>
      <c r="AR68" s="976"/>
      <c r="AS68" s="976"/>
      <c r="AT68" s="976"/>
      <c r="AU68" s="976">
        <v>482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546</v>
      </c>
      <c r="C69" s="969"/>
      <c r="D69" s="969"/>
      <c r="E69" s="969"/>
      <c r="F69" s="969"/>
      <c r="G69" s="969"/>
      <c r="H69" s="969"/>
      <c r="I69" s="969"/>
      <c r="J69" s="969"/>
      <c r="K69" s="969"/>
      <c r="L69" s="969"/>
      <c r="M69" s="969"/>
      <c r="N69" s="969"/>
      <c r="O69" s="969"/>
      <c r="P69" s="970"/>
      <c r="Q69" s="971">
        <v>4711</v>
      </c>
      <c r="R69" s="965"/>
      <c r="S69" s="965"/>
      <c r="T69" s="965"/>
      <c r="U69" s="965"/>
      <c r="V69" s="965">
        <v>4694</v>
      </c>
      <c r="W69" s="965"/>
      <c r="X69" s="965"/>
      <c r="Y69" s="965"/>
      <c r="Z69" s="965"/>
      <c r="AA69" s="965">
        <v>17</v>
      </c>
      <c r="AB69" s="965"/>
      <c r="AC69" s="965"/>
      <c r="AD69" s="965"/>
      <c r="AE69" s="965"/>
      <c r="AF69" s="965">
        <v>17</v>
      </c>
      <c r="AG69" s="965"/>
      <c r="AH69" s="965"/>
      <c r="AI69" s="965"/>
      <c r="AJ69" s="965"/>
      <c r="AK69" s="965">
        <v>167</v>
      </c>
      <c r="AL69" s="965"/>
      <c r="AM69" s="965"/>
      <c r="AN69" s="965"/>
      <c r="AO69" s="965"/>
      <c r="AP69" s="965">
        <v>484</v>
      </c>
      <c r="AQ69" s="965"/>
      <c r="AR69" s="965"/>
      <c r="AS69" s="965"/>
      <c r="AT69" s="965"/>
      <c r="AU69" s="965">
        <v>398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547</v>
      </c>
      <c r="C70" s="969"/>
      <c r="D70" s="969"/>
      <c r="E70" s="969"/>
      <c r="F70" s="969"/>
      <c r="G70" s="969"/>
      <c r="H70" s="969"/>
      <c r="I70" s="969"/>
      <c r="J70" s="969"/>
      <c r="K70" s="969"/>
      <c r="L70" s="969"/>
      <c r="M70" s="969"/>
      <c r="N70" s="969"/>
      <c r="O70" s="969"/>
      <c r="P70" s="970"/>
      <c r="Q70" s="971">
        <v>156</v>
      </c>
      <c r="R70" s="965"/>
      <c r="S70" s="965"/>
      <c r="T70" s="965"/>
      <c r="U70" s="965"/>
      <c r="V70" s="965">
        <v>153</v>
      </c>
      <c r="W70" s="965"/>
      <c r="X70" s="965"/>
      <c r="Y70" s="965"/>
      <c r="Z70" s="965"/>
      <c r="AA70" s="965">
        <v>3</v>
      </c>
      <c r="AB70" s="965"/>
      <c r="AC70" s="965"/>
      <c r="AD70" s="965"/>
      <c r="AE70" s="965"/>
      <c r="AF70" s="965">
        <v>3</v>
      </c>
      <c r="AG70" s="965"/>
      <c r="AH70" s="965"/>
      <c r="AI70" s="965"/>
      <c r="AJ70" s="965"/>
      <c r="AK70" s="965" t="s">
        <v>566</v>
      </c>
      <c r="AL70" s="965"/>
      <c r="AM70" s="965"/>
      <c r="AN70" s="965"/>
      <c r="AO70" s="965"/>
      <c r="AP70" s="965">
        <v>178</v>
      </c>
      <c r="AQ70" s="965"/>
      <c r="AR70" s="965"/>
      <c r="AS70" s="965"/>
      <c r="AT70" s="965"/>
      <c r="AU70" s="965">
        <v>17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548</v>
      </c>
      <c r="C71" s="969"/>
      <c r="D71" s="969"/>
      <c r="E71" s="969"/>
      <c r="F71" s="969"/>
      <c r="G71" s="969"/>
      <c r="H71" s="969"/>
      <c r="I71" s="969"/>
      <c r="J71" s="969"/>
      <c r="K71" s="969"/>
      <c r="L71" s="969"/>
      <c r="M71" s="969"/>
      <c r="N71" s="969"/>
      <c r="O71" s="969"/>
      <c r="P71" s="970"/>
      <c r="Q71" s="971">
        <v>3158</v>
      </c>
      <c r="R71" s="965"/>
      <c r="S71" s="965"/>
      <c r="T71" s="965"/>
      <c r="U71" s="965"/>
      <c r="V71" s="965">
        <v>2987</v>
      </c>
      <c r="W71" s="965"/>
      <c r="X71" s="965"/>
      <c r="Y71" s="965"/>
      <c r="Z71" s="965"/>
      <c r="AA71" s="965">
        <v>171</v>
      </c>
      <c r="AB71" s="965"/>
      <c r="AC71" s="965"/>
      <c r="AD71" s="965"/>
      <c r="AE71" s="965"/>
      <c r="AF71" s="965">
        <v>168</v>
      </c>
      <c r="AG71" s="965"/>
      <c r="AH71" s="965"/>
      <c r="AI71" s="965"/>
      <c r="AJ71" s="965"/>
      <c r="AK71" s="965">
        <v>429</v>
      </c>
      <c r="AL71" s="965"/>
      <c r="AM71" s="965"/>
      <c r="AN71" s="965"/>
      <c r="AO71" s="965"/>
      <c r="AP71" s="965">
        <v>64</v>
      </c>
      <c r="AQ71" s="965"/>
      <c r="AR71" s="965"/>
      <c r="AS71" s="965"/>
      <c r="AT71" s="965"/>
      <c r="AU71" s="965">
        <v>63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549</v>
      </c>
      <c r="C72" s="969"/>
      <c r="D72" s="969"/>
      <c r="E72" s="969"/>
      <c r="F72" s="969"/>
      <c r="G72" s="969"/>
      <c r="H72" s="969"/>
      <c r="I72" s="969"/>
      <c r="J72" s="969"/>
      <c r="K72" s="969"/>
      <c r="L72" s="969"/>
      <c r="M72" s="969"/>
      <c r="N72" s="969"/>
      <c r="O72" s="969"/>
      <c r="P72" s="970"/>
      <c r="Q72" s="971">
        <v>339</v>
      </c>
      <c r="R72" s="965"/>
      <c r="S72" s="965"/>
      <c r="T72" s="965"/>
      <c r="U72" s="965"/>
      <c r="V72" s="965">
        <v>339</v>
      </c>
      <c r="W72" s="965"/>
      <c r="X72" s="965"/>
      <c r="Y72" s="965"/>
      <c r="Z72" s="965"/>
      <c r="AA72" s="965" t="s">
        <v>584</v>
      </c>
      <c r="AB72" s="965"/>
      <c r="AC72" s="965"/>
      <c r="AD72" s="965"/>
      <c r="AE72" s="965"/>
      <c r="AF72" s="965" t="s">
        <v>567</v>
      </c>
      <c r="AG72" s="965"/>
      <c r="AH72" s="965"/>
      <c r="AI72" s="965"/>
      <c r="AJ72" s="965"/>
      <c r="AK72" s="965" t="s">
        <v>566</v>
      </c>
      <c r="AL72" s="965"/>
      <c r="AM72" s="965"/>
      <c r="AN72" s="965"/>
      <c r="AO72" s="965"/>
      <c r="AP72" s="965" t="s">
        <v>566</v>
      </c>
      <c r="AQ72" s="965"/>
      <c r="AR72" s="965"/>
      <c r="AS72" s="965"/>
      <c r="AT72" s="965"/>
      <c r="AU72" s="965" t="s">
        <v>567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550</v>
      </c>
      <c r="C73" s="969"/>
      <c r="D73" s="969"/>
      <c r="E73" s="969"/>
      <c r="F73" s="969"/>
      <c r="G73" s="969"/>
      <c r="H73" s="969"/>
      <c r="I73" s="969"/>
      <c r="J73" s="969"/>
      <c r="K73" s="969"/>
      <c r="L73" s="969"/>
      <c r="M73" s="969"/>
      <c r="N73" s="969"/>
      <c r="O73" s="969"/>
      <c r="P73" s="970"/>
      <c r="Q73" s="971">
        <v>259</v>
      </c>
      <c r="R73" s="965"/>
      <c r="S73" s="965"/>
      <c r="T73" s="965"/>
      <c r="U73" s="965"/>
      <c r="V73" s="965">
        <v>247</v>
      </c>
      <c r="W73" s="965"/>
      <c r="X73" s="965"/>
      <c r="Y73" s="965"/>
      <c r="Z73" s="965"/>
      <c r="AA73" s="965">
        <v>12</v>
      </c>
      <c r="AB73" s="965"/>
      <c r="AC73" s="965"/>
      <c r="AD73" s="965"/>
      <c r="AE73" s="965"/>
      <c r="AF73" s="965">
        <v>12</v>
      </c>
      <c r="AG73" s="965"/>
      <c r="AH73" s="965"/>
      <c r="AI73" s="965"/>
      <c r="AJ73" s="965"/>
      <c r="AK73" s="965">
        <v>48</v>
      </c>
      <c r="AL73" s="965"/>
      <c r="AM73" s="965"/>
      <c r="AN73" s="965"/>
      <c r="AO73" s="965"/>
      <c r="AP73" s="965">
        <v>200</v>
      </c>
      <c r="AQ73" s="965"/>
      <c r="AR73" s="965"/>
      <c r="AS73" s="965"/>
      <c r="AT73" s="965"/>
      <c r="AU73" s="965">
        <v>38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551</v>
      </c>
      <c r="C74" s="969"/>
      <c r="D74" s="969"/>
      <c r="E74" s="969"/>
      <c r="F74" s="969"/>
      <c r="G74" s="969"/>
      <c r="H74" s="969"/>
      <c r="I74" s="969"/>
      <c r="J74" s="969"/>
      <c r="K74" s="969"/>
      <c r="L74" s="969"/>
      <c r="M74" s="969"/>
      <c r="N74" s="969"/>
      <c r="O74" s="969"/>
      <c r="P74" s="970"/>
      <c r="Q74" s="971">
        <v>384</v>
      </c>
      <c r="R74" s="965"/>
      <c r="S74" s="965"/>
      <c r="T74" s="965"/>
      <c r="U74" s="965"/>
      <c r="V74" s="965">
        <v>340</v>
      </c>
      <c r="W74" s="965"/>
      <c r="X74" s="965"/>
      <c r="Y74" s="965"/>
      <c r="Z74" s="965"/>
      <c r="AA74" s="965">
        <v>44</v>
      </c>
      <c r="AB74" s="965"/>
      <c r="AC74" s="965"/>
      <c r="AD74" s="965"/>
      <c r="AE74" s="965"/>
      <c r="AF74" s="965">
        <v>44</v>
      </c>
      <c r="AG74" s="965"/>
      <c r="AH74" s="965"/>
      <c r="AI74" s="965"/>
      <c r="AJ74" s="965"/>
      <c r="AK74" s="965" t="s">
        <v>566</v>
      </c>
      <c r="AL74" s="965"/>
      <c r="AM74" s="965"/>
      <c r="AN74" s="965"/>
      <c r="AO74" s="965"/>
      <c r="AP74" s="965">
        <v>699</v>
      </c>
      <c r="AQ74" s="965"/>
      <c r="AR74" s="965"/>
      <c r="AS74" s="965"/>
      <c r="AT74" s="965"/>
      <c r="AU74" s="965">
        <v>319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577</v>
      </c>
      <c r="C75" s="969"/>
      <c r="D75" s="969"/>
      <c r="E75" s="969"/>
      <c r="F75" s="969"/>
      <c r="G75" s="969"/>
      <c r="H75" s="969"/>
      <c r="I75" s="969"/>
      <c r="J75" s="969"/>
      <c r="K75" s="969"/>
      <c r="L75" s="969"/>
      <c r="M75" s="969"/>
      <c r="N75" s="969"/>
      <c r="O75" s="969"/>
      <c r="P75" s="970"/>
      <c r="Q75" s="972">
        <v>195</v>
      </c>
      <c r="R75" s="973"/>
      <c r="S75" s="973"/>
      <c r="T75" s="973"/>
      <c r="U75" s="974"/>
      <c r="V75" s="975">
        <v>192</v>
      </c>
      <c r="W75" s="973"/>
      <c r="X75" s="973"/>
      <c r="Y75" s="973"/>
      <c r="Z75" s="974"/>
      <c r="AA75" s="975">
        <v>3</v>
      </c>
      <c r="AB75" s="973"/>
      <c r="AC75" s="973"/>
      <c r="AD75" s="973"/>
      <c r="AE75" s="974"/>
      <c r="AF75" s="975">
        <v>3</v>
      </c>
      <c r="AG75" s="973"/>
      <c r="AH75" s="973"/>
      <c r="AI75" s="973"/>
      <c r="AJ75" s="974"/>
      <c r="AK75" s="975" t="s">
        <v>488</v>
      </c>
      <c r="AL75" s="973"/>
      <c r="AM75" s="973"/>
      <c r="AN75" s="973"/>
      <c r="AO75" s="974"/>
      <c r="AP75" s="975" t="s">
        <v>488</v>
      </c>
      <c r="AQ75" s="973"/>
      <c r="AR75" s="973"/>
      <c r="AS75" s="973"/>
      <c r="AT75" s="974"/>
      <c r="AU75" s="975" t="s">
        <v>488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578</v>
      </c>
      <c r="C76" s="969"/>
      <c r="D76" s="969"/>
      <c r="E76" s="969"/>
      <c r="F76" s="969"/>
      <c r="G76" s="969"/>
      <c r="H76" s="969"/>
      <c r="I76" s="969"/>
      <c r="J76" s="969"/>
      <c r="K76" s="969"/>
      <c r="L76" s="969"/>
      <c r="M76" s="969"/>
      <c r="N76" s="969"/>
      <c r="O76" s="969"/>
      <c r="P76" s="970"/>
      <c r="Q76" s="972">
        <v>388</v>
      </c>
      <c r="R76" s="973"/>
      <c r="S76" s="973"/>
      <c r="T76" s="973"/>
      <c r="U76" s="974"/>
      <c r="V76" s="975">
        <v>283</v>
      </c>
      <c r="W76" s="973"/>
      <c r="X76" s="973"/>
      <c r="Y76" s="973"/>
      <c r="Z76" s="974"/>
      <c r="AA76" s="975">
        <v>104</v>
      </c>
      <c r="AB76" s="973"/>
      <c r="AC76" s="973"/>
      <c r="AD76" s="973"/>
      <c r="AE76" s="974"/>
      <c r="AF76" s="975">
        <v>104</v>
      </c>
      <c r="AG76" s="973"/>
      <c r="AH76" s="973"/>
      <c r="AI76" s="973"/>
      <c r="AJ76" s="974"/>
      <c r="AK76" s="975">
        <v>153</v>
      </c>
      <c r="AL76" s="973"/>
      <c r="AM76" s="973"/>
      <c r="AN76" s="973"/>
      <c r="AO76" s="974"/>
      <c r="AP76" s="975" t="s">
        <v>488</v>
      </c>
      <c r="AQ76" s="973"/>
      <c r="AR76" s="973"/>
      <c r="AS76" s="973"/>
      <c r="AT76" s="974"/>
      <c r="AU76" s="975" t="s">
        <v>488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579</v>
      </c>
      <c r="C77" s="969"/>
      <c r="D77" s="969"/>
      <c r="E77" s="969"/>
      <c r="F77" s="969"/>
      <c r="G77" s="969"/>
      <c r="H77" s="969"/>
      <c r="I77" s="969"/>
      <c r="J77" s="969"/>
      <c r="K77" s="969"/>
      <c r="L77" s="969"/>
      <c r="M77" s="969"/>
      <c r="N77" s="969"/>
      <c r="O77" s="969"/>
      <c r="P77" s="970"/>
      <c r="Q77" s="972">
        <v>256025</v>
      </c>
      <c r="R77" s="973"/>
      <c r="S77" s="973"/>
      <c r="T77" s="973"/>
      <c r="U77" s="974"/>
      <c r="V77" s="975">
        <v>245776</v>
      </c>
      <c r="W77" s="973"/>
      <c r="X77" s="973"/>
      <c r="Y77" s="973"/>
      <c r="Z77" s="974"/>
      <c r="AA77" s="975">
        <v>10249</v>
      </c>
      <c r="AB77" s="973"/>
      <c r="AC77" s="973"/>
      <c r="AD77" s="973"/>
      <c r="AE77" s="974"/>
      <c r="AF77" s="975">
        <v>10249</v>
      </c>
      <c r="AG77" s="973"/>
      <c r="AH77" s="973"/>
      <c r="AI77" s="973"/>
      <c r="AJ77" s="974"/>
      <c r="AK77" s="975">
        <v>1593</v>
      </c>
      <c r="AL77" s="973"/>
      <c r="AM77" s="973"/>
      <c r="AN77" s="973"/>
      <c r="AO77" s="974"/>
      <c r="AP77" s="975" t="s">
        <v>488</v>
      </c>
      <c r="AQ77" s="973"/>
      <c r="AR77" s="973"/>
      <c r="AS77" s="973"/>
      <c r="AT77" s="974"/>
      <c r="AU77" s="975" t="s">
        <v>488</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580</v>
      </c>
      <c r="C78" s="969"/>
      <c r="D78" s="969"/>
      <c r="E78" s="969"/>
      <c r="F78" s="969"/>
      <c r="G78" s="969"/>
      <c r="H78" s="969"/>
      <c r="I78" s="969"/>
      <c r="J78" s="969"/>
      <c r="K78" s="969"/>
      <c r="L78" s="969"/>
      <c r="M78" s="969"/>
      <c r="N78" s="969"/>
      <c r="O78" s="969"/>
      <c r="P78" s="970"/>
      <c r="Q78" s="971">
        <v>24</v>
      </c>
      <c r="R78" s="965"/>
      <c r="S78" s="965"/>
      <c r="T78" s="965"/>
      <c r="U78" s="965"/>
      <c r="V78" s="965">
        <v>21</v>
      </c>
      <c r="W78" s="965"/>
      <c r="X78" s="965"/>
      <c r="Y78" s="965"/>
      <c r="Z78" s="965"/>
      <c r="AA78" s="965">
        <v>3</v>
      </c>
      <c r="AB78" s="965"/>
      <c r="AC78" s="965"/>
      <c r="AD78" s="965"/>
      <c r="AE78" s="965"/>
      <c r="AF78" s="965">
        <v>3</v>
      </c>
      <c r="AG78" s="965"/>
      <c r="AH78" s="965"/>
      <c r="AI78" s="965"/>
      <c r="AJ78" s="965"/>
      <c r="AK78" s="965" t="s">
        <v>488</v>
      </c>
      <c r="AL78" s="965"/>
      <c r="AM78" s="965"/>
      <c r="AN78" s="965"/>
      <c r="AO78" s="965"/>
      <c r="AP78" s="965" t="s">
        <v>488</v>
      </c>
      <c r="AQ78" s="965"/>
      <c r="AR78" s="965"/>
      <c r="AS78" s="965"/>
      <c r="AT78" s="965"/>
      <c r="AU78" s="965" t="s">
        <v>488</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581</v>
      </c>
      <c r="C79" s="969"/>
      <c r="D79" s="969"/>
      <c r="E79" s="969"/>
      <c r="F79" s="969"/>
      <c r="G79" s="969"/>
      <c r="H79" s="969"/>
      <c r="I79" s="969"/>
      <c r="J79" s="969"/>
      <c r="K79" s="969"/>
      <c r="L79" s="969"/>
      <c r="M79" s="969"/>
      <c r="N79" s="969"/>
      <c r="O79" s="969"/>
      <c r="P79" s="970"/>
      <c r="Q79" s="971">
        <v>16</v>
      </c>
      <c r="R79" s="965"/>
      <c r="S79" s="965"/>
      <c r="T79" s="965"/>
      <c r="U79" s="965"/>
      <c r="V79" s="965">
        <v>11</v>
      </c>
      <c r="W79" s="965"/>
      <c r="X79" s="965"/>
      <c r="Y79" s="965"/>
      <c r="Z79" s="965"/>
      <c r="AA79" s="965">
        <v>5</v>
      </c>
      <c r="AB79" s="965"/>
      <c r="AC79" s="965"/>
      <c r="AD79" s="965"/>
      <c r="AE79" s="965"/>
      <c r="AF79" s="965">
        <v>5</v>
      </c>
      <c r="AG79" s="965"/>
      <c r="AH79" s="965"/>
      <c r="AI79" s="965"/>
      <c r="AJ79" s="965"/>
      <c r="AK79" s="965">
        <v>4</v>
      </c>
      <c r="AL79" s="965"/>
      <c r="AM79" s="965"/>
      <c r="AN79" s="965"/>
      <c r="AO79" s="965"/>
      <c r="AP79" s="965" t="s">
        <v>488</v>
      </c>
      <c r="AQ79" s="965"/>
      <c r="AR79" s="965"/>
      <c r="AS79" s="965"/>
      <c r="AT79" s="965"/>
      <c r="AU79" s="965" t="s">
        <v>488</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582</v>
      </c>
      <c r="C80" s="969"/>
      <c r="D80" s="969"/>
      <c r="E80" s="969"/>
      <c r="F80" s="969"/>
      <c r="G80" s="969"/>
      <c r="H80" s="969"/>
      <c r="I80" s="969"/>
      <c r="J80" s="969"/>
      <c r="K80" s="969"/>
      <c r="L80" s="969"/>
      <c r="M80" s="969"/>
      <c r="N80" s="969"/>
      <c r="O80" s="969"/>
      <c r="P80" s="970"/>
      <c r="Q80" s="971">
        <v>353</v>
      </c>
      <c r="R80" s="965"/>
      <c r="S80" s="965"/>
      <c r="T80" s="965"/>
      <c r="U80" s="965"/>
      <c r="V80" s="965">
        <v>243</v>
      </c>
      <c r="W80" s="965"/>
      <c r="X80" s="965"/>
      <c r="Y80" s="965"/>
      <c r="Z80" s="965"/>
      <c r="AA80" s="965">
        <v>110</v>
      </c>
      <c r="AB80" s="965"/>
      <c r="AC80" s="965"/>
      <c r="AD80" s="965"/>
      <c r="AE80" s="965"/>
      <c r="AF80" s="965">
        <v>110</v>
      </c>
      <c r="AG80" s="965"/>
      <c r="AH80" s="965"/>
      <c r="AI80" s="965"/>
      <c r="AJ80" s="965"/>
      <c r="AK80" s="965">
        <v>6</v>
      </c>
      <c r="AL80" s="965"/>
      <c r="AM80" s="965"/>
      <c r="AN80" s="965"/>
      <c r="AO80" s="965"/>
      <c r="AP80" s="965" t="s">
        <v>488</v>
      </c>
      <c r="AQ80" s="965"/>
      <c r="AR80" s="965"/>
      <c r="AS80" s="965"/>
      <c r="AT80" s="965"/>
      <c r="AU80" s="965" t="s">
        <v>488</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583</v>
      </c>
      <c r="C81" s="969"/>
      <c r="D81" s="969"/>
      <c r="E81" s="969"/>
      <c r="F81" s="969"/>
      <c r="G81" s="969"/>
      <c r="H81" s="969"/>
      <c r="I81" s="969"/>
      <c r="J81" s="969"/>
      <c r="K81" s="969"/>
      <c r="L81" s="969"/>
      <c r="M81" s="969"/>
      <c r="N81" s="969"/>
      <c r="O81" s="969"/>
      <c r="P81" s="970"/>
      <c r="Q81" s="971">
        <v>201</v>
      </c>
      <c r="R81" s="965"/>
      <c r="S81" s="965"/>
      <c r="T81" s="965"/>
      <c r="U81" s="965"/>
      <c r="V81" s="965">
        <v>175</v>
      </c>
      <c r="W81" s="965"/>
      <c r="X81" s="965"/>
      <c r="Y81" s="965"/>
      <c r="Z81" s="965"/>
      <c r="AA81" s="965">
        <v>26</v>
      </c>
      <c r="AB81" s="965"/>
      <c r="AC81" s="965"/>
      <c r="AD81" s="965"/>
      <c r="AE81" s="965"/>
      <c r="AF81" s="965">
        <v>26</v>
      </c>
      <c r="AG81" s="965"/>
      <c r="AH81" s="965"/>
      <c r="AI81" s="965"/>
      <c r="AJ81" s="965"/>
      <c r="AK81" s="965" t="s">
        <v>488</v>
      </c>
      <c r="AL81" s="965"/>
      <c r="AM81" s="965"/>
      <c r="AN81" s="965"/>
      <c r="AO81" s="965"/>
      <c r="AP81" s="965" t="s">
        <v>488</v>
      </c>
      <c r="AQ81" s="965"/>
      <c r="AR81" s="965"/>
      <c r="AS81" s="965"/>
      <c r="AT81" s="965"/>
      <c r="AU81" s="965" t="s">
        <v>488</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403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11017</v>
      </c>
      <c r="AG88" s="953"/>
      <c r="AH88" s="953"/>
      <c r="AI88" s="953"/>
      <c r="AJ88" s="953"/>
      <c r="AK88" s="957"/>
      <c r="AL88" s="957"/>
      <c r="AM88" s="957"/>
      <c r="AN88" s="957"/>
      <c r="AO88" s="957"/>
      <c r="AP88" s="953">
        <v>2641</v>
      </c>
      <c r="AQ88" s="953"/>
      <c r="AR88" s="953"/>
      <c r="AS88" s="953"/>
      <c r="AT88" s="953"/>
      <c r="AU88" s="953">
        <v>1317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404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139</v>
      </c>
      <c r="CS102" s="945"/>
      <c r="CT102" s="945"/>
      <c r="CU102" s="945"/>
      <c r="CV102" s="946"/>
      <c r="CW102" s="944">
        <v>166</v>
      </c>
      <c r="CX102" s="945"/>
      <c r="CY102" s="945"/>
      <c r="CZ102" s="945"/>
      <c r="DA102" s="946"/>
      <c r="DB102" s="944">
        <v>357</v>
      </c>
      <c r="DC102" s="945"/>
      <c r="DD102" s="945"/>
      <c r="DE102" s="945"/>
      <c r="DF102" s="946"/>
      <c r="DG102" s="944" t="s">
        <v>585</v>
      </c>
      <c r="DH102" s="945"/>
      <c r="DI102" s="945"/>
      <c r="DJ102" s="945"/>
      <c r="DK102" s="946"/>
      <c r="DL102" s="944" t="s">
        <v>585</v>
      </c>
      <c r="DM102" s="945"/>
      <c r="DN102" s="945"/>
      <c r="DO102" s="945"/>
      <c r="DP102" s="946"/>
      <c r="DQ102" s="944">
        <v>526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410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411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412</v>
      </c>
      <c r="AB109" s="886"/>
      <c r="AC109" s="886"/>
      <c r="AD109" s="886"/>
      <c r="AE109" s="887"/>
      <c r="AF109" s="888" t="s">
        <v>286</v>
      </c>
      <c r="AG109" s="886"/>
      <c r="AH109" s="886"/>
      <c r="AI109" s="886"/>
      <c r="AJ109" s="887"/>
      <c r="AK109" s="888" t="s">
        <v>285</v>
      </c>
      <c r="AL109" s="886"/>
      <c r="AM109" s="886"/>
      <c r="AN109" s="886"/>
      <c r="AO109" s="887"/>
      <c r="AP109" s="888" t="s">
        <v>413</v>
      </c>
      <c r="AQ109" s="886"/>
      <c r="AR109" s="886"/>
      <c r="AS109" s="886"/>
      <c r="AT109" s="917"/>
      <c r="AU109" s="885" t="s">
        <v>411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412</v>
      </c>
      <c r="BR109" s="886"/>
      <c r="BS109" s="886"/>
      <c r="BT109" s="886"/>
      <c r="BU109" s="887"/>
      <c r="BV109" s="888" t="s">
        <v>286</v>
      </c>
      <c r="BW109" s="886"/>
      <c r="BX109" s="886"/>
      <c r="BY109" s="886"/>
      <c r="BZ109" s="887"/>
      <c r="CA109" s="888" t="s">
        <v>285</v>
      </c>
      <c r="CB109" s="886"/>
      <c r="CC109" s="886"/>
      <c r="CD109" s="886"/>
      <c r="CE109" s="887"/>
      <c r="CF109" s="926" t="s">
        <v>413</v>
      </c>
      <c r="CG109" s="926"/>
      <c r="CH109" s="926"/>
      <c r="CI109" s="926"/>
      <c r="CJ109" s="926"/>
      <c r="CK109" s="888" t="s">
        <v>414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412</v>
      </c>
      <c r="DH109" s="886"/>
      <c r="DI109" s="886"/>
      <c r="DJ109" s="886"/>
      <c r="DK109" s="887"/>
      <c r="DL109" s="888" t="s">
        <v>286</v>
      </c>
      <c r="DM109" s="886"/>
      <c r="DN109" s="886"/>
      <c r="DO109" s="886"/>
      <c r="DP109" s="887"/>
      <c r="DQ109" s="888" t="s">
        <v>285</v>
      </c>
      <c r="DR109" s="886"/>
      <c r="DS109" s="886"/>
      <c r="DT109" s="886"/>
      <c r="DU109" s="887"/>
      <c r="DV109" s="888" t="s">
        <v>413</v>
      </c>
      <c r="DW109" s="886"/>
      <c r="DX109" s="886"/>
      <c r="DY109" s="886"/>
      <c r="DZ109" s="917"/>
    </row>
    <row r="110" spans="1:131" s="197" customFormat="1" ht="26.25" customHeight="1">
      <c r="A110" s="755" t="s">
        <v>415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11437585</v>
      </c>
      <c r="AB110" s="871"/>
      <c r="AC110" s="871"/>
      <c r="AD110" s="871"/>
      <c r="AE110" s="872"/>
      <c r="AF110" s="873">
        <v>11386992</v>
      </c>
      <c r="AG110" s="871"/>
      <c r="AH110" s="871"/>
      <c r="AI110" s="871"/>
      <c r="AJ110" s="872"/>
      <c r="AK110" s="873">
        <v>11446409</v>
      </c>
      <c r="AL110" s="871"/>
      <c r="AM110" s="871"/>
      <c r="AN110" s="871"/>
      <c r="AO110" s="872"/>
      <c r="AP110" s="874">
        <v>24</v>
      </c>
      <c r="AQ110" s="875"/>
      <c r="AR110" s="875"/>
      <c r="AS110" s="875"/>
      <c r="AT110" s="876"/>
      <c r="AU110" s="918" t="s">
        <v>61</v>
      </c>
      <c r="AV110" s="919"/>
      <c r="AW110" s="919"/>
      <c r="AX110" s="919"/>
      <c r="AY110" s="920"/>
      <c r="AZ110" s="814" t="s">
        <v>416</v>
      </c>
      <c r="BA110" s="756"/>
      <c r="BB110" s="756"/>
      <c r="BC110" s="756"/>
      <c r="BD110" s="756"/>
      <c r="BE110" s="756"/>
      <c r="BF110" s="756"/>
      <c r="BG110" s="756"/>
      <c r="BH110" s="756"/>
      <c r="BI110" s="756"/>
      <c r="BJ110" s="756"/>
      <c r="BK110" s="756"/>
      <c r="BL110" s="756"/>
      <c r="BM110" s="756"/>
      <c r="BN110" s="756"/>
      <c r="BO110" s="756"/>
      <c r="BP110" s="757"/>
      <c r="BQ110" s="797">
        <v>90761754</v>
      </c>
      <c r="BR110" s="798"/>
      <c r="BS110" s="798"/>
      <c r="BT110" s="798"/>
      <c r="BU110" s="798"/>
      <c r="BV110" s="798">
        <v>88805740</v>
      </c>
      <c r="BW110" s="798"/>
      <c r="BX110" s="798"/>
      <c r="BY110" s="798"/>
      <c r="BZ110" s="798"/>
      <c r="CA110" s="798">
        <v>87104937</v>
      </c>
      <c r="CB110" s="798"/>
      <c r="CC110" s="798"/>
      <c r="CD110" s="798"/>
      <c r="CE110" s="798"/>
      <c r="CF110" s="859">
        <v>182.7</v>
      </c>
      <c r="CG110" s="860"/>
      <c r="CH110" s="860"/>
      <c r="CI110" s="860"/>
      <c r="CJ110" s="860"/>
      <c r="CK110" s="914" t="s">
        <v>417</v>
      </c>
      <c r="CL110" s="862"/>
      <c r="CM110" s="867" t="s">
        <v>418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419</v>
      </c>
      <c r="DH110" s="798"/>
      <c r="DI110" s="798"/>
      <c r="DJ110" s="798"/>
      <c r="DK110" s="798"/>
      <c r="DL110" s="798" t="s">
        <v>419</v>
      </c>
      <c r="DM110" s="798"/>
      <c r="DN110" s="798"/>
      <c r="DO110" s="798"/>
      <c r="DP110" s="798"/>
      <c r="DQ110" s="798" t="s">
        <v>419</v>
      </c>
      <c r="DR110" s="798"/>
      <c r="DS110" s="798"/>
      <c r="DT110" s="798"/>
      <c r="DU110" s="798"/>
      <c r="DV110" s="799" t="s">
        <v>419</v>
      </c>
      <c r="DW110" s="799"/>
      <c r="DX110" s="799"/>
      <c r="DY110" s="799"/>
      <c r="DZ110" s="800"/>
    </row>
    <row r="111" spans="1:131" s="197" customFormat="1" ht="26.25" customHeight="1">
      <c r="A111" s="776" t="s">
        <v>420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421</v>
      </c>
      <c r="BA111" s="766"/>
      <c r="BB111" s="766"/>
      <c r="BC111" s="766"/>
      <c r="BD111" s="766"/>
      <c r="BE111" s="766"/>
      <c r="BF111" s="766"/>
      <c r="BG111" s="766"/>
      <c r="BH111" s="766"/>
      <c r="BI111" s="766"/>
      <c r="BJ111" s="766"/>
      <c r="BK111" s="766"/>
      <c r="BL111" s="766"/>
      <c r="BM111" s="766"/>
      <c r="BN111" s="766"/>
      <c r="BO111" s="766"/>
      <c r="BP111" s="767"/>
      <c r="BQ111" s="768">
        <v>623921</v>
      </c>
      <c r="BR111" s="769"/>
      <c r="BS111" s="769"/>
      <c r="BT111" s="769"/>
      <c r="BU111" s="769"/>
      <c r="BV111" s="769">
        <v>563389</v>
      </c>
      <c r="BW111" s="769"/>
      <c r="BX111" s="769"/>
      <c r="BY111" s="769"/>
      <c r="BZ111" s="769"/>
      <c r="CA111" s="769">
        <v>533679</v>
      </c>
      <c r="CB111" s="769"/>
      <c r="CC111" s="769"/>
      <c r="CD111" s="769"/>
      <c r="CE111" s="769"/>
      <c r="CF111" s="846">
        <v>1.1000000000000001</v>
      </c>
      <c r="CG111" s="847"/>
      <c r="CH111" s="847"/>
      <c r="CI111" s="847"/>
      <c r="CJ111" s="847"/>
      <c r="CK111" s="915"/>
      <c r="CL111" s="864"/>
      <c r="CM111" s="801" t="s">
        <v>422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423</v>
      </c>
      <c r="B112" s="901"/>
      <c r="C112" s="766" t="s">
        <v>424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425</v>
      </c>
      <c r="BA112" s="766"/>
      <c r="BB112" s="766"/>
      <c r="BC112" s="766"/>
      <c r="BD112" s="766"/>
      <c r="BE112" s="766"/>
      <c r="BF112" s="766"/>
      <c r="BG112" s="766"/>
      <c r="BH112" s="766"/>
      <c r="BI112" s="766"/>
      <c r="BJ112" s="766"/>
      <c r="BK112" s="766"/>
      <c r="BL112" s="766"/>
      <c r="BM112" s="766"/>
      <c r="BN112" s="766"/>
      <c r="BO112" s="766"/>
      <c r="BP112" s="767"/>
      <c r="BQ112" s="768">
        <v>28368811</v>
      </c>
      <c r="BR112" s="769"/>
      <c r="BS112" s="769"/>
      <c r="BT112" s="769"/>
      <c r="BU112" s="769"/>
      <c r="BV112" s="769">
        <v>29496222</v>
      </c>
      <c r="BW112" s="769"/>
      <c r="BX112" s="769"/>
      <c r="BY112" s="769"/>
      <c r="BZ112" s="769"/>
      <c r="CA112" s="769">
        <v>26421932</v>
      </c>
      <c r="CB112" s="769"/>
      <c r="CC112" s="769"/>
      <c r="CD112" s="769"/>
      <c r="CE112" s="769"/>
      <c r="CF112" s="846">
        <v>55.4</v>
      </c>
      <c r="CG112" s="847"/>
      <c r="CH112" s="847"/>
      <c r="CI112" s="847"/>
      <c r="CJ112" s="847"/>
      <c r="CK112" s="915"/>
      <c r="CL112" s="864"/>
      <c r="CM112" s="801" t="s">
        <v>426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157833</v>
      </c>
      <c r="DH112" s="769"/>
      <c r="DI112" s="769"/>
      <c r="DJ112" s="769"/>
      <c r="DK112" s="769"/>
      <c r="DL112" s="769">
        <v>176090</v>
      </c>
      <c r="DM112" s="769"/>
      <c r="DN112" s="769"/>
      <c r="DO112" s="769"/>
      <c r="DP112" s="769"/>
      <c r="DQ112" s="769">
        <v>138494</v>
      </c>
      <c r="DR112" s="769"/>
      <c r="DS112" s="769"/>
      <c r="DT112" s="769"/>
      <c r="DU112" s="769"/>
      <c r="DV112" s="821">
        <v>0.3</v>
      </c>
      <c r="DW112" s="821"/>
      <c r="DX112" s="821"/>
      <c r="DY112" s="821"/>
      <c r="DZ112" s="822"/>
    </row>
    <row r="113" spans="1:130" s="197" customFormat="1" ht="26.25" customHeight="1">
      <c r="A113" s="902"/>
      <c r="B113" s="903"/>
      <c r="C113" s="766" t="s">
        <v>427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3407422</v>
      </c>
      <c r="AB113" s="907"/>
      <c r="AC113" s="907"/>
      <c r="AD113" s="907"/>
      <c r="AE113" s="908"/>
      <c r="AF113" s="909">
        <v>3053273</v>
      </c>
      <c r="AG113" s="907"/>
      <c r="AH113" s="907"/>
      <c r="AI113" s="907"/>
      <c r="AJ113" s="908"/>
      <c r="AK113" s="909">
        <v>3251085</v>
      </c>
      <c r="AL113" s="907"/>
      <c r="AM113" s="907"/>
      <c r="AN113" s="907"/>
      <c r="AO113" s="908"/>
      <c r="AP113" s="910">
        <v>6.8</v>
      </c>
      <c r="AQ113" s="911"/>
      <c r="AR113" s="911"/>
      <c r="AS113" s="911"/>
      <c r="AT113" s="912"/>
      <c r="AU113" s="921"/>
      <c r="AV113" s="922"/>
      <c r="AW113" s="922"/>
      <c r="AX113" s="922"/>
      <c r="AY113" s="923"/>
      <c r="AZ113" s="765" t="s">
        <v>428</v>
      </c>
      <c r="BA113" s="766"/>
      <c r="BB113" s="766"/>
      <c r="BC113" s="766"/>
      <c r="BD113" s="766"/>
      <c r="BE113" s="766"/>
      <c r="BF113" s="766"/>
      <c r="BG113" s="766"/>
      <c r="BH113" s="766"/>
      <c r="BI113" s="766"/>
      <c r="BJ113" s="766"/>
      <c r="BK113" s="766"/>
      <c r="BL113" s="766"/>
      <c r="BM113" s="766"/>
      <c r="BN113" s="766"/>
      <c r="BO113" s="766"/>
      <c r="BP113" s="767"/>
      <c r="BQ113" s="768">
        <v>2617322</v>
      </c>
      <c r="BR113" s="769"/>
      <c r="BS113" s="769"/>
      <c r="BT113" s="769"/>
      <c r="BU113" s="769"/>
      <c r="BV113" s="769">
        <v>1735169</v>
      </c>
      <c r="BW113" s="769"/>
      <c r="BX113" s="769"/>
      <c r="BY113" s="769"/>
      <c r="BZ113" s="769"/>
      <c r="CA113" s="769">
        <v>1316146</v>
      </c>
      <c r="CB113" s="769"/>
      <c r="CC113" s="769"/>
      <c r="CD113" s="769"/>
      <c r="CE113" s="769"/>
      <c r="CF113" s="846">
        <v>2.8</v>
      </c>
      <c r="CG113" s="847"/>
      <c r="CH113" s="847"/>
      <c r="CI113" s="847"/>
      <c r="CJ113" s="847"/>
      <c r="CK113" s="915"/>
      <c r="CL113" s="864"/>
      <c r="CM113" s="801" t="s">
        <v>429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430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1441537</v>
      </c>
      <c r="AB114" s="782"/>
      <c r="AC114" s="782"/>
      <c r="AD114" s="782"/>
      <c r="AE114" s="783"/>
      <c r="AF114" s="784">
        <v>994261</v>
      </c>
      <c r="AG114" s="782"/>
      <c r="AH114" s="782"/>
      <c r="AI114" s="782"/>
      <c r="AJ114" s="783"/>
      <c r="AK114" s="784">
        <v>443447</v>
      </c>
      <c r="AL114" s="782"/>
      <c r="AM114" s="782"/>
      <c r="AN114" s="782"/>
      <c r="AO114" s="783"/>
      <c r="AP114" s="752">
        <v>0.9</v>
      </c>
      <c r="AQ114" s="753"/>
      <c r="AR114" s="753"/>
      <c r="AS114" s="753"/>
      <c r="AT114" s="754"/>
      <c r="AU114" s="921"/>
      <c r="AV114" s="922"/>
      <c r="AW114" s="922"/>
      <c r="AX114" s="922"/>
      <c r="AY114" s="923"/>
      <c r="AZ114" s="765" t="s">
        <v>431</v>
      </c>
      <c r="BA114" s="766"/>
      <c r="BB114" s="766"/>
      <c r="BC114" s="766"/>
      <c r="BD114" s="766"/>
      <c r="BE114" s="766"/>
      <c r="BF114" s="766"/>
      <c r="BG114" s="766"/>
      <c r="BH114" s="766"/>
      <c r="BI114" s="766"/>
      <c r="BJ114" s="766"/>
      <c r="BK114" s="766"/>
      <c r="BL114" s="766"/>
      <c r="BM114" s="766"/>
      <c r="BN114" s="766"/>
      <c r="BO114" s="766"/>
      <c r="BP114" s="767"/>
      <c r="BQ114" s="768">
        <v>14681700</v>
      </c>
      <c r="BR114" s="769"/>
      <c r="BS114" s="769"/>
      <c r="BT114" s="769"/>
      <c r="BU114" s="769"/>
      <c r="BV114" s="769">
        <v>14246586</v>
      </c>
      <c r="BW114" s="769"/>
      <c r="BX114" s="769"/>
      <c r="BY114" s="769"/>
      <c r="BZ114" s="769"/>
      <c r="CA114" s="769">
        <v>13593913</v>
      </c>
      <c r="CB114" s="769"/>
      <c r="CC114" s="769"/>
      <c r="CD114" s="769"/>
      <c r="CE114" s="769"/>
      <c r="CF114" s="846">
        <v>28.5</v>
      </c>
      <c r="CG114" s="847"/>
      <c r="CH114" s="847"/>
      <c r="CI114" s="847"/>
      <c r="CJ114" s="847"/>
      <c r="CK114" s="915"/>
      <c r="CL114" s="864"/>
      <c r="CM114" s="801" t="s">
        <v>432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47703</v>
      </c>
      <c r="DH114" s="782"/>
      <c r="DI114" s="782"/>
      <c r="DJ114" s="782"/>
      <c r="DK114" s="783"/>
      <c r="DL114" s="784">
        <v>10197</v>
      </c>
      <c r="DM114" s="782"/>
      <c r="DN114" s="782"/>
      <c r="DO114" s="782"/>
      <c r="DP114" s="783"/>
      <c r="DQ114" s="784">
        <v>3404</v>
      </c>
      <c r="DR114" s="782"/>
      <c r="DS114" s="782"/>
      <c r="DT114" s="782"/>
      <c r="DU114" s="783"/>
      <c r="DV114" s="752">
        <v>0</v>
      </c>
      <c r="DW114" s="753"/>
      <c r="DX114" s="753"/>
      <c r="DY114" s="753"/>
      <c r="DZ114" s="754"/>
    </row>
    <row r="115" spans="1:130" s="197" customFormat="1" ht="26.25" customHeight="1">
      <c r="A115" s="902"/>
      <c r="B115" s="903"/>
      <c r="C115" s="766" t="s">
        <v>433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80325</v>
      </c>
      <c r="AB115" s="907"/>
      <c r="AC115" s="907"/>
      <c r="AD115" s="907"/>
      <c r="AE115" s="908"/>
      <c r="AF115" s="909">
        <v>87988</v>
      </c>
      <c r="AG115" s="907"/>
      <c r="AH115" s="907"/>
      <c r="AI115" s="907"/>
      <c r="AJ115" s="908"/>
      <c r="AK115" s="909">
        <v>77611</v>
      </c>
      <c r="AL115" s="907"/>
      <c r="AM115" s="907"/>
      <c r="AN115" s="907"/>
      <c r="AO115" s="908"/>
      <c r="AP115" s="910">
        <v>0.2</v>
      </c>
      <c r="AQ115" s="911"/>
      <c r="AR115" s="911"/>
      <c r="AS115" s="911"/>
      <c r="AT115" s="912"/>
      <c r="AU115" s="921"/>
      <c r="AV115" s="922"/>
      <c r="AW115" s="922"/>
      <c r="AX115" s="922"/>
      <c r="AY115" s="923"/>
      <c r="AZ115" s="765" t="s">
        <v>434</v>
      </c>
      <c r="BA115" s="766"/>
      <c r="BB115" s="766"/>
      <c r="BC115" s="766"/>
      <c r="BD115" s="766"/>
      <c r="BE115" s="766"/>
      <c r="BF115" s="766"/>
      <c r="BG115" s="766"/>
      <c r="BH115" s="766"/>
      <c r="BI115" s="766"/>
      <c r="BJ115" s="766"/>
      <c r="BK115" s="766"/>
      <c r="BL115" s="766"/>
      <c r="BM115" s="766"/>
      <c r="BN115" s="766"/>
      <c r="BO115" s="766"/>
      <c r="BP115" s="767"/>
      <c r="BQ115" s="768">
        <v>969000</v>
      </c>
      <c r="BR115" s="769"/>
      <c r="BS115" s="769"/>
      <c r="BT115" s="769"/>
      <c r="BU115" s="769"/>
      <c r="BV115" s="769">
        <v>741000</v>
      </c>
      <c r="BW115" s="769"/>
      <c r="BX115" s="769"/>
      <c r="BY115" s="769"/>
      <c r="BZ115" s="769"/>
      <c r="CA115" s="769">
        <v>526110</v>
      </c>
      <c r="CB115" s="769"/>
      <c r="CC115" s="769"/>
      <c r="CD115" s="769"/>
      <c r="CE115" s="769"/>
      <c r="CF115" s="846">
        <v>1.1000000000000001</v>
      </c>
      <c r="CG115" s="847"/>
      <c r="CH115" s="847"/>
      <c r="CI115" s="847"/>
      <c r="CJ115" s="847"/>
      <c r="CK115" s="915"/>
      <c r="CL115" s="864"/>
      <c r="CM115" s="765" t="s">
        <v>435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108021</v>
      </c>
      <c r="DH115" s="782"/>
      <c r="DI115" s="782"/>
      <c r="DJ115" s="782"/>
      <c r="DK115" s="783"/>
      <c r="DL115" s="784" t="s">
        <v>112</v>
      </c>
      <c r="DM115" s="782"/>
      <c r="DN115" s="782"/>
      <c r="DO115" s="782"/>
      <c r="DP115" s="783"/>
      <c r="DQ115" s="784">
        <v>131852</v>
      </c>
      <c r="DR115" s="782"/>
      <c r="DS115" s="782"/>
      <c r="DT115" s="782"/>
      <c r="DU115" s="783"/>
      <c r="DV115" s="752">
        <v>0.3</v>
      </c>
      <c r="DW115" s="753"/>
      <c r="DX115" s="753"/>
      <c r="DY115" s="753"/>
      <c r="DZ115" s="754"/>
    </row>
    <row r="116" spans="1:130" s="197" customFormat="1" ht="26.25" customHeight="1">
      <c r="A116" s="904"/>
      <c r="B116" s="905"/>
      <c r="C116" s="844" t="s">
        <v>436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v>9</v>
      </c>
      <c r="AL116" s="782"/>
      <c r="AM116" s="782"/>
      <c r="AN116" s="782"/>
      <c r="AO116" s="783"/>
      <c r="AP116" s="752">
        <v>0</v>
      </c>
      <c r="AQ116" s="753"/>
      <c r="AR116" s="753"/>
      <c r="AS116" s="753"/>
      <c r="AT116" s="754"/>
      <c r="AU116" s="921"/>
      <c r="AV116" s="922"/>
      <c r="AW116" s="922"/>
      <c r="AX116" s="922"/>
      <c r="AY116" s="923"/>
      <c r="AZ116" s="765" t="s">
        <v>437</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108388</v>
      </c>
      <c r="DH116" s="782"/>
      <c r="DI116" s="782"/>
      <c r="DJ116" s="782"/>
      <c r="DK116" s="783"/>
      <c r="DL116" s="784">
        <v>116368</v>
      </c>
      <c r="DM116" s="782"/>
      <c r="DN116" s="782"/>
      <c r="DO116" s="782"/>
      <c r="DP116" s="783"/>
      <c r="DQ116" s="784">
        <v>101553</v>
      </c>
      <c r="DR116" s="782"/>
      <c r="DS116" s="782"/>
      <c r="DT116" s="782"/>
      <c r="DU116" s="783"/>
      <c r="DV116" s="752">
        <v>0.2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439</v>
      </c>
      <c r="Z117" s="887"/>
      <c r="AA117" s="892">
        <v>16366869</v>
      </c>
      <c r="AB117" s="893"/>
      <c r="AC117" s="893"/>
      <c r="AD117" s="893"/>
      <c r="AE117" s="894"/>
      <c r="AF117" s="896">
        <v>15522514</v>
      </c>
      <c r="AG117" s="893"/>
      <c r="AH117" s="893"/>
      <c r="AI117" s="893"/>
      <c r="AJ117" s="894"/>
      <c r="AK117" s="896">
        <v>15218561</v>
      </c>
      <c r="AL117" s="893"/>
      <c r="AM117" s="893"/>
      <c r="AN117" s="893"/>
      <c r="AO117" s="894"/>
      <c r="AP117" s="897"/>
      <c r="AQ117" s="898"/>
      <c r="AR117" s="898"/>
      <c r="AS117" s="898"/>
      <c r="AT117" s="899"/>
      <c r="AU117" s="921"/>
      <c r="AV117" s="922"/>
      <c r="AW117" s="922"/>
      <c r="AX117" s="922"/>
      <c r="AY117" s="923"/>
      <c r="AZ117" s="843" t="s">
        <v>440</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441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412</v>
      </c>
      <c r="AB118" s="886"/>
      <c r="AC118" s="886"/>
      <c r="AD118" s="886"/>
      <c r="AE118" s="887"/>
      <c r="AF118" s="888" t="s">
        <v>286</v>
      </c>
      <c r="AG118" s="886"/>
      <c r="AH118" s="886"/>
      <c r="AI118" s="886"/>
      <c r="AJ118" s="887"/>
      <c r="AK118" s="888" t="s">
        <v>285</v>
      </c>
      <c r="AL118" s="886"/>
      <c r="AM118" s="886"/>
      <c r="AN118" s="886"/>
      <c r="AO118" s="887"/>
      <c r="AP118" s="889" t="s">
        <v>413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442</v>
      </c>
      <c r="BP118" s="836"/>
      <c r="BQ118" s="855">
        <v>138022508</v>
      </c>
      <c r="BR118" s="856"/>
      <c r="BS118" s="856"/>
      <c r="BT118" s="856"/>
      <c r="BU118" s="856"/>
      <c r="BV118" s="856">
        <v>135588106</v>
      </c>
      <c r="BW118" s="856"/>
      <c r="BX118" s="856"/>
      <c r="BY118" s="856"/>
      <c r="BZ118" s="856"/>
      <c r="CA118" s="856">
        <v>129496717</v>
      </c>
      <c r="CB118" s="856"/>
      <c r="CC118" s="856"/>
      <c r="CD118" s="856"/>
      <c r="CE118" s="856"/>
      <c r="CF118" s="741"/>
      <c r="CG118" s="742"/>
      <c r="CH118" s="742"/>
      <c r="CI118" s="742"/>
      <c r="CJ118" s="839"/>
      <c r="CK118" s="915"/>
      <c r="CL118" s="864"/>
      <c r="CM118" s="801" t="s">
        <v>443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417</v>
      </c>
      <c r="B119" s="862"/>
      <c r="C119" s="867" t="s">
        <v>418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444</v>
      </c>
      <c r="AV119" s="878"/>
      <c r="AW119" s="878"/>
      <c r="AX119" s="878"/>
      <c r="AY119" s="879"/>
      <c r="AZ119" s="814" t="s">
        <v>445</v>
      </c>
      <c r="BA119" s="756"/>
      <c r="BB119" s="756"/>
      <c r="BC119" s="756"/>
      <c r="BD119" s="756"/>
      <c r="BE119" s="756"/>
      <c r="BF119" s="756"/>
      <c r="BG119" s="756"/>
      <c r="BH119" s="756"/>
      <c r="BI119" s="756"/>
      <c r="BJ119" s="756"/>
      <c r="BK119" s="756"/>
      <c r="BL119" s="756"/>
      <c r="BM119" s="756"/>
      <c r="BN119" s="756"/>
      <c r="BO119" s="756"/>
      <c r="BP119" s="757"/>
      <c r="BQ119" s="797">
        <v>26541679</v>
      </c>
      <c r="BR119" s="798"/>
      <c r="BS119" s="798"/>
      <c r="BT119" s="798"/>
      <c r="BU119" s="798"/>
      <c r="BV119" s="798">
        <v>25628858</v>
      </c>
      <c r="BW119" s="798"/>
      <c r="BX119" s="798"/>
      <c r="BY119" s="798"/>
      <c r="BZ119" s="798"/>
      <c r="CA119" s="798">
        <v>29724554</v>
      </c>
      <c r="CB119" s="798"/>
      <c r="CC119" s="798"/>
      <c r="CD119" s="798"/>
      <c r="CE119" s="798"/>
      <c r="CF119" s="859">
        <v>62.3</v>
      </c>
      <c r="CG119" s="860"/>
      <c r="CH119" s="860"/>
      <c r="CI119" s="860"/>
      <c r="CJ119" s="860"/>
      <c r="CK119" s="916"/>
      <c r="CL119" s="866"/>
      <c r="CM119" s="823" t="s">
        <v>446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201976</v>
      </c>
      <c r="DH119" s="715"/>
      <c r="DI119" s="715"/>
      <c r="DJ119" s="715"/>
      <c r="DK119" s="716"/>
      <c r="DL119" s="717">
        <v>260734</v>
      </c>
      <c r="DM119" s="715"/>
      <c r="DN119" s="715"/>
      <c r="DO119" s="715"/>
      <c r="DP119" s="716"/>
      <c r="DQ119" s="717">
        <v>158376</v>
      </c>
      <c r="DR119" s="715"/>
      <c r="DS119" s="715"/>
      <c r="DT119" s="715"/>
      <c r="DU119" s="716"/>
      <c r="DV119" s="805">
        <v>0.3</v>
      </c>
      <c r="DW119" s="806"/>
      <c r="DX119" s="806"/>
      <c r="DY119" s="806"/>
      <c r="DZ119" s="807"/>
    </row>
    <row r="120" spans="1:130" s="197" customFormat="1" ht="26.25" customHeight="1">
      <c r="A120" s="863"/>
      <c r="B120" s="864"/>
      <c r="C120" s="801" t="s">
        <v>422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447</v>
      </c>
      <c r="BA120" s="766"/>
      <c r="BB120" s="766"/>
      <c r="BC120" s="766"/>
      <c r="BD120" s="766"/>
      <c r="BE120" s="766"/>
      <c r="BF120" s="766"/>
      <c r="BG120" s="766"/>
      <c r="BH120" s="766"/>
      <c r="BI120" s="766"/>
      <c r="BJ120" s="766"/>
      <c r="BK120" s="766"/>
      <c r="BL120" s="766"/>
      <c r="BM120" s="766"/>
      <c r="BN120" s="766"/>
      <c r="BO120" s="766"/>
      <c r="BP120" s="767"/>
      <c r="BQ120" s="768">
        <v>7510294</v>
      </c>
      <c r="BR120" s="769"/>
      <c r="BS120" s="769"/>
      <c r="BT120" s="769"/>
      <c r="BU120" s="769"/>
      <c r="BV120" s="769">
        <v>6172996</v>
      </c>
      <c r="BW120" s="769"/>
      <c r="BX120" s="769"/>
      <c r="BY120" s="769"/>
      <c r="BZ120" s="769"/>
      <c r="CA120" s="769">
        <v>5523003</v>
      </c>
      <c r="CB120" s="769"/>
      <c r="CC120" s="769"/>
      <c r="CD120" s="769"/>
      <c r="CE120" s="769"/>
      <c r="CF120" s="846">
        <v>11.6</v>
      </c>
      <c r="CG120" s="847"/>
      <c r="CH120" s="847"/>
      <c r="CI120" s="847"/>
      <c r="CJ120" s="847"/>
      <c r="CK120" s="848" t="s">
        <v>448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21871202</v>
      </c>
      <c r="DH120" s="798"/>
      <c r="DI120" s="798"/>
      <c r="DJ120" s="798"/>
      <c r="DK120" s="798"/>
      <c r="DL120" s="798">
        <v>20710521</v>
      </c>
      <c r="DM120" s="798"/>
      <c r="DN120" s="798"/>
      <c r="DO120" s="798"/>
      <c r="DP120" s="798"/>
      <c r="DQ120" s="798">
        <v>19020426</v>
      </c>
      <c r="DR120" s="798"/>
      <c r="DS120" s="798"/>
      <c r="DT120" s="798"/>
      <c r="DU120" s="798"/>
      <c r="DV120" s="799">
        <v>39.9</v>
      </c>
      <c r="DW120" s="799"/>
      <c r="DX120" s="799"/>
      <c r="DY120" s="799"/>
      <c r="DZ120" s="800"/>
    </row>
    <row r="121" spans="1:130" s="197" customFormat="1" ht="26.25" customHeight="1">
      <c r="A121" s="863"/>
      <c r="B121" s="864"/>
      <c r="C121" s="840" t="s">
        <v>449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18796</v>
      </c>
      <c r="AB121" s="782"/>
      <c r="AC121" s="782"/>
      <c r="AD121" s="782"/>
      <c r="AE121" s="783"/>
      <c r="AF121" s="784">
        <v>18796</v>
      </c>
      <c r="AG121" s="782"/>
      <c r="AH121" s="782"/>
      <c r="AI121" s="782"/>
      <c r="AJ121" s="783"/>
      <c r="AK121" s="784">
        <v>18796</v>
      </c>
      <c r="AL121" s="782"/>
      <c r="AM121" s="782"/>
      <c r="AN121" s="782"/>
      <c r="AO121" s="783"/>
      <c r="AP121" s="752">
        <v>0</v>
      </c>
      <c r="AQ121" s="753"/>
      <c r="AR121" s="753"/>
      <c r="AS121" s="753"/>
      <c r="AT121" s="754"/>
      <c r="AU121" s="880"/>
      <c r="AV121" s="881"/>
      <c r="AW121" s="881"/>
      <c r="AX121" s="881"/>
      <c r="AY121" s="882"/>
      <c r="AZ121" s="843" t="s">
        <v>450</v>
      </c>
      <c r="BA121" s="844"/>
      <c r="BB121" s="844"/>
      <c r="BC121" s="844"/>
      <c r="BD121" s="844"/>
      <c r="BE121" s="844"/>
      <c r="BF121" s="844"/>
      <c r="BG121" s="844"/>
      <c r="BH121" s="844"/>
      <c r="BI121" s="844"/>
      <c r="BJ121" s="844"/>
      <c r="BK121" s="844"/>
      <c r="BL121" s="844"/>
      <c r="BM121" s="844"/>
      <c r="BN121" s="844"/>
      <c r="BO121" s="844"/>
      <c r="BP121" s="845"/>
      <c r="BQ121" s="855">
        <v>94614732</v>
      </c>
      <c r="BR121" s="856"/>
      <c r="BS121" s="856"/>
      <c r="BT121" s="856"/>
      <c r="BU121" s="856"/>
      <c r="BV121" s="856">
        <v>96380641</v>
      </c>
      <c r="BW121" s="856"/>
      <c r="BX121" s="856"/>
      <c r="BY121" s="856"/>
      <c r="BZ121" s="856"/>
      <c r="CA121" s="856">
        <v>94429992</v>
      </c>
      <c r="CB121" s="856"/>
      <c r="CC121" s="856"/>
      <c r="CD121" s="856"/>
      <c r="CE121" s="856"/>
      <c r="CF121" s="857">
        <v>198.1</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1476044</v>
      </c>
      <c r="DH121" s="769"/>
      <c r="DI121" s="769"/>
      <c r="DJ121" s="769"/>
      <c r="DK121" s="769"/>
      <c r="DL121" s="769">
        <v>1665442</v>
      </c>
      <c r="DM121" s="769"/>
      <c r="DN121" s="769"/>
      <c r="DO121" s="769"/>
      <c r="DP121" s="769"/>
      <c r="DQ121" s="769">
        <v>2320282</v>
      </c>
      <c r="DR121" s="769"/>
      <c r="DS121" s="769"/>
      <c r="DT121" s="769"/>
      <c r="DU121" s="769"/>
      <c r="DV121" s="821">
        <v>4.9000000000000004</v>
      </c>
      <c r="DW121" s="821"/>
      <c r="DX121" s="821"/>
      <c r="DY121" s="821"/>
      <c r="DZ121" s="822"/>
    </row>
    <row r="122" spans="1:130" s="197" customFormat="1" ht="26.25" customHeight="1">
      <c r="A122" s="863"/>
      <c r="B122" s="864"/>
      <c r="C122" s="801" t="s">
        <v>432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v>9119</v>
      </c>
      <c r="AG122" s="782"/>
      <c r="AH122" s="782"/>
      <c r="AI122" s="782"/>
      <c r="AJ122" s="783"/>
      <c r="AK122" s="784">
        <v>9127</v>
      </c>
      <c r="AL122" s="782"/>
      <c r="AM122" s="782"/>
      <c r="AN122" s="782"/>
      <c r="AO122" s="783"/>
      <c r="AP122" s="752">
        <v>0</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451</v>
      </c>
      <c r="BP122" s="836"/>
      <c r="BQ122" s="837">
        <v>128666705</v>
      </c>
      <c r="BR122" s="838"/>
      <c r="BS122" s="838"/>
      <c r="BT122" s="838"/>
      <c r="BU122" s="838"/>
      <c r="BV122" s="838">
        <v>128182495</v>
      </c>
      <c r="BW122" s="838"/>
      <c r="BX122" s="838"/>
      <c r="BY122" s="838"/>
      <c r="BZ122" s="838"/>
      <c r="CA122" s="838">
        <v>129677549</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2004318</v>
      </c>
      <c r="DH122" s="769"/>
      <c r="DI122" s="769"/>
      <c r="DJ122" s="769"/>
      <c r="DK122" s="769"/>
      <c r="DL122" s="769">
        <v>2005601</v>
      </c>
      <c r="DM122" s="769"/>
      <c r="DN122" s="769"/>
      <c r="DO122" s="769"/>
      <c r="DP122" s="769"/>
      <c r="DQ122" s="769">
        <v>2090092</v>
      </c>
      <c r="DR122" s="769"/>
      <c r="DS122" s="769"/>
      <c r="DT122" s="769"/>
      <c r="DU122" s="769"/>
      <c r="DV122" s="821">
        <v>4.4000000000000004</v>
      </c>
      <c r="DW122" s="821"/>
      <c r="DX122" s="821"/>
      <c r="DY122" s="821"/>
      <c r="DZ122" s="822"/>
    </row>
    <row r="123" spans="1:130" s="197" customFormat="1" ht="26.25" customHeight="1" thickBot="1">
      <c r="A123" s="863"/>
      <c r="B123" s="864"/>
      <c r="C123" s="801" t="s">
        <v>438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20594</v>
      </c>
      <c r="AB123" s="782"/>
      <c r="AC123" s="782"/>
      <c r="AD123" s="782"/>
      <c r="AE123" s="783"/>
      <c r="AF123" s="784">
        <v>20301</v>
      </c>
      <c r="AG123" s="782"/>
      <c r="AH123" s="782"/>
      <c r="AI123" s="782"/>
      <c r="AJ123" s="783"/>
      <c r="AK123" s="784">
        <v>19960</v>
      </c>
      <c r="AL123" s="782"/>
      <c r="AM123" s="782"/>
      <c r="AN123" s="782"/>
      <c r="AO123" s="783"/>
      <c r="AP123" s="752">
        <v>0</v>
      </c>
      <c r="AQ123" s="753"/>
      <c r="AR123" s="753"/>
      <c r="AS123" s="753"/>
      <c r="AT123" s="754"/>
      <c r="AU123" s="832" t="s">
        <v>452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19.899999999999999</v>
      </c>
      <c r="BR123" s="830"/>
      <c r="BS123" s="830"/>
      <c r="BT123" s="830"/>
      <c r="BU123" s="830"/>
      <c r="BV123" s="830">
        <v>15.6</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v>1358746</v>
      </c>
      <c r="DH123" s="782"/>
      <c r="DI123" s="782"/>
      <c r="DJ123" s="782"/>
      <c r="DK123" s="783"/>
      <c r="DL123" s="784">
        <v>1395817</v>
      </c>
      <c r="DM123" s="782"/>
      <c r="DN123" s="782"/>
      <c r="DO123" s="782"/>
      <c r="DP123" s="783"/>
      <c r="DQ123" s="784">
        <v>1627296</v>
      </c>
      <c r="DR123" s="782"/>
      <c r="DS123" s="782"/>
      <c r="DT123" s="782"/>
      <c r="DU123" s="783"/>
      <c r="DV123" s="752">
        <v>3.4</v>
      </c>
      <c r="DW123" s="753"/>
      <c r="DX123" s="753"/>
      <c r="DY123" s="753"/>
      <c r="DZ123" s="754"/>
    </row>
    <row r="124" spans="1:130" s="197" customFormat="1" ht="26.25" customHeight="1">
      <c r="A124" s="863"/>
      <c r="B124" s="864"/>
      <c r="C124" s="801" t="s">
        <v>441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453</v>
      </c>
      <c r="CQ124" s="827"/>
      <c r="CR124" s="827"/>
      <c r="CS124" s="827"/>
      <c r="CT124" s="827"/>
      <c r="CU124" s="827"/>
      <c r="CV124" s="827"/>
      <c r="CW124" s="827"/>
      <c r="CX124" s="827"/>
      <c r="CY124" s="827"/>
      <c r="CZ124" s="827"/>
      <c r="DA124" s="827"/>
      <c r="DB124" s="827"/>
      <c r="DC124" s="827"/>
      <c r="DD124" s="827"/>
      <c r="DE124" s="827"/>
      <c r="DF124" s="828"/>
      <c r="DG124" s="714">
        <v>1412658</v>
      </c>
      <c r="DH124" s="715"/>
      <c r="DI124" s="715"/>
      <c r="DJ124" s="715"/>
      <c r="DK124" s="716"/>
      <c r="DL124" s="717">
        <v>3437442</v>
      </c>
      <c r="DM124" s="715"/>
      <c r="DN124" s="715"/>
      <c r="DO124" s="715"/>
      <c r="DP124" s="716"/>
      <c r="DQ124" s="717">
        <v>1199557</v>
      </c>
      <c r="DR124" s="715"/>
      <c r="DS124" s="715"/>
      <c r="DT124" s="715"/>
      <c r="DU124" s="716"/>
      <c r="DV124" s="805">
        <v>2.5</v>
      </c>
      <c r="DW124" s="806"/>
      <c r="DX124" s="806"/>
      <c r="DY124" s="806"/>
      <c r="DZ124" s="807"/>
    </row>
    <row r="125" spans="1:130" s="197" customFormat="1" ht="26.25" customHeight="1" thickBot="1">
      <c r="A125" s="863"/>
      <c r="B125" s="864"/>
      <c r="C125" s="801" t="s">
        <v>443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454</v>
      </c>
      <c r="CL125" s="808"/>
      <c r="CM125" s="808"/>
      <c r="CN125" s="808"/>
      <c r="CO125" s="809"/>
      <c r="CP125" s="814" t="s">
        <v>455</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40935</v>
      </c>
      <c r="AB126" s="782"/>
      <c r="AC126" s="782"/>
      <c r="AD126" s="782"/>
      <c r="AE126" s="783"/>
      <c r="AF126" s="784">
        <v>39772</v>
      </c>
      <c r="AG126" s="782"/>
      <c r="AH126" s="782"/>
      <c r="AI126" s="782"/>
      <c r="AJ126" s="783"/>
      <c r="AK126" s="784">
        <v>29728</v>
      </c>
      <c r="AL126" s="782"/>
      <c r="AM126" s="782"/>
      <c r="AN126" s="782"/>
      <c r="AO126" s="783"/>
      <c r="AP126" s="752">
        <v>0.1</v>
      </c>
      <c r="AQ126" s="753"/>
      <c r="AR126" s="753"/>
      <c r="AS126" s="753"/>
      <c r="AT126" s="754"/>
      <c r="AU126" s="233"/>
      <c r="AV126" s="233"/>
      <c r="AW126" s="233"/>
      <c r="AX126" s="804" t="s">
        <v>456</v>
      </c>
      <c r="AY126" s="762"/>
      <c r="AZ126" s="762"/>
      <c r="BA126" s="762"/>
      <c r="BB126" s="762"/>
      <c r="BC126" s="762"/>
      <c r="BD126" s="762"/>
      <c r="BE126" s="763"/>
      <c r="BF126" s="761" t="s">
        <v>457</v>
      </c>
      <c r="BG126" s="762"/>
      <c r="BH126" s="762"/>
      <c r="BI126" s="762"/>
      <c r="BJ126" s="762"/>
      <c r="BK126" s="762"/>
      <c r="BL126" s="763"/>
      <c r="BM126" s="761" t="s">
        <v>458</v>
      </c>
      <c r="BN126" s="762"/>
      <c r="BO126" s="762"/>
      <c r="BP126" s="762"/>
      <c r="BQ126" s="762"/>
      <c r="BR126" s="762"/>
      <c r="BS126" s="763"/>
      <c r="BT126" s="761" t="s">
        <v>459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460</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461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462</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463</v>
      </c>
      <c r="CQ127" s="750"/>
      <c r="CR127" s="750"/>
      <c r="CS127" s="750"/>
      <c r="CT127" s="750"/>
      <c r="CU127" s="750"/>
      <c r="CV127" s="750"/>
      <c r="CW127" s="750"/>
      <c r="CX127" s="750"/>
      <c r="CY127" s="750"/>
      <c r="CZ127" s="750"/>
      <c r="DA127" s="750"/>
      <c r="DB127" s="750"/>
      <c r="DC127" s="750"/>
      <c r="DD127" s="750"/>
      <c r="DE127" s="750"/>
      <c r="DF127" s="751"/>
      <c r="DG127" s="817">
        <v>969000</v>
      </c>
      <c r="DH127" s="818"/>
      <c r="DI127" s="818"/>
      <c r="DJ127" s="818"/>
      <c r="DK127" s="818"/>
      <c r="DL127" s="818">
        <v>741000</v>
      </c>
      <c r="DM127" s="818"/>
      <c r="DN127" s="818"/>
      <c r="DO127" s="818"/>
      <c r="DP127" s="818"/>
      <c r="DQ127" s="818">
        <v>526110</v>
      </c>
      <c r="DR127" s="818"/>
      <c r="DS127" s="818"/>
      <c r="DT127" s="818"/>
      <c r="DU127" s="818"/>
      <c r="DV127" s="819">
        <v>1.1000000000000001</v>
      </c>
      <c r="DW127" s="819"/>
      <c r="DX127" s="819"/>
      <c r="DY127" s="819"/>
      <c r="DZ127" s="820"/>
    </row>
    <row r="128" spans="1:130" s="197" customFormat="1" ht="26.25" customHeight="1">
      <c r="A128" s="793" t="s">
        <v>464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465</v>
      </c>
      <c r="X128" s="795"/>
      <c r="Y128" s="795"/>
      <c r="Z128" s="796"/>
      <c r="AA128" s="721">
        <v>1484674</v>
      </c>
      <c r="AB128" s="722"/>
      <c r="AC128" s="722"/>
      <c r="AD128" s="722"/>
      <c r="AE128" s="723"/>
      <c r="AF128" s="724">
        <v>1450767</v>
      </c>
      <c r="AG128" s="722"/>
      <c r="AH128" s="722"/>
      <c r="AI128" s="722"/>
      <c r="AJ128" s="723"/>
      <c r="AK128" s="724">
        <v>1563484</v>
      </c>
      <c r="AL128" s="722"/>
      <c r="AM128" s="722"/>
      <c r="AN128" s="722"/>
      <c r="AO128" s="723"/>
      <c r="AP128" s="725"/>
      <c r="AQ128" s="726"/>
      <c r="AR128" s="726"/>
      <c r="AS128" s="726"/>
      <c r="AT128" s="727"/>
      <c r="AU128" s="235"/>
      <c r="AV128" s="235"/>
      <c r="AW128" s="235"/>
      <c r="AX128" s="770" t="s">
        <v>466</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467</v>
      </c>
      <c r="X129" s="779"/>
      <c r="Y129" s="779"/>
      <c r="Z129" s="780"/>
      <c r="AA129" s="781">
        <v>57328356</v>
      </c>
      <c r="AB129" s="782"/>
      <c r="AC129" s="782"/>
      <c r="AD129" s="782"/>
      <c r="AE129" s="783"/>
      <c r="AF129" s="784">
        <v>57681748</v>
      </c>
      <c r="AG129" s="782"/>
      <c r="AH129" s="782"/>
      <c r="AI129" s="782"/>
      <c r="AJ129" s="783"/>
      <c r="AK129" s="784">
        <v>57913695</v>
      </c>
      <c r="AL129" s="782"/>
      <c r="AM129" s="782"/>
      <c r="AN129" s="782"/>
      <c r="AO129" s="783"/>
      <c r="AP129" s="785"/>
      <c r="AQ129" s="786"/>
      <c r="AR129" s="786"/>
      <c r="AS129" s="786"/>
      <c r="AT129" s="787"/>
      <c r="AU129" s="235"/>
      <c r="AV129" s="235"/>
      <c r="AW129" s="235"/>
      <c r="AX129" s="770" t="s">
        <v>468</v>
      </c>
      <c r="AY129" s="766"/>
      <c r="AZ129" s="766"/>
      <c r="BA129" s="766"/>
      <c r="BB129" s="766"/>
      <c r="BC129" s="766"/>
      <c r="BD129" s="766"/>
      <c r="BE129" s="767"/>
      <c r="BF129" s="771">
        <v>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470</v>
      </c>
      <c r="X130" s="779"/>
      <c r="Y130" s="779"/>
      <c r="Z130" s="780"/>
      <c r="AA130" s="781">
        <v>10515809</v>
      </c>
      <c r="AB130" s="782"/>
      <c r="AC130" s="782"/>
      <c r="AD130" s="782"/>
      <c r="AE130" s="783"/>
      <c r="AF130" s="784">
        <v>10450990</v>
      </c>
      <c r="AG130" s="782"/>
      <c r="AH130" s="782"/>
      <c r="AI130" s="782"/>
      <c r="AJ130" s="783"/>
      <c r="AK130" s="784">
        <v>10236349</v>
      </c>
      <c r="AL130" s="782"/>
      <c r="AM130" s="782"/>
      <c r="AN130" s="782"/>
      <c r="AO130" s="783"/>
      <c r="AP130" s="785"/>
      <c r="AQ130" s="786"/>
      <c r="AR130" s="786"/>
      <c r="AS130" s="786"/>
      <c r="AT130" s="787"/>
      <c r="AU130" s="235"/>
      <c r="AV130" s="235"/>
      <c r="AW130" s="235"/>
      <c r="AX130" s="749" t="s">
        <v>471</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472</v>
      </c>
      <c r="X131" s="712"/>
      <c r="Y131" s="712"/>
      <c r="Z131" s="713"/>
      <c r="AA131" s="714">
        <v>46812547</v>
      </c>
      <c r="AB131" s="715"/>
      <c r="AC131" s="715"/>
      <c r="AD131" s="715"/>
      <c r="AE131" s="716"/>
      <c r="AF131" s="717">
        <v>47230758</v>
      </c>
      <c r="AG131" s="715"/>
      <c r="AH131" s="715"/>
      <c r="AI131" s="715"/>
      <c r="AJ131" s="716"/>
      <c r="AK131" s="717">
        <v>47677346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474</v>
      </c>
      <c r="W132" s="735"/>
      <c r="X132" s="735"/>
      <c r="Y132" s="735"/>
      <c r="Z132" s="736"/>
      <c r="AA132" s="737">
        <v>9.3273839600000006</v>
      </c>
      <c r="AB132" s="738"/>
      <c r="AC132" s="738"/>
      <c r="AD132" s="738"/>
      <c r="AE132" s="739"/>
      <c r="AF132" s="740">
        <v>7.6660997059999998</v>
      </c>
      <c r="AG132" s="738"/>
      <c r="AH132" s="738"/>
      <c r="AI132" s="738"/>
      <c r="AJ132" s="739"/>
      <c r="AK132" s="740">
        <v>7.1705501390000004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475</v>
      </c>
      <c r="W133" s="744"/>
      <c r="X133" s="744"/>
      <c r="Y133" s="744"/>
      <c r="Z133" s="745"/>
      <c r="AA133" s="746">
        <v>9.3000000000000007</v>
      </c>
      <c r="AB133" s="747"/>
      <c r="AC133" s="747"/>
      <c r="AD133" s="747"/>
      <c r="AE133" s="748"/>
      <c r="AF133" s="746">
        <v>8.8000000000000007</v>
      </c>
      <c r="AG133" s="747"/>
      <c r="AH133" s="747"/>
      <c r="AI133" s="747"/>
      <c r="AJ133" s="748"/>
      <c r="AK133" s="746">
        <v>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I53" sqref="AI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31" t="s">
        <v>483</v>
      </c>
      <c r="H9" s="1132"/>
      <c r="I9" s="1132"/>
      <c r="J9" s="1133"/>
      <c r="K9" s="263">
        <v>14842897</v>
      </c>
      <c r="L9" s="264">
        <v>61014</v>
      </c>
      <c r="M9" s="265">
        <v>55535</v>
      </c>
      <c r="N9" s="266">
        <v>9.9</v>
      </c>
    </row>
    <row r="10" spans="1:16">
      <c r="A10" s="248"/>
      <c r="B10" s="244"/>
      <c r="C10" s="244"/>
      <c r="D10" s="244"/>
      <c r="E10" s="244"/>
      <c r="F10" s="244"/>
      <c r="G10" s="1131" t="s">
        <v>484</v>
      </c>
      <c r="H10" s="1132"/>
      <c r="I10" s="1132"/>
      <c r="J10" s="1133"/>
      <c r="K10" s="267">
        <v>818693</v>
      </c>
      <c r="L10" s="268">
        <v>3365</v>
      </c>
      <c r="M10" s="269">
        <v>3368</v>
      </c>
      <c r="N10" s="270">
        <v>-0.1</v>
      </c>
    </row>
    <row r="11" spans="1:16" ht="13.5" customHeight="1">
      <c r="A11" s="248"/>
      <c r="B11" s="244"/>
      <c r="C11" s="244"/>
      <c r="D11" s="244"/>
      <c r="E11" s="244"/>
      <c r="F11" s="244"/>
      <c r="G11" s="1131" t="s">
        <v>485</v>
      </c>
      <c r="H11" s="1132"/>
      <c r="I11" s="1132"/>
      <c r="J11" s="1133"/>
      <c r="K11" s="267">
        <v>1922724</v>
      </c>
      <c r="L11" s="268">
        <v>7904</v>
      </c>
      <c r="M11" s="269">
        <v>1911</v>
      </c>
      <c r="N11" s="270">
        <v>313.60000000000002</v>
      </c>
    </row>
    <row r="12" spans="1:16" ht="13.5" customHeight="1">
      <c r="A12" s="248"/>
      <c r="B12" s="244"/>
      <c r="C12" s="244"/>
      <c r="D12" s="244"/>
      <c r="E12" s="244"/>
      <c r="F12" s="244"/>
      <c r="G12" s="1131" t="s">
        <v>486</v>
      </c>
      <c r="H12" s="1132"/>
      <c r="I12" s="1132"/>
      <c r="J12" s="1133"/>
      <c r="K12" s="267">
        <v>42523</v>
      </c>
      <c r="L12" s="268">
        <v>175</v>
      </c>
      <c r="M12" s="269">
        <v>1237</v>
      </c>
      <c r="N12" s="270">
        <v>-85.9</v>
      </c>
    </row>
    <row r="13" spans="1:16" ht="13.5" customHeight="1">
      <c r="A13" s="248"/>
      <c r="B13" s="244"/>
      <c r="C13" s="244"/>
      <c r="D13" s="244"/>
      <c r="E13" s="244"/>
      <c r="F13" s="244"/>
      <c r="G13" s="1131" t="s">
        <v>487</v>
      </c>
      <c r="H13" s="1132"/>
      <c r="I13" s="1132"/>
      <c r="J13" s="1133"/>
      <c r="K13" s="267" t="s">
        <v>488</v>
      </c>
      <c r="L13" s="268" t="s">
        <v>488</v>
      </c>
      <c r="M13" s="269">
        <v>28</v>
      </c>
      <c r="N13" s="270" t="s">
        <v>488</v>
      </c>
    </row>
    <row r="14" spans="1:16" ht="13.5" customHeight="1">
      <c r="A14" s="248"/>
      <c r="B14" s="244"/>
      <c r="C14" s="244"/>
      <c r="D14" s="244"/>
      <c r="E14" s="244"/>
      <c r="F14" s="244"/>
      <c r="G14" s="1131" t="s">
        <v>489</v>
      </c>
      <c r="H14" s="1132"/>
      <c r="I14" s="1132"/>
      <c r="J14" s="1133"/>
      <c r="K14" s="267">
        <v>617238</v>
      </c>
      <c r="L14" s="268">
        <v>2537</v>
      </c>
      <c r="M14" s="269">
        <v>1900</v>
      </c>
      <c r="N14" s="270">
        <v>33.5</v>
      </c>
    </row>
    <row r="15" spans="1:16" ht="13.5" customHeight="1">
      <c r="A15" s="248"/>
      <c r="B15" s="244"/>
      <c r="C15" s="244"/>
      <c r="D15" s="244"/>
      <c r="E15" s="244"/>
      <c r="F15" s="244"/>
      <c r="G15" s="1131" t="s">
        <v>490</v>
      </c>
      <c r="H15" s="1132"/>
      <c r="I15" s="1132"/>
      <c r="J15" s="1133"/>
      <c r="K15" s="267">
        <v>279263</v>
      </c>
      <c r="L15" s="268">
        <v>1148</v>
      </c>
      <c r="M15" s="269">
        <v>1089</v>
      </c>
      <c r="N15" s="270">
        <v>5.4</v>
      </c>
    </row>
    <row r="16" spans="1:16">
      <c r="A16" s="248"/>
      <c r="B16" s="244"/>
      <c r="C16" s="244"/>
      <c r="D16" s="244"/>
      <c r="E16" s="244"/>
      <c r="F16" s="244"/>
      <c r="G16" s="1134" t="s">
        <v>491</v>
      </c>
      <c r="H16" s="1135"/>
      <c r="I16" s="1135"/>
      <c r="J16" s="1136"/>
      <c r="K16" s="268">
        <v>-1501481</v>
      </c>
      <c r="L16" s="268">
        <v>-6172</v>
      </c>
      <c r="M16" s="269">
        <v>-5815</v>
      </c>
      <c r="N16" s="270">
        <v>6.1</v>
      </c>
    </row>
    <row r="17" spans="1:16">
      <c r="A17" s="248"/>
      <c r="B17" s="244"/>
      <c r="C17" s="244"/>
      <c r="D17" s="244"/>
      <c r="E17" s="244"/>
      <c r="F17" s="244"/>
      <c r="G17" s="1134" t="s">
        <v>170</v>
      </c>
      <c r="H17" s="1135"/>
      <c r="I17" s="1135"/>
      <c r="J17" s="1136"/>
      <c r="K17" s="268">
        <v>17021857</v>
      </c>
      <c r="L17" s="268">
        <v>69971</v>
      </c>
      <c r="M17" s="269">
        <v>59252</v>
      </c>
      <c r="N17" s="270">
        <v>18.100000000000001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28" t="s">
        <v>496</v>
      </c>
      <c r="H21" s="1129"/>
      <c r="I21" s="1129"/>
      <c r="J21" s="1130"/>
      <c r="K21" s="280">
        <v>6.11</v>
      </c>
      <c r="L21" s="281">
        <v>6.1</v>
      </c>
      <c r="M21" s="282">
        <v>0.01</v>
      </c>
      <c r="N21" s="249"/>
      <c r="O21" s="283"/>
      <c r="P21" s="279"/>
    </row>
    <row r="22" spans="1:16" s="284" customFormat="1">
      <c r="A22" s="279"/>
      <c r="B22" s="249"/>
      <c r="C22" s="249"/>
      <c r="D22" s="249"/>
      <c r="E22" s="249"/>
      <c r="F22" s="249"/>
      <c r="G22" s="1128" t="s">
        <v>497</v>
      </c>
      <c r="H22" s="1129"/>
      <c r="I22" s="1129"/>
      <c r="J22" s="1130"/>
      <c r="K22" s="285">
        <v>98.9</v>
      </c>
      <c r="L22" s="286">
        <v>99.9</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19" t="s">
        <v>501</v>
      </c>
      <c r="H32" s="1120"/>
      <c r="I32" s="1120"/>
      <c r="J32" s="1121"/>
      <c r="K32" s="294">
        <v>11446409</v>
      </c>
      <c r="L32" s="294">
        <v>47052</v>
      </c>
      <c r="M32" s="295">
        <v>34486</v>
      </c>
      <c r="N32" s="296">
        <v>36.4</v>
      </c>
    </row>
    <row r="33" spans="1:16" ht="13.5" customHeight="1">
      <c r="A33" s="248"/>
      <c r="B33" s="244"/>
      <c r="C33" s="244"/>
      <c r="D33" s="244"/>
      <c r="E33" s="244"/>
      <c r="F33" s="244"/>
      <c r="G33" s="1119" t="s">
        <v>502</v>
      </c>
      <c r="H33" s="1120"/>
      <c r="I33" s="1120"/>
      <c r="J33" s="1121"/>
      <c r="K33" s="294" t="s">
        <v>488</v>
      </c>
      <c r="L33" s="294" t="s">
        <v>488</v>
      </c>
      <c r="M33" s="295">
        <v>2</v>
      </c>
      <c r="N33" s="296" t="s">
        <v>488</v>
      </c>
    </row>
    <row r="34" spans="1:16" ht="27" customHeight="1">
      <c r="A34" s="248"/>
      <c r="B34" s="244"/>
      <c r="C34" s="244"/>
      <c r="D34" s="244"/>
      <c r="E34" s="244"/>
      <c r="F34" s="244"/>
      <c r="G34" s="1119" t="s">
        <v>503</v>
      </c>
      <c r="H34" s="1120"/>
      <c r="I34" s="1120"/>
      <c r="J34" s="1121"/>
      <c r="K34" s="294" t="s">
        <v>488</v>
      </c>
      <c r="L34" s="294" t="s">
        <v>488</v>
      </c>
      <c r="M34" s="295">
        <v>70</v>
      </c>
      <c r="N34" s="296" t="s">
        <v>488</v>
      </c>
    </row>
    <row r="35" spans="1:16" ht="27" customHeight="1">
      <c r="A35" s="248"/>
      <c r="B35" s="244"/>
      <c r="C35" s="244"/>
      <c r="D35" s="244"/>
      <c r="E35" s="244"/>
      <c r="F35" s="244"/>
      <c r="G35" s="1119" t="s">
        <v>504</v>
      </c>
      <c r="H35" s="1120"/>
      <c r="I35" s="1120"/>
      <c r="J35" s="1121"/>
      <c r="K35" s="294">
        <v>3251085</v>
      </c>
      <c r="L35" s="294">
        <v>13364</v>
      </c>
      <c r="M35" s="295">
        <v>11940</v>
      </c>
      <c r="N35" s="296">
        <v>11.9</v>
      </c>
    </row>
    <row r="36" spans="1:16" ht="27" customHeight="1">
      <c r="A36" s="248"/>
      <c r="B36" s="244"/>
      <c r="C36" s="244"/>
      <c r="D36" s="244"/>
      <c r="E36" s="244"/>
      <c r="F36" s="244"/>
      <c r="G36" s="1119" t="s">
        <v>505</v>
      </c>
      <c r="H36" s="1120"/>
      <c r="I36" s="1120"/>
      <c r="J36" s="1121"/>
      <c r="K36" s="294">
        <v>443447</v>
      </c>
      <c r="L36" s="294">
        <v>1823</v>
      </c>
      <c r="M36" s="295">
        <v>512</v>
      </c>
      <c r="N36" s="296">
        <v>256.10000000000002</v>
      </c>
    </row>
    <row r="37" spans="1:16" ht="13.5" customHeight="1">
      <c r="A37" s="248"/>
      <c r="B37" s="244"/>
      <c r="C37" s="244"/>
      <c r="D37" s="244"/>
      <c r="E37" s="244"/>
      <c r="F37" s="244"/>
      <c r="G37" s="1119" t="s">
        <v>506</v>
      </c>
      <c r="H37" s="1120"/>
      <c r="I37" s="1120"/>
      <c r="J37" s="1121"/>
      <c r="K37" s="294">
        <v>77611</v>
      </c>
      <c r="L37" s="294">
        <v>319</v>
      </c>
      <c r="M37" s="295">
        <v>1781</v>
      </c>
      <c r="N37" s="296">
        <v>-82.1</v>
      </c>
    </row>
    <row r="38" spans="1:16" ht="27" customHeight="1">
      <c r="A38" s="248"/>
      <c r="B38" s="244"/>
      <c r="C38" s="244"/>
      <c r="D38" s="244"/>
      <c r="E38" s="244"/>
      <c r="F38" s="244"/>
      <c r="G38" s="1122" t="s">
        <v>507</v>
      </c>
      <c r="H38" s="1123"/>
      <c r="I38" s="1123"/>
      <c r="J38" s="1124"/>
      <c r="K38" s="297">
        <v>9</v>
      </c>
      <c r="L38" s="297">
        <v>0</v>
      </c>
      <c r="M38" s="298">
        <v>5</v>
      </c>
      <c r="N38" s="299">
        <v>-100</v>
      </c>
      <c r="O38" s="293"/>
    </row>
    <row r="39" spans="1:16">
      <c r="A39" s="248"/>
      <c r="B39" s="244"/>
      <c r="C39" s="244"/>
      <c r="D39" s="244"/>
      <c r="E39" s="244"/>
      <c r="F39" s="244"/>
      <c r="G39" s="1122" t="s">
        <v>508</v>
      </c>
      <c r="H39" s="1123"/>
      <c r="I39" s="1123"/>
      <c r="J39" s="1124"/>
      <c r="K39" s="300">
        <v>-1563484</v>
      </c>
      <c r="L39" s="300">
        <v>-6427</v>
      </c>
      <c r="M39" s="301">
        <v>-8044</v>
      </c>
      <c r="N39" s="302">
        <v>-20.100000000000001</v>
      </c>
      <c r="O39" s="293"/>
    </row>
    <row r="40" spans="1:16" ht="27" customHeight="1">
      <c r="A40" s="248"/>
      <c r="B40" s="244"/>
      <c r="C40" s="244"/>
      <c r="D40" s="244"/>
      <c r="E40" s="244"/>
      <c r="F40" s="244"/>
      <c r="G40" s="1119" t="s">
        <v>509</v>
      </c>
      <c r="H40" s="1120"/>
      <c r="I40" s="1120"/>
      <c r="J40" s="1121"/>
      <c r="K40" s="300">
        <v>-10236349</v>
      </c>
      <c r="L40" s="300">
        <v>-42078</v>
      </c>
      <c r="M40" s="301">
        <v>-28362</v>
      </c>
      <c r="N40" s="302">
        <v>48.4</v>
      </c>
      <c r="O40" s="293"/>
    </row>
    <row r="41" spans="1:16">
      <c r="A41" s="248"/>
      <c r="B41" s="244"/>
      <c r="C41" s="244"/>
      <c r="D41" s="244"/>
      <c r="E41" s="244"/>
      <c r="F41" s="244"/>
      <c r="G41" s="1125" t="s">
        <v>280</v>
      </c>
      <c r="H41" s="1126"/>
      <c r="I41" s="1126"/>
      <c r="J41" s="1127"/>
      <c r="K41" s="294">
        <v>3418728</v>
      </c>
      <c r="L41" s="300">
        <v>14053</v>
      </c>
      <c r="M41" s="301">
        <v>12390</v>
      </c>
      <c r="N41" s="302">
        <v>13.4</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12" t="s">
        <v>478</v>
      </c>
      <c r="J49" s="1114" t="s">
        <v>513</v>
      </c>
      <c r="K49" s="1115"/>
      <c r="L49" s="1115"/>
      <c r="M49" s="1115"/>
      <c r="N49" s="1116"/>
    </row>
    <row r="50" spans="1:14">
      <c r="A50" s="248"/>
      <c r="B50" s="244"/>
      <c r="C50" s="244"/>
      <c r="D50" s="244"/>
      <c r="E50" s="244"/>
      <c r="F50" s="244"/>
      <c r="G50" s="312"/>
      <c r="H50" s="313"/>
      <c r="I50" s="1113"/>
      <c r="J50" s="314" t="s">
        <v>514</v>
      </c>
      <c r="K50" s="315" t="s">
        <v>515</v>
      </c>
      <c r="L50" s="316" t="s">
        <v>516</v>
      </c>
      <c r="M50" s="317" t="s">
        <v>517</v>
      </c>
      <c r="N50" s="318" t="s">
        <v>518</v>
      </c>
    </row>
    <row r="51" spans="1:14">
      <c r="A51" s="248"/>
      <c r="B51" s="244"/>
      <c r="C51" s="244"/>
      <c r="D51" s="244"/>
      <c r="E51" s="244"/>
      <c r="F51" s="244"/>
      <c r="G51" s="310" t="s">
        <v>519</v>
      </c>
      <c r="H51" s="311"/>
      <c r="I51" s="319">
        <v>12152527</v>
      </c>
      <c r="J51" s="320">
        <v>50932</v>
      </c>
      <c r="K51" s="321">
        <v>-2.9</v>
      </c>
      <c r="L51" s="322">
        <v>42247</v>
      </c>
      <c r="M51" s="323">
        <v>7.8</v>
      </c>
      <c r="N51" s="324">
        <v>-10.7</v>
      </c>
    </row>
    <row r="52" spans="1:14">
      <c r="A52" s="248"/>
      <c r="B52" s="244"/>
      <c r="C52" s="244"/>
      <c r="D52" s="244"/>
      <c r="E52" s="244"/>
      <c r="F52" s="244"/>
      <c r="G52" s="325"/>
      <c r="H52" s="326" t="s">
        <v>520</v>
      </c>
      <c r="I52" s="327">
        <v>6376177</v>
      </c>
      <c r="J52" s="328">
        <v>26723</v>
      </c>
      <c r="K52" s="329">
        <v>3.5</v>
      </c>
      <c r="L52" s="330">
        <v>25497</v>
      </c>
      <c r="M52" s="331">
        <v>3.7</v>
      </c>
      <c r="N52" s="332">
        <v>-0.2</v>
      </c>
    </row>
    <row r="53" spans="1:14">
      <c r="A53" s="248"/>
      <c r="B53" s="244"/>
      <c r="C53" s="244"/>
      <c r="D53" s="244"/>
      <c r="E53" s="244"/>
      <c r="F53" s="244"/>
      <c r="G53" s="310" t="s">
        <v>521</v>
      </c>
      <c r="H53" s="311"/>
      <c r="I53" s="319">
        <v>10064242</v>
      </c>
      <c r="J53" s="320">
        <v>42128</v>
      </c>
      <c r="K53" s="321">
        <v>-17.3</v>
      </c>
      <c r="L53" s="322">
        <v>41739</v>
      </c>
      <c r="M53" s="323">
        <v>-1.2</v>
      </c>
      <c r="N53" s="324">
        <v>-16.100000000000001</v>
      </c>
    </row>
    <row r="54" spans="1:14">
      <c r="A54" s="248"/>
      <c r="B54" s="244"/>
      <c r="C54" s="244"/>
      <c r="D54" s="244"/>
      <c r="E54" s="244"/>
      <c r="F54" s="244"/>
      <c r="G54" s="325"/>
      <c r="H54" s="326" t="s">
        <v>520</v>
      </c>
      <c r="I54" s="327">
        <v>5869996</v>
      </c>
      <c r="J54" s="328">
        <v>24571</v>
      </c>
      <c r="K54" s="329">
        <v>-8.1</v>
      </c>
      <c r="L54" s="330">
        <v>24625</v>
      </c>
      <c r="M54" s="331">
        <v>-3.4</v>
      </c>
      <c r="N54" s="332">
        <v>-4.7</v>
      </c>
    </row>
    <row r="55" spans="1:14">
      <c r="A55" s="248"/>
      <c r="B55" s="244"/>
      <c r="C55" s="244"/>
      <c r="D55" s="244"/>
      <c r="E55" s="244"/>
      <c r="F55" s="244"/>
      <c r="G55" s="310" t="s">
        <v>522</v>
      </c>
      <c r="H55" s="311"/>
      <c r="I55" s="319">
        <v>10602220</v>
      </c>
      <c r="J55" s="320">
        <v>44290</v>
      </c>
      <c r="K55" s="321">
        <v>5.0999999999999996</v>
      </c>
      <c r="L55" s="322">
        <v>36765</v>
      </c>
      <c r="M55" s="323">
        <v>-11.9</v>
      </c>
      <c r="N55" s="324">
        <v>17</v>
      </c>
    </row>
    <row r="56" spans="1:14">
      <c r="A56" s="248"/>
      <c r="B56" s="244"/>
      <c r="C56" s="244"/>
      <c r="D56" s="244"/>
      <c r="E56" s="244"/>
      <c r="F56" s="244"/>
      <c r="G56" s="325"/>
      <c r="H56" s="326" t="s">
        <v>520</v>
      </c>
      <c r="I56" s="327">
        <v>5769427</v>
      </c>
      <c r="J56" s="328">
        <v>24101</v>
      </c>
      <c r="K56" s="329">
        <v>-1.9</v>
      </c>
      <c r="L56" s="330">
        <v>20975</v>
      </c>
      <c r="M56" s="331">
        <v>-14.8</v>
      </c>
      <c r="N56" s="332">
        <v>12.9</v>
      </c>
    </row>
    <row r="57" spans="1:14">
      <c r="A57" s="248"/>
      <c r="B57" s="244"/>
      <c r="C57" s="244"/>
      <c r="D57" s="244"/>
      <c r="E57" s="244"/>
      <c r="F57" s="244"/>
      <c r="G57" s="310" t="s">
        <v>523</v>
      </c>
      <c r="H57" s="311"/>
      <c r="I57" s="319">
        <v>11379822</v>
      </c>
      <c r="J57" s="320">
        <v>46917</v>
      </c>
      <c r="K57" s="321">
        <v>5.9</v>
      </c>
      <c r="L57" s="322">
        <v>39052</v>
      </c>
      <c r="M57" s="323">
        <v>6.2</v>
      </c>
      <c r="N57" s="324">
        <v>-0.3</v>
      </c>
    </row>
    <row r="58" spans="1:14">
      <c r="A58" s="248"/>
      <c r="B58" s="244"/>
      <c r="C58" s="244"/>
      <c r="D58" s="244"/>
      <c r="E58" s="244"/>
      <c r="F58" s="244"/>
      <c r="G58" s="325"/>
      <c r="H58" s="326" t="s">
        <v>520</v>
      </c>
      <c r="I58" s="327">
        <v>6023161</v>
      </c>
      <c r="J58" s="328">
        <v>24832</v>
      </c>
      <c r="K58" s="329">
        <v>3</v>
      </c>
      <c r="L58" s="330">
        <v>21186</v>
      </c>
      <c r="M58" s="331">
        <v>1</v>
      </c>
      <c r="N58" s="332">
        <v>2</v>
      </c>
    </row>
    <row r="59" spans="1:14">
      <c r="A59" s="248"/>
      <c r="B59" s="244"/>
      <c r="C59" s="244"/>
      <c r="D59" s="244"/>
      <c r="E59" s="244"/>
      <c r="F59" s="244"/>
      <c r="G59" s="310" t="s">
        <v>524</v>
      </c>
      <c r="H59" s="311"/>
      <c r="I59" s="319">
        <v>11294869</v>
      </c>
      <c r="J59" s="320">
        <v>46429</v>
      </c>
      <c r="K59" s="321">
        <v>-1</v>
      </c>
      <c r="L59" s="322">
        <v>41235</v>
      </c>
      <c r="M59" s="323">
        <v>5.6</v>
      </c>
      <c r="N59" s="324">
        <v>-6.6</v>
      </c>
    </row>
    <row r="60" spans="1:14">
      <c r="A60" s="248"/>
      <c r="B60" s="244"/>
      <c r="C60" s="244"/>
      <c r="D60" s="244"/>
      <c r="E60" s="244"/>
      <c r="F60" s="244"/>
      <c r="G60" s="325"/>
      <c r="H60" s="326" t="s">
        <v>520</v>
      </c>
      <c r="I60" s="333">
        <v>5842040</v>
      </c>
      <c r="J60" s="328">
        <v>24015</v>
      </c>
      <c r="K60" s="329">
        <v>-3.3</v>
      </c>
      <c r="L60" s="330">
        <v>22086</v>
      </c>
      <c r="M60" s="331">
        <v>4.2</v>
      </c>
      <c r="N60" s="332">
        <v>-7.5</v>
      </c>
    </row>
    <row r="61" spans="1:14">
      <c r="A61" s="248"/>
      <c r="B61" s="244"/>
      <c r="C61" s="244"/>
      <c r="D61" s="244"/>
      <c r="E61" s="244"/>
      <c r="F61" s="244"/>
      <c r="G61" s="310" t="s">
        <v>525</v>
      </c>
      <c r="H61" s="334"/>
      <c r="I61" s="335">
        <v>11098736</v>
      </c>
      <c r="J61" s="336">
        <v>46139</v>
      </c>
      <c r="K61" s="337">
        <v>-2</v>
      </c>
      <c r="L61" s="338">
        <v>40208</v>
      </c>
      <c r="M61" s="339">
        <v>1.3</v>
      </c>
      <c r="N61" s="324">
        <v>-3.3</v>
      </c>
    </row>
    <row r="62" spans="1:14">
      <c r="A62" s="248"/>
      <c r="B62" s="244"/>
      <c r="C62" s="244"/>
      <c r="D62" s="244"/>
      <c r="E62" s="244"/>
      <c r="F62" s="244"/>
      <c r="G62" s="325"/>
      <c r="H62" s="326" t="s">
        <v>520</v>
      </c>
      <c r="I62" s="327">
        <v>5976160</v>
      </c>
      <c r="J62" s="328">
        <v>24848</v>
      </c>
      <c r="K62" s="329">
        <v>-1.4</v>
      </c>
      <c r="L62" s="330">
        <v>22874</v>
      </c>
      <c r="M62" s="331">
        <v>-1.9</v>
      </c>
      <c r="N62" s="332">
        <v>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50" zoomScaleNormal="50" zoomScaleSheetLayoutView="100" workbookViewId="0">
      <selection activeCell="I47" sqref="I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7" t="s">
        <v>3</v>
      </c>
      <c r="D47" s="1137"/>
      <c r="E47" s="1138"/>
      <c r="F47" s="11">
        <v>14.16</v>
      </c>
      <c r="G47" s="12">
        <v>14.82</v>
      </c>
      <c r="H47" s="12">
        <v>15.49</v>
      </c>
      <c r="I47" s="12">
        <v>16.399999999999999</v>
      </c>
      <c r="J47" s="13">
        <v>17.5</v>
      </c>
    </row>
    <row r="48" spans="2:10" ht="57.75" customHeight="1">
      <c r="B48" s="14"/>
      <c r="C48" s="1139" t="s">
        <v>4</v>
      </c>
      <c r="D48" s="1139"/>
      <c r="E48" s="1140"/>
      <c r="F48" s="15">
        <v>1.99</v>
      </c>
      <c r="G48" s="16">
        <v>2.7</v>
      </c>
      <c r="H48" s="16">
        <v>2.3199999999999998</v>
      </c>
      <c r="I48" s="16">
        <v>2.34</v>
      </c>
      <c r="J48" s="17">
        <v>2.4</v>
      </c>
    </row>
    <row r="49" spans="2:10" ht="57.75" customHeight="1" thickBot="1">
      <c r="B49" s="18"/>
      <c r="C49" s="1141" t="s">
        <v>5</v>
      </c>
      <c r="D49" s="1141"/>
      <c r="E49" s="1142"/>
      <c r="F49" s="19">
        <v>1.48</v>
      </c>
      <c r="G49" s="20">
        <v>1.65</v>
      </c>
      <c r="H49" s="20">
        <v>0.36</v>
      </c>
      <c r="I49" s="20">
        <v>1.1299999999999999</v>
      </c>
      <c r="J49" s="21">
        <v>1.23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50" zoomScaleNormal="50"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49" t="s">
        <v>532</v>
      </c>
      <c r="D34" s="1149"/>
      <c r="E34" s="1150"/>
      <c r="F34" s="32">
        <v>5.54</v>
      </c>
      <c r="G34" s="33">
        <v>5.48</v>
      </c>
      <c r="H34" s="33">
        <v>5.17</v>
      </c>
      <c r="I34" s="33">
        <v>5.04</v>
      </c>
      <c r="J34" s="34">
        <v>5.16</v>
      </c>
      <c r="K34" s="22"/>
      <c r="L34" s="22"/>
      <c r="M34" s="22"/>
      <c r="N34" s="22"/>
      <c r="O34" s="22"/>
      <c r="P34" s="22"/>
    </row>
    <row r="35" spans="1:16" ht="39" customHeight="1">
      <c r="A35" s="22"/>
      <c r="B35" s="35"/>
      <c r="C35" s="1143" t="s">
        <v>533</v>
      </c>
      <c r="D35" s="1144"/>
      <c r="E35" s="1145"/>
      <c r="F35" s="36">
        <v>3.75</v>
      </c>
      <c r="G35" s="37">
        <v>4.0599999999999996</v>
      </c>
      <c r="H35" s="37">
        <v>4.2300000000000004</v>
      </c>
      <c r="I35" s="37">
        <v>4.16</v>
      </c>
      <c r="J35" s="38">
        <v>4.03</v>
      </c>
      <c r="K35" s="22"/>
      <c r="L35" s="22"/>
      <c r="M35" s="22"/>
      <c r="N35" s="22"/>
      <c r="O35" s="22"/>
      <c r="P35" s="22"/>
    </row>
    <row r="36" spans="1:16" ht="39" customHeight="1">
      <c r="A36" s="22"/>
      <c r="B36" s="35"/>
      <c r="C36" s="1143" t="s">
        <v>534</v>
      </c>
      <c r="D36" s="1144"/>
      <c r="E36" s="1145"/>
      <c r="F36" s="36">
        <v>4.1900000000000004</v>
      </c>
      <c r="G36" s="37">
        <v>4.5999999999999996</v>
      </c>
      <c r="H36" s="37">
        <v>4.67</v>
      </c>
      <c r="I36" s="37">
        <v>5.0999999999999996</v>
      </c>
      <c r="J36" s="38">
        <v>3.86</v>
      </c>
      <c r="K36" s="22"/>
      <c r="L36" s="22"/>
      <c r="M36" s="22"/>
      <c r="N36" s="22"/>
      <c r="O36" s="22"/>
      <c r="P36" s="22"/>
    </row>
    <row r="37" spans="1:16" ht="39" customHeight="1">
      <c r="A37" s="22"/>
      <c r="B37" s="35"/>
      <c r="C37" s="1143" t="s">
        <v>535</v>
      </c>
      <c r="D37" s="1144"/>
      <c r="E37" s="1145"/>
      <c r="F37" s="36">
        <v>3.16</v>
      </c>
      <c r="G37" s="37">
        <v>2.57</v>
      </c>
      <c r="H37" s="37">
        <v>2.29</v>
      </c>
      <c r="I37" s="37">
        <v>2.27</v>
      </c>
      <c r="J37" s="38">
        <v>2.34</v>
      </c>
      <c r="K37" s="22"/>
      <c r="L37" s="22"/>
      <c r="M37" s="22"/>
      <c r="N37" s="22"/>
      <c r="O37" s="22"/>
      <c r="P37" s="22"/>
    </row>
    <row r="38" spans="1:16" ht="39" customHeight="1">
      <c r="A38" s="22"/>
      <c r="B38" s="35"/>
      <c r="C38" s="1143" t="s">
        <v>536</v>
      </c>
      <c r="D38" s="1144"/>
      <c r="E38" s="1145"/>
      <c r="F38" s="36">
        <v>0.75</v>
      </c>
      <c r="G38" s="37">
        <v>1.5</v>
      </c>
      <c r="H38" s="37">
        <v>1.26</v>
      </c>
      <c r="I38" s="37">
        <v>1.35</v>
      </c>
      <c r="J38" s="38">
        <v>0.76</v>
      </c>
      <c r="K38" s="22"/>
      <c r="L38" s="22"/>
      <c r="M38" s="22"/>
      <c r="N38" s="22"/>
      <c r="O38" s="22"/>
      <c r="P38" s="22"/>
    </row>
    <row r="39" spans="1:16" ht="39" customHeight="1">
      <c r="A39" s="22"/>
      <c r="B39" s="35"/>
      <c r="C39" s="1143" t="s">
        <v>537</v>
      </c>
      <c r="D39" s="1144"/>
      <c r="E39" s="1145"/>
      <c r="F39" s="36">
        <v>0.3</v>
      </c>
      <c r="G39" s="37">
        <v>0.68</v>
      </c>
      <c r="H39" s="37">
        <v>0.68</v>
      </c>
      <c r="I39" s="37">
        <v>0.08</v>
      </c>
      <c r="J39" s="38">
        <v>0.68</v>
      </c>
      <c r="K39" s="22"/>
      <c r="L39" s="22"/>
      <c r="M39" s="22"/>
      <c r="N39" s="22"/>
      <c r="O39" s="22"/>
      <c r="P39" s="22"/>
    </row>
    <row r="40" spans="1:16" ht="39" customHeight="1">
      <c r="A40" s="22"/>
      <c r="B40" s="35"/>
      <c r="C40" s="1143" t="s">
        <v>538</v>
      </c>
      <c r="D40" s="1144"/>
      <c r="E40" s="1145"/>
      <c r="F40" s="36">
        <v>0.43</v>
      </c>
      <c r="G40" s="37">
        <v>0.03</v>
      </c>
      <c r="H40" s="37">
        <v>0.14000000000000001</v>
      </c>
      <c r="I40" s="37">
        <v>0.24</v>
      </c>
      <c r="J40" s="38">
        <v>0.32</v>
      </c>
      <c r="K40" s="22"/>
      <c r="L40" s="22"/>
      <c r="M40" s="22"/>
      <c r="N40" s="22"/>
      <c r="O40" s="22"/>
      <c r="P40" s="22"/>
    </row>
    <row r="41" spans="1:16" ht="39" customHeight="1">
      <c r="A41" s="22"/>
      <c r="B41" s="35"/>
      <c r="C41" s="1143" t="s">
        <v>539</v>
      </c>
      <c r="D41" s="1144"/>
      <c r="E41" s="1145"/>
      <c r="F41" s="36">
        <v>0.1</v>
      </c>
      <c r="G41" s="37">
        <v>0.09</v>
      </c>
      <c r="H41" s="37">
        <v>0.1</v>
      </c>
      <c r="I41" s="37">
        <v>0.12</v>
      </c>
      <c r="J41" s="38">
        <v>0.11</v>
      </c>
      <c r="K41" s="22"/>
      <c r="L41" s="22"/>
      <c r="M41" s="22"/>
      <c r="N41" s="22"/>
      <c r="O41" s="22"/>
      <c r="P41" s="22"/>
    </row>
    <row r="42" spans="1:16" ht="39" customHeight="1">
      <c r="A42" s="22"/>
      <c r="B42" s="39"/>
      <c r="C42" s="1143" t="s">
        <v>540</v>
      </c>
      <c r="D42" s="1144"/>
      <c r="E42" s="1145"/>
      <c r="F42" s="36" t="s">
        <v>488</v>
      </c>
      <c r="G42" s="37" t="s">
        <v>488</v>
      </c>
      <c r="H42" s="37" t="s">
        <v>541</v>
      </c>
      <c r="I42" s="37" t="s">
        <v>488</v>
      </c>
      <c r="J42" s="38" t="s">
        <v>488</v>
      </c>
      <c r="K42" s="22"/>
      <c r="L42" s="22"/>
      <c r="M42" s="22"/>
      <c r="N42" s="22"/>
      <c r="O42" s="22"/>
      <c r="P42" s="22"/>
    </row>
    <row r="43" spans="1:16" ht="39" customHeight="1" thickBot="1">
      <c r="A43" s="22"/>
      <c r="B43" s="40"/>
      <c r="C43" s="1146" t="s">
        <v>542</v>
      </c>
      <c r="D43" s="1147"/>
      <c r="E43" s="1148"/>
      <c r="F43" s="41">
        <v>3.03</v>
      </c>
      <c r="G43" s="42">
        <v>0.22</v>
      </c>
      <c r="H43" s="42">
        <v>0.11</v>
      </c>
      <c r="I43" s="42">
        <v>7.0000000000000007E-2</v>
      </c>
      <c r="J43" s="43">
        <v>0.22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50" zoomScaleNormal="50" zoomScaleSheetLayoutView="55" workbookViewId="0">
      <selection activeCell="O53" sqref="O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59" t="s">
        <v>11</v>
      </c>
      <c r="C45" s="1160"/>
      <c r="D45" s="58"/>
      <c r="E45" s="1165" t="s">
        <v>12</v>
      </c>
      <c r="F45" s="1165"/>
      <c r="G45" s="1165"/>
      <c r="H45" s="1165"/>
      <c r="I45" s="1165"/>
      <c r="J45" s="1166"/>
      <c r="K45" s="59">
        <v>11649</v>
      </c>
      <c r="L45" s="60">
        <v>11489</v>
      </c>
      <c r="M45" s="60">
        <v>11438</v>
      </c>
      <c r="N45" s="60">
        <v>11387</v>
      </c>
      <c r="O45" s="61">
        <v>11446</v>
      </c>
      <c r="P45" s="48"/>
      <c r="Q45" s="48"/>
      <c r="R45" s="48"/>
      <c r="S45" s="48"/>
      <c r="T45" s="48"/>
      <c r="U45" s="48"/>
    </row>
    <row r="46" spans="1:21" ht="30.75" customHeight="1">
      <c r="A46" s="48"/>
      <c r="B46" s="1161"/>
      <c r="C46" s="1162"/>
      <c r="D46" s="62"/>
      <c r="E46" s="1153" t="s">
        <v>13</v>
      </c>
      <c r="F46" s="1153"/>
      <c r="G46" s="1153"/>
      <c r="H46" s="1153"/>
      <c r="I46" s="1153"/>
      <c r="J46" s="1154"/>
      <c r="K46" s="63" t="s">
        <v>488</v>
      </c>
      <c r="L46" s="64" t="s">
        <v>488</v>
      </c>
      <c r="M46" s="64" t="s">
        <v>488</v>
      </c>
      <c r="N46" s="64" t="s">
        <v>488</v>
      </c>
      <c r="O46" s="65" t="s">
        <v>488</v>
      </c>
      <c r="P46" s="48"/>
      <c r="Q46" s="48"/>
      <c r="R46" s="48"/>
      <c r="S46" s="48"/>
      <c r="T46" s="48"/>
      <c r="U46" s="48"/>
    </row>
    <row r="47" spans="1:21" ht="30.75" customHeight="1">
      <c r="A47" s="48"/>
      <c r="B47" s="1161"/>
      <c r="C47" s="1162"/>
      <c r="D47" s="62"/>
      <c r="E47" s="1153" t="s">
        <v>14</v>
      </c>
      <c r="F47" s="1153"/>
      <c r="G47" s="1153"/>
      <c r="H47" s="1153"/>
      <c r="I47" s="1153"/>
      <c r="J47" s="1154"/>
      <c r="K47" s="63" t="s">
        <v>488</v>
      </c>
      <c r="L47" s="64" t="s">
        <v>488</v>
      </c>
      <c r="M47" s="64" t="s">
        <v>488</v>
      </c>
      <c r="N47" s="64" t="s">
        <v>488</v>
      </c>
      <c r="O47" s="65" t="s">
        <v>488</v>
      </c>
      <c r="P47" s="48"/>
      <c r="Q47" s="48"/>
      <c r="R47" s="48"/>
      <c r="S47" s="48"/>
      <c r="T47" s="48"/>
      <c r="U47" s="48"/>
    </row>
    <row r="48" spans="1:21" ht="30.75" customHeight="1">
      <c r="A48" s="48"/>
      <c r="B48" s="1161"/>
      <c r="C48" s="1162"/>
      <c r="D48" s="62"/>
      <c r="E48" s="1153" t="s">
        <v>15</v>
      </c>
      <c r="F48" s="1153"/>
      <c r="G48" s="1153"/>
      <c r="H48" s="1153"/>
      <c r="I48" s="1153"/>
      <c r="J48" s="1154"/>
      <c r="K48" s="63">
        <v>3084</v>
      </c>
      <c r="L48" s="64">
        <v>3314</v>
      </c>
      <c r="M48" s="64">
        <v>3407</v>
      </c>
      <c r="N48" s="64">
        <v>3053</v>
      </c>
      <c r="O48" s="65">
        <v>3251</v>
      </c>
      <c r="P48" s="48"/>
      <c r="Q48" s="48"/>
      <c r="R48" s="48"/>
      <c r="S48" s="48"/>
      <c r="T48" s="48"/>
      <c r="U48" s="48"/>
    </row>
    <row r="49" spans="1:21" ht="30.75" customHeight="1">
      <c r="A49" s="48"/>
      <c r="B49" s="1161"/>
      <c r="C49" s="1162"/>
      <c r="D49" s="62"/>
      <c r="E49" s="1153" t="s">
        <v>16</v>
      </c>
      <c r="F49" s="1153"/>
      <c r="G49" s="1153"/>
      <c r="H49" s="1153"/>
      <c r="I49" s="1153"/>
      <c r="J49" s="1154"/>
      <c r="K49" s="63">
        <v>1434</v>
      </c>
      <c r="L49" s="64">
        <v>1438</v>
      </c>
      <c r="M49" s="64">
        <v>1442</v>
      </c>
      <c r="N49" s="64">
        <v>994</v>
      </c>
      <c r="O49" s="65">
        <v>443</v>
      </c>
      <c r="P49" s="48"/>
      <c r="Q49" s="48"/>
      <c r="R49" s="48"/>
      <c r="S49" s="48"/>
      <c r="T49" s="48"/>
      <c r="U49" s="48"/>
    </row>
    <row r="50" spans="1:21" ht="30.75" customHeight="1">
      <c r="A50" s="48"/>
      <c r="B50" s="1161"/>
      <c r="C50" s="1162"/>
      <c r="D50" s="62"/>
      <c r="E50" s="1153" t="s">
        <v>17</v>
      </c>
      <c r="F50" s="1153"/>
      <c r="G50" s="1153"/>
      <c r="H50" s="1153"/>
      <c r="I50" s="1153"/>
      <c r="J50" s="1154"/>
      <c r="K50" s="63">
        <v>145</v>
      </c>
      <c r="L50" s="64">
        <v>94</v>
      </c>
      <c r="M50" s="64">
        <v>80</v>
      </c>
      <c r="N50" s="64">
        <v>88</v>
      </c>
      <c r="O50" s="65">
        <v>78</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488</v>
      </c>
      <c r="M51" s="64" t="s">
        <v>488</v>
      </c>
      <c r="N51" s="64" t="s">
        <v>488</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12109</v>
      </c>
      <c r="L52" s="64">
        <v>11929</v>
      </c>
      <c r="M52" s="64">
        <v>12002</v>
      </c>
      <c r="N52" s="64">
        <v>11902</v>
      </c>
      <c r="O52" s="65">
        <v>11799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4203</v>
      </c>
      <c r="L53" s="69">
        <v>4406</v>
      </c>
      <c r="M53" s="69">
        <v>4365</v>
      </c>
      <c r="N53" s="69">
        <v>3620</v>
      </c>
      <c r="O53" s="70">
        <v>3419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2015-04-14T13:55:44Z</cp:lastPrinted>
  <dcterms:created xsi:type="dcterms:W3CDTF">2015-02-17T06:47:43Z</dcterms:created>
  <dcterms:modified xsi:type="dcterms:W3CDTF">2015-04-28T04:33:08Z</dcterms:modified>
</cp:coreProperties>
</file>