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/>
  <bookViews>
    <workbookView xWindow="0" yWindow="0" windowWidth="19420" windowHeight="7920" tabRatio="602"/>
  </bookViews>
  <sheets>
    <sheet name="30" sheetId="4" r:id="rId1"/>
  </sheets>
  <definedNames>
    <definedName name="_xlnm._FilterDatabase" localSheetId="0" hidden="1">'30'!$A$6:$R$151</definedName>
    <definedName name="_xlnm.Print_Area" localSheetId="0">'30'!$A$1:$AB$153</definedName>
    <definedName name="_xlnm.Print_Titles" localSheetId="0">'30'!$1:$6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3" i="4" l="1"/>
  <c r="AB151" i="4" l="1"/>
  <c r="Y151" i="4"/>
  <c r="W151" i="4"/>
  <c r="U151" i="4"/>
  <c r="S151" i="4"/>
  <c r="Q151" i="4"/>
  <c r="O151" i="4"/>
  <c r="M151" i="4"/>
  <c r="L151" i="4"/>
  <c r="K151" i="4"/>
  <c r="J151" i="4"/>
  <c r="I151" i="4"/>
  <c r="H151" i="4"/>
  <c r="G151" i="4"/>
  <c r="F151" i="4"/>
  <c r="E151" i="4"/>
  <c r="D151" i="4"/>
  <c r="AB138" i="4"/>
  <c r="Y138" i="4"/>
  <c r="W138" i="4"/>
  <c r="U138" i="4"/>
  <c r="S138" i="4"/>
  <c r="Q138" i="4"/>
  <c r="O138" i="4"/>
  <c r="M138" i="4"/>
  <c r="L138" i="4"/>
  <c r="K138" i="4"/>
  <c r="J138" i="4"/>
  <c r="I138" i="4"/>
  <c r="H138" i="4"/>
  <c r="G138" i="4"/>
  <c r="F138" i="4"/>
  <c r="E138" i="4"/>
  <c r="D138" i="4"/>
  <c r="AB128" i="4"/>
  <c r="Y128" i="4"/>
  <c r="W128" i="4"/>
  <c r="U128" i="4"/>
  <c r="S128" i="4"/>
  <c r="Q128" i="4"/>
  <c r="O128" i="4"/>
  <c r="M128" i="4"/>
  <c r="L128" i="4"/>
  <c r="K128" i="4"/>
  <c r="J128" i="4"/>
  <c r="I128" i="4"/>
  <c r="H128" i="4"/>
  <c r="G128" i="4"/>
  <c r="F128" i="4"/>
  <c r="E128" i="4"/>
  <c r="D128" i="4"/>
  <c r="AB118" i="4"/>
  <c r="Y118" i="4"/>
  <c r="W118" i="4"/>
  <c r="U118" i="4"/>
  <c r="S118" i="4"/>
  <c r="Q118" i="4"/>
  <c r="O118" i="4"/>
  <c r="M118" i="4"/>
  <c r="L118" i="4"/>
  <c r="K118" i="4"/>
  <c r="J118" i="4"/>
  <c r="I118" i="4"/>
  <c r="H118" i="4"/>
  <c r="G118" i="4"/>
  <c r="F118" i="4"/>
  <c r="E118" i="4"/>
  <c r="D118" i="4"/>
  <c r="AB109" i="4"/>
  <c r="Y109" i="4"/>
  <c r="W109" i="4"/>
  <c r="U109" i="4"/>
  <c r="S109" i="4"/>
  <c r="Q109" i="4"/>
  <c r="O109" i="4"/>
  <c r="M109" i="4"/>
  <c r="L109" i="4"/>
  <c r="K109" i="4"/>
  <c r="J109" i="4"/>
  <c r="I109" i="4"/>
  <c r="H109" i="4"/>
  <c r="G109" i="4"/>
  <c r="F109" i="4"/>
  <c r="E109" i="4"/>
  <c r="D109" i="4"/>
  <c r="AB88" i="4"/>
  <c r="Y88" i="4"/>
  <c r="W88" i="4"/>
  <c r="U88" i="4"/>
  <c r="S88" i="4"/>
  <c r="Q88" i="4"/>
  <c r="O88" i="4"/>
  <c r="M88" i="4"/>
  <c r="L88" i="4"/>
  <c r="K88" i="4"/>
  <c r="J88" i="4"/>
  <c r="I88" i="4"/>
  <c r="H88" i="4"/>
  <c r="G88" i="4"/>
  <c r="F88" i="4"/>
  <c r="E88" i="4"/>
  <c r="D88" i="4"/>
  <c r="AB76" i="4"/>
  <c r="Y76" i="4"/>
  <c r="W76" i="4"/>
  <c r="U76" i="4"/>
  <c r="S76" i="4"/>
  <c r="Q76" i="4"/>
  <c r="O76" i="4"/>
  <c r="M76" i="4"/>
  <c r="L76" i="4"/>
  <c r="K76" i="4"/>
  <c r="J76" i="4"/>
  <c r="I76" i="4"/>
  <c r="H76" i="4"/>
  <c r="G76" i="4"/>
  <c r="F76" i="4"/>
  <c r="E76" i="4"/>
  <c r="D76" i="4"/>
  <c r="AB54" i="4"/>
  <c r="Y54" i="4"/>
  <c r="W54" i="4"/>
  <c r="U54" i="4"/>
  <c r="S54" i="4"/>
  <c r="Q54" i="4"/>
  <c r="O54" i="4"/>
  <c r="M54" i="4"/>
  <c r="L54" i="4"/>
  <c r="K54" i="4"/>
  <c r="J54" i="4"/>
  <c r="I54" i="4"/>
  <c r="H54" i="4"/>
  <c r="G54" i="4"/>
  <c r="F54" i="4"/>
  <c r="E54" i="4"/>
  <c r="D54" i="4"/>
  <c r="AB38" i="4"/>
  <c r="Y38" i="4"/>
  <c r="W38" i="4"/>
  <c r="U38" i="4"/>
  <c r="S38" i="4"/>
  <c r="Q38" i="4"/>
  <c r="O38" i="4"/>
  <c r="M38" i="4"/>
  <c r="L38" i="4"/>
  <c r="K38" i="4"/>
  <c r="J38" i="4"/>
  <c r="I38" i="4"/>
  <c r="H38" i="4"/>
  <c r="G38" i="4"/>
  <c r="F38" i="4"/>
  <c r="E38" i="4"/>
  <c r="D38" i="4"/>
  <c r="P150" i="4" l="1"/>
  <c r="P149" i="4"/>
  <c r="P148" i="4"/>
  <c r="P147" i="4"/>
  <c r="P146" i="4"/>
  <c r="P145" i="4"/>
  <c r="P144" i="4"/>
  <c r="P143" i="4"/>
  <c r="P142" i="4"/>
  <c r="P141" i="4"/>
  <c r="P140" i="4"/>
  <c r="P137" i="4"/>
  <c r="P136" i="4"/>
  <c r="P135" i="4"/>
  <c r="P134" i="4"/>
  <c r="P133" i="4"/>
  <c r="P132" i="4"/>
  <c r="P131" i="4"/>
  <c r="P130" i="4"/>
  <c r="P127" i="4"/>
  <c r="P126" i="4"/>
  <c r="P125" i="4"/>
  <c r="P124" i="4"/>
  <c r="P123" i="4"/>
  <c r="P122" i="4"/>
  <c r="P121" i="4"/>
  <c r="P120" i="4"/>
  <c r="P117" i="4"/>
  <c r="P116" i="4"/>
  <c r="P115" i="4"/>
  <c r="P114" i="4"/>
  <c r="P113" i="4"/>
  <c r="P112" i="4"/>
  <c r="P111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7" i="4"/>
  <c r="P86" i="4"/>
  <c r="P85" i="4"/>
  <c r="P84" i="4"/>
  <c r="P83" i="4"/>
  <c r="P82" i="4"/>
  <c r="P81" i="4"/>
  <c r="P80" i="4"/>
  <c r="P79" i="4"/>
  <c r="P78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7" i="4"/>
  <c r="P36" i="4"/>
  <c r="P35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38" i="4" l="1"/>
  <c r="P88" i="4"/>
  <c r="P76" i="4"/>
  <c r="P109" i="4"/>
  <c r="P54" i="4"/>
  <c r="P128" i="4"/>
  <c r="P138" i="4"/>
  <c r="P151" i="4"/>
  <c r="P118" i="4"/>
  <c r="AB33" i="4"/>
  <c r="AB153" i="4" s="1"/>
  <c r="Y33" i="4"/>
  <c r="W33" i="4"/>
  <c r="U33" i="4"/>
  <c r="U153" i="4" s="1"/>
  <c r="S33" i="4"/>
  <c r="S153" i="4" s="1"/>
  <c r="Q33" i="4"/>
  <c r="Q153" i="4" s="1"/>
  <c r="P33" i="4"/>
  <c r="O33" i="4"/>
  <c r="M33" i="4"/>
  <c r="M153" i="4" s="1"/>
  <c r="L33" i="4"/>
  <c r="L153" i="4" s="1"/>
  <c r="K33" i="4"/>
  <c r="K153" i="4" s="1"/>
  <c r="J33" i="4"/>
  <c r="J153" i="4" s="1"/>
  <c r="I33" i="4"/>
  <c r="I153" i="4" s="1"/>
  <c r="H33" i="4"/>
  <c r="H153" i="4" s="1"/>
  <c r="G33" i="4"/>
  <c r="G153" i="4" s="1"/>
  <c r="F33" i="4"/>
  <c r="F153" i="4" s="1"/>
  <c r="E33" i="4"/>
  <c r="E153" i="4" s="1"/>
  <c r="D33" i="4"/>
  <c r="D153" i="4" s="1"/>
  <c r="O153" i="4"/>
  <c r="P153" i="4" l="1"/>
  <c r="Y153" i="4"/>
  <c r="W153" i="4"/>
  <c r="AA150" i="4"/>
  <c r="AA149" i="4"/>
  <c r="AA148" i="4"/>
  <c r="AA147" i="4"/>
  <c r="AA146" i="4"/>
  <c r="AA145" i="4"/>
  <c r="AA144" i="4"/>
  <c r="AA143" i="4"/>
  <c r="AA142" i="4"/>
  <c r="AA141" i="4"/>
  <c r="AA140" i="4"/>
  <c r="AA137" i="4"/>
  <c r="AA136" i="4"/>
  <c r="AA135" i="4"/>
  <c r="AA134" i="4"/>
  <c r="AA133" i="4"/>
  <c r="AA132" i="4"/>
  <c r="AA131" i="4"/>
  <c r="AA130" i="4"/>
  <c r="AA127" i="4"/>
  <c r="AA126" i="4"/>
  <c r="AA125" i="4"/>
  <c r="AA124" i="4"/>
  <c r="AA123" i="4"/>
  <c r="AA122" i="4"/>
  <c r="AA121" i="4"/>
  <c r="AA120" i="4"/>
  <c r="AA117" i="4"/>
  <c r="AA116" i="4"/>
  <c r="AA115" i="4"/>
  <c r="AA114" i="4"/>
  <c r="AA113" i="4"/>
  <c r="AA112" i="4"/>
  <c r="AA111" i="4"/>
  <c r="AA108" i="4"/>
  <c r="AA107" i="4"/>
  <c r="AA106" i="4"/>
  <c r="AA105" i="4"/>
  <c r="AA104" i="4"/>
  <c r="AA103" i="4"/>
  <c r="AA102" i="4"/>
  <c r="AA101" i="4"/>
  <c r="AA100" i="4"/>
  <c r="AA99" i="4"/>
  <c r="AA98" i="4"/>
  <c r="AA97" i="4"/>
  <c r="AA96" i="4"/>
  <c r="AA95" i="4"/>
  <c r="AA94" i="4"/>
  <c r="AA93" i="4"/>
  <c r="AA92" i="4"/>
  <c r="AA91" i="4"/>
  <c r="AA90" i="4"/>
  <c r="AA87" i="4"/>
  <c r="AA86" i="4"/>
  <c r="AA85" i="4"/>
  <c r="AA84" i="4"/>
  <c r="AA83" i="4"/>
  <c r="AA82" i="4"/>
  <c r="AA81" i="4"/>
  <c r="AA80" i="4"/>
  <c r="AA79" i="4"/>
  <c r="AA78" i="4"/>
  <c r="AA75" i="4"/>
  <c r="AA74" i="4"/>
  <c r="AA73" i="4"/>
  <c r="AA72" i="4"/>
  <c r="AA71" i="4"/>
  <c r="AA70" i="4"/>
  <c r="AA69" i="4"/>
  <c r="AA68" i="4"/>
  <c r="AA67" i="4"/>
  <c r="AA66" i="4"/>
  <c r="AA65" i="4"/>
  <c r="AA64" i="4"/>
  <c r="AA63" i="4"/>
  <c r="AA62" i="4"/>
  <c r="AA61" i="4"/>
  <c r="AA60" i="4"/>
  <c r="AA59" i="4"/>
  <c r="AA58" i="4"/>
  <c r="AA57" i="4"/>
  <c r="AA56" i="4"/>
  <c r="AA53" i="4"/>
  <c r="AA52" i="4"/>
  <c r="AA51" i="4"/>
  <c r="AA50" i="4"/>
  <c r="AA49" i="4"/>
  <c r="AA48" i="4"/>
  <c r="AA47" i="4"/>
  <c r="AA46" i="4"/>
  <c r="AA45" i="4"/>
  <c r="AA44" i="4"/>
  <c r="AA43" i="4"/>
  <c r="AA42" i="4"/>
  <c r="AA41" i="4"/>
  <c r="AA40" i="4"/>
  <c r="AA37" i="4"/>
  <c r="AA36" i="4"/>
  <c r="AA35" i="4"/>
  <c r="AA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A8" i="4"/>
  <c r="AA7" i="4"/>
  <c r="Z11" i="4" l="1"/>
  <c r="X11" i="4"/>
  <c r="V11" i="4"/>
  <c r="T11" i="4"/>
  <c r="R11" i="4"/>
  <c r="Z19" i="4"/>
  <c r="X19" i="4"/>
  <c r="V19" i="4"/>
  <c r="T19" i="4"/>
  <c r="R19" i="4"/>
  <c r="Z27" i="4"/>
  <c r="X27" i="4"/>
  <c r="V27" i="4"/>
  <c r="T27" i="4"/>
  <c r="R27" i="4"/>
  <c r="R37" i="4"/>
  <c r="Z37" i="4"/>
  <c r="V37" i="4"/>
  <c r="X37" i="4"/>
  <c r="T37" i="4"/>
  <c r="R45" i="4"/>
  <c r="T45" i="4"/>
  <c r="V45" i="4"/>
  <c r="Z45" i="4"/>
  <c r="X45" i="4"/>
  <c r="R53" i="4"/>
  <c r="T53" i="4"/>
  <c r="X53" i="4"/>
  <c r="V53" i="4"/>
  <c r="Z53" i="4"/>
  <c r="V63" i="4"/>
  <c r="X63" i="4"/>
  <c r="T63" i="4"/>
  <c r="Z63" i="4"/>
  <c r="R63" i="4"/>
  <c r="Z80" i="4"/>
  <c r="X80" i="4"/>
  <c r="V80" i="4"/>
  <c r="T80" i="4"/>
  <c r="R80" i="4"/>
  <c r="Z87" i="4"/>
  <c r="X87" i="4"/>
  <c r="V87" i="4"/>
  <c r="T87" i="4"/>
  <c r="R87" i="4"/>
  <c r="T97" i="4"/>
  <c r="V97" i="4"/>
  <c r="X97" i="4"/>
  <c r="R97" i="4"/>
  <c r="Z97" i="4"/>
  <c r="V105" i="4"/>
  <c r="Z105" i="4"/>
  <c r="T105" i="4"/>
  <c r="X105" i="4"/>
  <c r="R105" i="4"/>
  <c r="X115" i="4"/>
  <c r="T115" i="4"/>
  <c r="Z115" i="4"/>
  <c r="V115" i="4"/>
  <c r="R115" i="4"/>
  <c r="V125" i="4"/>
  <c r="T125" i="4"/>
  <c r="R125" i="4"/>
  <c r="Z125" i="4"/>
  <c r="X125" i="4"/>
  <c r="T135" i="4"/>
  <c r="Z135" i="4"/>
  <c r="X135" i="4"/>
  <c r="V135" i="4"/>
  <c r="R135" i="4"/>
  <c r="T145" i="4"/>
  <c r="X145" i="4"/>
  <c r="Z145" i="4"/>
  <c r="R145" i="4"/>
  <c r="V145" i="4"/>
  <c r="Z12" i="4"/>
  <c r="X12" i="4"/>
  <c r="V12" i="4"/>
  <c r="T12" i="4"/>
  <c r="R12" i="4"/>
  <c r="Z20" i="4"/>
  <c r="X20" i="4"/>
  <c r="V20" i="4"/>
  <c r="T20" i="4"/>
  <c r="R20" i="4"/>
  <c r="Z28" i="4"/>
  <c r="X28" i="4"/>
  <c r="V28" i="4"/>
  <c r="T28" i="4"/>
  <c r="R28" i="4"/>
  <c r="V40" i="4"/>
  <c r="X40" i="4"/>
  <c r="T40" i="4"/>
  <c r="AA54" i="4"/>
  <c r="Z40" i="4"/>
  <c r="R40" i="4"/>
  <c r="T46" i="4"/>
  <c r="V46" i="4"/>
  <c r="R46" i="4"/>
  <c r="Z46" i="4"/>
  <c r="X46" i="4"/>
  <c r="X56" i="4"/>
  <c r="AA76" i="4"/>
  <c r="Z56" i="4"/>
  <c r="V56" i="4"/>
  <c r="T56" i="4"/>
  <c r="R56" i="4"/>
  <c r="X64" i="4"/>
  <c r="Z64" i="4"/>
  <c r="T64" i="4"/>
  <c r="R64" i="4"/>
  <c r="V64" i="4"/>
  <c r="X71" i="4"/>
  <c r="V71" i="4"/>
  <c r="T71" i="4"/>
  <c r="R71" i="4"/>
  <c r="Z71" i="4"/>
  <c r="X81" i="4"/>
  <c r="T81" i="4"/>
  <c r="Z81" i="4"/>
  <c r="V81" i="4"/>
  <c r="R81" i="4"/>
  <c r="T90" i="4"/>
  <c r="X90" i="4"/>
  <c r="R90" i="4"/>
  <c r="Z90" i="4"/>
  <c r="V90" i="4"/>
  <c r="T98" i="4"/>
  <c r="V98" i="4"/>
  <c r="X98" i="4"/>
  <c r="R98" i="4"/>
  <c r="Z98" i="4"/>
  <c r="T106" i="4"/>
  <c r="V106" i="4"/>
  <c r="X106" i="4"/>
  <c r="R106" i="4"/>
  <c r="Z106" i="4"/>
  <c r="R116" i="4"/>
  <c r="T116" i="4"/>
  <c r="Z116" i="4"/>
  <c r="V116" i="4"/>
  <c r="X116" i="4"/>
  <c r="T126" i="4"/>
  <c r="R126" i="4"/>
  <c r="Z126" i="4"/>
  <c r="V126" i="4"/>
  <c r="X126" i="4"/>
  <c r="Z136" i="4"/>
  <c r="X136" i="4"/>
  <c r="V136" i="4"/>
  <c r="T136" i="4"/>
  <c r="R136" i="4"/>
  <c r="X146" i="4"/>
  <c r="T146" i="4"/>
  <c r="Z146" i="4"/>
  <c r="R146" i="4"/>
  <c r="V146" i="4"/>
  <c r="T13" i="4"/>
  <c r="Z13" i="4"/>
  <c r="X13" i="4"/>
  <c r="V13" i="4"/>
  <c r="R13" i="4"/>
  <c r="R21" i="4"/>
  <c r="Z21" i="4"/>
  <c r="X21" i="4"/>
  <c r="V21" i="4"/>
  <c r="T21" i="4"/>
  <c r="X41" i="4"/>
  <c r="Z41" i="4"/>
  <c r="T41" i="4"/>
  <c r="R41" i="4"/>
  <c r="V41" i="4"/>
  <c r="V47" i="4"/>
  <c r="X47" i="4"/>
  <c r="Z47" i="4"/>
  <c r="T47" i="4"/>
  <c r="R47" i="4"/>
  <c r="X57" i="4"/>
  <c r="Z57" i="4"/>
  <c r="V57" i="4"/>
  <c r="T57" i="4"/>
  <c r="R57" i="4"/>
  <c r="X65" i="4"/>
  <c r="Z65" i="4"/>
  <c r="V65" i="4"/>
  <c r="T65" i="4"/>
  <c r="R65" i="4"/>
  <c r="X72" i="4"/>
  <c r="R72" i="4"/>
  <c r="Z72" i="4"/>
  <c r="T72" i="4"/>
  <c r="V72" i="4"/>
  <c r="X82" i="4"/>
  <c r="T82" i="4"/>
  <c r="V82" i="4"/>
  <c r="R82" i="4"/>
  <c r="Z82" i="4"/>
  <c r="Z91" i="4"/>
  <c r="R91" i="4"/>
  <c r="T91" i="4"/>
  <c r="V91" i="4"/>
  <c r="X91" i="4"/>
  <c r="Z99" i="4"/>
  <c r="R99" i="4"/>
  <c r="X99" i="4"/>
  <c r="T99" i="4"/>
  <c r="V99" i="4"/>
  <c r="T107" i="4"/>
  <c r="V107" i="4"/>
  <c r="X107" i="4"/>
  <c r="R107" i="4"/>
  <c r="Z107" i="4"/>
  <c r="R117" i="4"/>
  <c r="T117" i="4"/>
  <c r="Z117" i="4"/>
  <c r="V117" i="4"/>
  <c r="X117" i="4"/>
  <c r="R127" i="4"/>
  <c r="T127" i="4"/>
  <c r="V127" i="4"/>
  <c r="X127" i="4"/>
  <c r="Z127" i="4"/>
  <c r="T137" i="4"/>
  <c r="R137" i="4"/>
  <c r="Z137" i="4"/>
  <c r="V137" i="4"/>
  <c r="X137" i="4"/>
  <c r="X147" i="4"/>
  <c r="T147" i="4"/>
  <c r="Z147" i="4"/>
  <c r="R147" i="4"/>
  <c r="V147" i="4"/>
  <c r="Z14" i="4"/>
  <c r="X14" i="4"/>
  <c r="V14" i="4"/>
  <c r="T14" i="4"/>
  <c r="R14" i="4"/>
  <c r="Z22" i="4"/>
  <c r="X22" i="4"/>
  <c r="V22" i="4"/>
  <c r="T22" i="4"/>
  <c r="R22" i="4"/>
  <c r="Z30" i="4"/>
  <c r="X30" i="4"/>
  <c r="V30" i="4"/>
  <c r="T30" i="4"/>
  <c r="R30" i="4"/>
  <c r="X48" i="4"/>
  <c r="Z48" i="4"/>
  <c r="V48" i="4"/>
  <c r="T48" i="4"/>
  <c r="R48" i="4"/>
  <c r="R58" i="4"/>
  <c r="Z58" i="4"/>
  <c r="X58" i="4"/>
  <c r="V58" i="4"/>
  <c r="T58" i="4"/>
  <c r="R66" i="4"/>
  <c r="Z66" i="4"/>
  <c r="X66" i="4"/>
  <c r="V66" i="4"/>
  <c r="T66" i="4"/>
  <c r="R73" i="4"/>
  <c r="Z73" i="4"/>
  <c r="V73" i="4"/>
  <c r="X73" i="4"/>
  <c r="T73" i="4"/>
  <c r="Z92" i="4"/>
  <c r="R92" i="4"/>
  <c r="T92" i="4"/>
  <c r="V92" i="4"/>
  <c r="X92" i="4"/>
  <c r="Z100" i="4"/>
  <c r="R100" i="4"/>
  <c r="X100" i="4"/>
  <c r="T100" i="4"/>
  <c r="V100" i="4"/>
  <c r="Z108" i="4"/>
  <c r="R108" i="4"/>
  <c r="V108" i="4"/>
  <c r="X108" i="4"/>
  <c r="T108" i="4"/>
  <c r="AA128" i="4"/>
  <c r="X120" i="4"/>
  <c r="Z120" i="4"/>
  <c r="R120" i="4"/>
  <c r="T120" i="4"/>
  <c r="V120" i="4"/>
  <c r="AA138" i="4"/>
  <c r="V130" i="4"/>
  <c r="X130" i="4"/>
  <c r="R130" i="4"/>
  <c r="Z130" i="4"/>
  <c r="T130" i="4"/>
  <c r="Z140" i="4"/>
  <c r="T140" i="4"/>
  <c r="AA151" i="4"/>
  <c r="X140" i="4"/>
  <c r="R140" i="4"/>
  <c r="V140" i="4"/>
  <c r="Z148" i="4"/>
  <c r="R148" i="4"/>
  <c r="V148" i="4"/>
  <c r="T148" i="4"/>
  <c r="X148" i="4"/>
  <c r="Z7" i="4"/>
  <c r="V7" i="4"/>
  <c r="X7" i="4"/>
  <c r="T7" i="4"/>
  <c r="R7" i="4"/>
  <c r="Z15" i="4"/>
  <c r="X15" i="4"/>
  <c r="V15" i="4"/>
  <c r="T15" i="4"/>
  <c r="R15" i="4"/>
  <c r="Z23" i="4"/>
  <c r="X23" i="4"/>
  <c r="V23" i="4"/>
  <c r="T23" i="4"/>
  <c r="R23" i="4"/>
  <c r="Z31" i="4"/>
  <c r="X31" i="4"/>
  <c r="V31" i="4"/>
  <c r="T31" i="4"/>
  <c r="R31" i="4"/>
  <c r="Z49" i="4"/>
  <c r="T49" i="4"/>
  <c r="X49" i="4"/>
  <c r="R49" i="4"/>
  <c r="V49" i="4"/>
  <c r="R59" i="4"/>
  <c r="Z59" i="4"/>
  <c r="X59" i="4"/>
  <c r="V59" i="4"/>
  <c r="T59" i="4"/>
  <c r="R67" i="4"/>
  <c r="Z67" i="4"/>
  <c r="X67" i="4"/>
  <c r="V67" i="4"/>
  <c r="T67" i="4"/>
  <c r="R74" i="4"/>
  <c r="Z74" i="4"/>
  <c r="X74" i="4"/>
  <c r="V74" i="4"/>
  <c r="T74" i="4"/>
  <c r="T83" i="4"/>
  <c r="R83" i="4"/>
  <c r="Z83" i="4"/>
  <c r="X83" i="4"/>
  <c r="V83" i="4"/>
  <c r="X93" i="4"/>
  <c r="Z93" i="4"/>
  <c r="T93" i="4"/>
  <c r="V93" i="4"/>
  <c r="R93" i="4"/>
  <c r="X101" i="4"/>
  <c r="R101" i="4"/>
  <c r="Z101" i="4"/>
  <c r="T101" i="4"/>
  <c r="V101" i="4"/>
  <c r="X111" i="4"/>
  <c r="Z111" i="4"/>
  <c r="V111" i="4"/>
  <c r="R111" i="4"/>
  <c r="AA118" i="4"/>
  <c r="T111" i="4"/>
  <c r="Z121" i="4"/>
  <c r="X121" i="4"/>
  <c r="R121" i="4"/>
  <c r="T121" i="4"/>
  <c r="V121" i="4"/>
  <c r="X131" i="4"/>
  <c r="R131" i="4"/>
  <c r="Z131" i="4"/>
  <c r="T131" i="4"/>
  <c r="V131" i="4"/>
  <c r="Z141" i="4"/>
  <c r="R141" i="4"/>
  <c r="V141" i="4"/>
  <c r="X141" i="4"/>
  <c r="T141" i="4"/>
  <c r="V149" i="4"/>
  <c r="R149" i="4"/>
  <c r="Z149" i="4"/>
  <c r="T149" i="4"/>
  <c r="X149" i="4"/>
  <c r="Z8" i="4"/>
  <c r="X8" i="4"/>
  <c r="V8" i="4"/>
  <c r="T8" i="4"/>
  <c r="R8" i="4"/>
  <c r="Z16" i="4"/>
  <c r="X16" i="4"/>
  <c r="V16" i="4"/>
  <c r="T16" i="4"/>
  <c r="R16" i="4"/>
  <c r="Z24" i="4"/>
  <c r="X24" i="4"/>
  <c r="V24" i="4"/>
  <c r="T24" i="4"/>
  <c r="R24" i="4"/>
  <c r="Z32" i="4"/>
  <c r="X32" i="4"/>
  <c r="V32" i="4"/>
  <c r="T32" i="4"/>
  <c r="R32" i="4"/>
  <c r="Z50" i="4"/>
  <c r="T50" i="4"/>
  <c r="X50" i="4"/>
  <c r="R50" i="4"/>
  <c r="V50" i="4"/>
  <c r="Z60" i="4"/>
  <c r="T60" i="4"/>
  <c r="X60" i="4"/>
  <c r="V60" i="4"/>
  <c r="R60" i="4"/>
  <c r="Z68" i="4"/>
  <c r="T68" i="4"/>
  <c r="X68" i="4"/>
  <c r="V68" i="4"/>
  <c r="R68" i="4"/>
  <c r="Z75" i="4"/>
  <c r="T75" i="4"/>
  <c r="X75" i="4"/>
  <c r="V75" i="4"/>
  <c r="R75" i="4"/>
  <c r="Z84" i="4"/>
  <c r="V84" i="4"/>
  <c r="R84" i="4"/>
  <c r="T84" i="4"/>
  <c r="X84" i="4"/>
  <c r="X94" i="4"/>
  <c r="Z94" i="4"/>
  <c r="T94" i="4"/>
  <c r="V94" i="4"/>
  <c r="R94" i="4"/>
  <c r="X102" i="4"/>
  <c r="R102" i="4"/>
  <c r="Z102" i="4"/>
  <c r="T102" i="4"/>
  <c r="V102" i="4"/>
  <c r="Z112" i="4"/>
  <c r="R112" i="4"/>
  <c r="X112" i="4"/>
  <c r="T112" i="4"/>
  <c r="V112" i="4"/>
  <c r="Z122" i="4"/>
  <c r="X122" i="4"/>
  <c r="R122" i="4"/>
  <c r="T122" i="4"/>
  <c r="V122" i="4"/>
  <c r="X132" i="4"/>
  <c r="R132" i="4"/>
  <c r="Z132" i="4"/>
  <c r="T132" i="4"/>
  <c r="V132" i="4"/>
  <c r="Z142" i="4"/>
  <c r="V142" i="4"/>
  <c r="R142" i="4"/>
  <c r="T142" i="4"/>
  <c r="X142" i="4"/>
  <c r="Z150" i="4"/>
  <c r="V150" i="4"/>
  <c r="R150" i="4"/>
  <c r="T150" i="4"/>
  <c r="X150" i="4"/>
  <c r="Z9" i="4"/>
  <c r="X9" i="4"/>
  <c r="V9" i="4"/>
  <c r="T9" i="4"/>
  <c r="R9" i="4"/>
  <c r="Z17" i="4"/>
  <c r="X17" i="4"/>
  <c r="V17" i="4"/>
  <c r="T17" i="4"/>
  <c r="R17" i="4"/>
  <c r="Z25" i="4"/>
  <c r="X25" i="4"/>
  <c r="V25" i="4"/>
  <c r="T25" i="4"/>
  <c r="R25" i="4"/>
  <c r="T35" i="4"/>
  <c r="R35" i="4"/>
  <c r="X35" i="4"/>
  <c r="AA38" i="4"/>
  <c r="V35" i="4"/>
  <c r="Z35" i="4"/>
  <c r="X43" i="4"/>
  <c r="R43" i="4"/>
  <c r="V43" i="4"/>
  <c r="Z43" i="4"/>
  <c r="T43" i="4"/>
  <c r="T51" i="4"/>
  <c r="X51" i="4"/>
  <c r="R51" i="4"/>
  <c r="V51" i="4"/>
  <c r="Z51" i="4"/>
  <c r="T61" i="4"/>
  <c r="Z61" i="4"/>
  <c r="R61" i="4"/>
  <c r="X61" i="4"/>
  <c r="V61" i="4"/>
  <c r="T69" i="4"/>
  <c r="X69" i="4"/>
  <c r="V69" i="4"/>
  <c r="Z69" i="4"/>
  <c r="R69" i="4"/>
  <c r="Z78" i="4"/>
  <c r="V78" i="4"/>
  <c r="R78" i="4"/>
  <c r="AA88" i="4"/>
  <c r="X78" i="4"/>
  <c r="T78" i="4"/>
  <c r="Z85" i="4"/>
  <c r="V85" i="4"/>
  <c r="R85" i="4"/>
  <c r="X85" i="4"/>
  <c r="T85" i="4"/>
  <c r="V95" i="4"/>
  <c r="X95" i="4"/>
  <c r="R95" i="4"/>
  <c r="Z95" i="4"/>
  <c r="T95" i="4"/>
  <c r="R113" i="4"/>
  <c r="X113" i="4"/>
  <c r="T113" i="4"/>
  <c r="Z113" i="4"/>
  <c r="V113" i="4"/>
  <c r="Z123" i="4"/>
  <c r="V123" i="4"/>
  <c r="X123" i="4"/>
  <c r="R123" i="4"/>
  <c r="T123" i="4"/>
  <c r="X133" i="4"/>
  <c r="R133" i="4"/>
  <c r="Z133" i="4"/>
  <c r="T133" i="4"/>
  <c r="V133" i="4"/>
  <c r="Z143" i="4"/>
  <c r="V143" i="4"/>
  <c r="R143" i="4"/>
  <c r="T143" i="4"/>
  <c r="X143" i="4"/>
  <c r="Z10" i="4"/>
  <c r="X10" i="4"/>
  <c r="V10" i="4"/>
  <c r="T10" i="4"/>
  <c r="R10" i="4"/>
  <c r="Z18" i="4"/>
  <c r="X18" i="4"/>
  <c r="V18" i="4"/>
  <c r="T18" i="4"/>
  <c r="R18" i="4"/>
  <c r="Z26" i="4"/>
  <c r="X26" i="4"/>
  <c r="V26" i="4"/>
  <c r="T26" i="4"/>
  <c r="R26" i="4"/>
  <c r="R36" i="4"/>
  <c r="X36" i="4"/>
  <c r="V36" i="4"/>
  <c r="T36" i="4"/>
  <c r="Z36" i="4"/>
  <c r="R44" i="4"/>
  <c r="V44" i="4"/>
  <c r="Z44" i="4"/>
  <c r="T44" i="4"/>
  <c r="X44" i="4"/>
  <c r="R52" i="4"/>
  <c r="X52" i="4"/>
  <c r="V52" i="4"/>
  <c r="Z52" i="4"/>
  <c r="T52" i="4"/>
  <c r="V62" i="4"/>
  <c r="T62" i="4"/>
  <c r="R62" i="4"/>
  <c r="X62" i="4"/>
  <c r="Z62" i="4"/>
  <c r="V70" i="4"/>
  <c r="X70" i="4"/>
  <c r="Z70" i="4"/>
  <c r="T70" i="4"/>
  <c r="R70" i="4"/>
  <c r="Z79" i="4"/>
  <c r="X79" i="4"/>
  <c r="V79" i="4"/>
  <c r="T79" i="4"/>
  <c r="R79" i="4"/>
  <c r="R86" i="4"/>
  <c r="Z86" i="4"/>
  <c r="X86" i="4"/>
  <c r="V86" i="4"/>
  <c r="T86" i="4"/>
  <c r="V96" i="4"/>
  <c r="X96" i="4"/>
  <c r="R96" i="4"/>
  <c r="Z96" i="4"/>
  <c r="T96" i="4"/>
  <c r="V104" i="4"/>
  <c r="Z104" i="4"/>
  <c r="T104" i="4"/>
  <c r="X104" i="4"/>
  <c r="R104" i="4"/>
  <c r="X124" i="4"/>
  <c r="V124" i="4"/>
  <c r="R124" i="4"/>
  <c r="Z124" i="4"/>
  <c r="T124" i="4"/>
  <c r="Z134" i="4"/>
  <c r="X134" i="4"/>
  <c r="V134" i="4"/>
  <c r="T134" i="4"/>
  <c r="R134" i="4"/>
  <c r="Z144" i="4"/>
  <c r="T144" i="4"/>
  <c r="X144" i="4"/>
  <c r="R144" i="4"/>
  <c r="V144" i="4"/>
  <c r="Z103" i="4"/>
  <c r="X103" i="4"/>
  <c r="V103" i="4"/>
  <c r="T103" i="4"/>
  <c r="R103" i="4"/>
  <c r="AA109" i="4"/>
  <c r="X29" i="4"/>
  <c r="V29" i="4"/>
  <c r="T29" i="4"/>
  <c r="Z29" i="4"/>
  <c r="R29" i="4"/>
  <c r="AA33" i="4"/>
  <c r="T151" i="4" l="1"/>
  <c r="R151" i="4"/>
  <c r="Z151" i="4"/>
  <c r="X151" i="4"/>
  <c r="V151" i="4"/>
  <c r="R138" i="4"/>
  <c r="T138" i="4"/>
  <c r="Z138" i="4"/>
  <c r="V138" i="4"/>
  <c r="X138" i="4"/>
  <c r="V76" i="4"/>
  <c r="Z76" i="4"/>
  <c r="R76" i="4"/>
  <c r="X76" i="4"/>
  <c r="T76" i="4"/>
  <c r="R88" i="4"/>
  <c r="V88" i="4"/>
  <c r="Z88" i="4"/>
  <c r="T88" i="4"/>
  <c r="X88" i="4"/>
  <c r="V54" i="4"/>
  <c r="T54" i="4"/>
  <c r="Z54" i="4"/>
  <c r="X54" i="4"/>
  <c r="R54" i="4"/>
  <c r="Z33" i="4"/>
  <c r="T33" i="4"/>
  <c r="R33" i="4"/>
  <c r="V33" i="4"/>
  <c r="X33" i="4"/>
  <c r="R128" i="4"/>
  <c r="T128" i="4"/>
  <c r="V128" i="4"/>
  <c r="Z128" i="4"/>
  <c r="X128" i="4"/>
  <c r="R38" i="4"/>
  <c r="T38" i="4"/>
  <c r="X38" i="4"/>
  <c r="Z38" i="4"/>
  <c r="V38" i="4"/>
  <c r="Z118" i="4"/>
  <c r="X118" i="4"/>
  <c r="R118" i="4"/>
  <c r="T118" i="4"/>
  <c r="V118" i="4"/>
  <c r="AA153" i="4"/>
  <c r="Z109" i="4"/>
  <c r="X109" i="4"/>
  <c r="V109" i="4"/>
  <c r="T109" i="4"/>
  <c r="R109" i="4"/>
  <c r="Z153" i="4" l="1"/>
  <c r="X153" i="4"/>
  <c r="V153" i="4"/>
  <c r="T153" i="4"/>
  <c r="R153" i="4"/>
</calcChain>
</file>

<file path=xl/sharedStrings.xml><?xml version="1.0" encoding="utf-8"?>
<sst xmlns="http://schemas.openxmlformats.org/spreadsheetml/2006/main" count="188" uniqueCount="165">
  <si>
    <t>２２．取水量及び浄水量（簡易水道）</t>
    <rPh sb="3" eb="5">
      <t>シュスイ</t>
    </rPh>
    <rPh sb="5" eb="6">
      <t>リョウ</t>
    </rPh>
    <rPh sb="6" eb="7">
      <t>オヨ</t>
    </rPh>
    <rPh sb="8" eb="10">
      <t>ジョウスイ</t>
    </rPh>
    <rPh sb="10" eb="11">
      <t>リョウ</t>
    </rPh>
    <rPh sb="12" eb="14">
      <t>カンイ</t>
    </rPh>
    <rPh sb="14" eb="16">
      <t>スイドウ</t>
    </rPh>
    <phoneticPr fontId="4"/>
  </si>
  <si>
    <t>番号</t>
    <rPh sb="0" eb="2">
      <t>バンゴウ</t>
    </rPh>
    <phoneticPr fontId="4"/>
  </si>
  <si>
    <t>事業名</t>
    <phoneticPr fontId="4"/>
  </si>
  <si>
    <r>
      <t>年間取水量（m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4"/>
  </si>
  <si>
    <r>
      <t>年間浄水量（m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4"/>
  </si>
  <si>
    <t>地表水</t>
    <rPh sb="0" eb="2">
      <t>チヒョウ</t>
    </rPh>
    <rPh sb="2" eb="3">
      <t>スイ</t>
    </rPh>
    <phoneticPr fontId="4"/>
  </si>
  <si>
    <t>地下水</t>
    <rPh sb="0" eb="3">
      <t>チカスイ</t>
    </rPh>
    <phoneticPr fontId="4"/>
  </si>
  <si>
    <t>原水受水</t>
    <rPh sb="2" eb="3">
      <t>ジュ</t>
    </rPh>
    <rPh sb="3" eb="4">
      <t>スイ</t>
    </rPh>
    <phoneticPr fontId="4"/>
  </si>
  <si>
    <t>浄水受水</t>
    <rPh sb="2" eb="3">
      <t>ジュ</t>
    </rPh>
    <rPh sb="3" eb="4">
      <t>スイ</t>
    </rPh>
    <phoneticPr fontId="4"/>
  </si>
  <si>
    <t>その他
（湧水等）</t>
    <rPh sb="5" eb="7">
      <t>ユウスイ</t>
    </rPh>
    <rPh sb="7" eb="8">
      <t>トウ</t>
    </rPh>
    <phoneticPr fontId="4"/>
  </si>
  <si>
    <t>計</t>
    <rPh sb="0" eb="1">
      <t>ケイ</t>
    </rPh>
    <phoneticPr fontId="4"/>
  </si>
  <si>
    <t>消毒のみ</t>
    <phoneticPr fontId="4"/>
  </si>
  <si>
    <t>緩速ろ過</t>
    <rPh sb="3" eb="4">
      <t>カ</t>
    </rPh>
    <phoneticPr fontId="4"/>
  </si>
  <si>
    <t>急速ろ過</t>
    <rPh sb="3" eb="4">
      <t>カ</t>
    </rPh>
    <phoneticPr fontId="4"/>
  </si>
  <si>
    <t>膜ろ過</t>
    <phoneticPr fontId="4"/>
  </si>
  <si>
    <t>紫外線</t>
    <rPh sb="0" eb="3">
      <t>シガイセン</t>
    </rPh>
    <phoneticPr fontId="4"/>
  </si>
  <si>
    <t>うち高度浄水処理等</t>
    <rPh sb="2" eb="4">
      <t>コウド</t>
    </rPh>
    <rPh sb="4" eb="6">
      <t>ジョウスイ</t>
    </rPh>
    <rPh sb="6" eb="9">
      <t>ショリトウ</t>
    </rPh>
    <phoneticPr fontId="4"/>
  </si>
  <si>
    <t>ダム</t>
    <phoneticPr fontId="4"/>
  </si>
  <si>
    <t>湖沼水</t>
    <rPh sb="0" eb="2">
      <t>コショウ</t>
    </rPh>
    <phoneticPr fontId="4"/>
  </si>
  <si>
    <t>河川水
（自流）</t>
    <rPh sb="0" eb="3">
      <t>カセンスイ</t>
    </rPh>
    <phoneticPr fontId="4"/>
  </si>
  <si>
    <t>伏流水</t>
    <phoneticPr fontId="4"/>
  </si>
  <si>
    <t>浅井戸水</t>
    <rPh sb="3" eb="4">
      <t>スイ</t>
    </rPh>
    <phoneticPr fontId="4"/>
  </si>
  <si>
    <t>浅井戸数</t>
    <rPh sb="3" eb="4">
      <t>スウ</t>
    </rPh>
    <phoneticPr fontId="4"/>
  </si>
  <si>
    <t>深井戸水</t>
    <rPh sb="3" eb="4">
      <t>スイ</t>
    </rPh>
    <phoneticPr fontId="4"/>
  </si>
  <si>
    <t>深井戸数</t>
    <rPh sb="3" eb="4">
      <t>スウ</t>
    </rPh>
    <phoneticPr fontId="4"/>
  </si>
  <si>
    <t>量</t>
    <rPh sb="0" eb="1">
      <t>リョウ</t>
    </rPh>
    <phoneticPr fontId="4"/>
  </si>
  <si>
    <t>割合（%）</t>
    <rPh sb="0" eb="2">
      <t>ワリアイ</t>
    </rPh>
    <phoneticPr fontId="4"/>
  </si>
  <si>
    <t>割合（%）</t>
  </si>
  <si>
    <t>佐久</t>
  </si>
  <si>
    <t>菱野</t>
  </si>
  <si>
    <t>三区</t>
  </si>
  <si>
    <t>川平</t>
  </si>
  <si>
    <t>親沢</t>
  </si>
  <si>
    <t>シャトレーゼリゾート八ヶ岳</t>
  </si>
  <si>
    <t>南相木村</t>
  </si>
  <si>
    <t>北相木村</t>
  </si>
  <si>
    <t>高瀬沢</t>
  </si>
  <si>
    <t>丸紅南軽井沢</t>
  </si>
  <si>
    <t>太陽の森</t>
  </si>
  <si>
    <t>離山</t>
  </si>
  <si>
    <t>軽井沢湖畔保養地</t>
  </si>
  <si>
    <t>千ヶ滝</t>
  </si>
  <si>
    <t>三井不動産中軽井沢別荘地</t>
  </si>
  <si>
    <t>太平洋興発軽井沢別荘地</t>
  </si>
  <si>
    <t>八風の郷</t>
  </si>
  <si>
    <t>土屋別荘地</t>
  </si>
  <si>
    <t>旧軽井沢倶楽部</t>
  </si>
  <si>
    <t>姥、中尾</t>
  </si>
  <si>
    <t>夢の平</t>
  </si>
  <si>
    <t>白樺湖</t>
  </si>
  <si>
    <t>鹿教湯</t>
  </si>
  <si>
    <t>真田いずみの森</t>
  </si>
  <si>
    <t>青木村</t>
  </si>
  <si>
    <t>諏訪</t>
  </si>
  <si>
    <t>山ノ神</t>
  </si>
  <si>
    <t>霧ヶ峰</t>
  </si>
  <si>
    <t>上野</t>
  </si>
  <si>
    <t>ピラタスの丘</t>
  </si>
  <si>
    <t>蓼科高原別荘地</t>
  </si>
  <si>
    <t>蓼科向城台別荘地</t>
  </si>
  <si>
    <t>白樺高原緑の村</t>
  </si>
  <si>
    <t>三井の森いずみ平</t>
  </si>
  <si>
    <t>車山高原</t>
  </si>
  <si>
    <t>美濃戸地区</t>
  </si>
  <si>
    <t>ヴィラ奥蓼科</t>
  </si>
  <si>
    <t>鏡湖</t>
  </si>
  <si>
    <t>鹿山</t>
  </si>
  <si>
    <t>丸山</t>
  </si>
  <si>
    <t>上伊那</t>
  </si>
  <si>
    <t>上新山</t>
  </si>
  <si>
    <t>下新山</t>
  </si>
  <si>
    <t>ますみヶ丘</t>
  </si>
  <si>
    <t>長谷</t>
  </si>
  <si>
    <t>高遠町第一</t>
  </si>
  <si>
    <t>高遠町第二</t>
  </si>
  <si>
    <t>高遠町黒沢</t>
  </si>
  <si>
    <t>高遠町御堂垣外</t>
  </si>
  <si>
    <t>高遠町片倉</t>
  </si>
  <si>
    <t>川上</t>
  </si>
  <si>
    <t>門前</t>
  </si>
  <si>
    <t>下横川</t>
  </si>
  <si>
    <t>渡戸</t>
  </si>
  <si>
    <t>鴻ノ田</t>
  </si>
  <si>
    <t>長岡</t>
  </si>
  <si>
    <t>上棚</t>
  </si>
  <si>
    <t>鹿垣</t>
  </si>
  <si>
    <t>日曽利</t>
  </si>
  <si>
    <t>神子柴</t>
  </si>
  <si>
    <t>遠山</t>
  </si>
  <si>
    <t>山吹</t>
  </si>
  <si>
    <t>平谷村</t>
  </si>
  <si>
    <t>下條村</t>
  </si>
  <si>
    <t>売木村</t>
  </si>
  <si>
    <t>泰阜村</t>
  </si>
  <si>
    <t>北部</t>
  </si>
  <si>
    <t>木曽</t>
  </si>
  <si>
    <t>上松</t>
  </si>
  <si>
    <t>宇山</t>
  </si>
  <si>
    <t>黒川</t>
  </si>
  <si>
    <t>熊沢</t>
  </si>
  <si>
    <t>中央部</t>
  </si>
  <si>
    <t>三岳</t>
  </si>
  <si>
    <t>日義</t>
  </si>
  <si>
    <t>末川</t>
  </si>
  <si>
    <t>開田高原</t>
  </si>
  <si>
    <t>冷川</t>
  </si>
  <si>
    <t>木曽駒高原</t>
  </si>
  <si>
    <t>王滝村</t>
  </si>
  <si>
    <t>滝越</t>
  </si>
  <si>
    <t>九蔵</t>
  </si>
  <si>
    <t>おんたけ高原</t>
  </si>
  <si>
    <t>大桑村</t>
  </si>
  <si>
    <t>赤松</t>
  </si>
  <si>
    <t>有明高原D4地区</t>
  </si>
  <si>
    <t>麻績村</t>
  </si>
  <si>
    <t>生坂村</t>
  </si>
  <si>
    <t>清水高原</t>
  </si>
  <si>
    <t>八坂</t>
  </si>
  <si>
    <t>美麻</t>
  </si>
  <si>
    <t>青木</t>
  </si>
  <si>
    <t>中綱</t>
  </si>
  <si>
    <t>一津</t>
  </si>
  <si>
    <t>広津</t>
  </si>
  <si>
    <t>清水山</t>
  </si>
  <si>
    <t>長野</t>
  </si>
  <si>
    <t>寺町北部</t>
  </si>
  <si>
    <t>中社</t>
  </si>
  <si>
    <t>峰の原</t>
  </si>
  <si>
    <t>網掛</t>
  </si>
  <si>
    <t>野尻湖高原緑の村</t>
  </si>
  <si>
    <t>斑尾東急リゾート</t>
  </si>
  <si>
    <t>小川村</t>
  </si>
  <si>
    <t>北信</t>
  </si>
  <si>
    <t>斑尾</t>
  </si>
  <si>
    <t>熟平</t>
  </si>
  <si>
    <t>丸池</t>
  </si>
  <si>
    <t>高社</t>
  </si>
  <si>
    <t>馬曲</t>
  </si>
  <si>
    <t>上ノ平</t>
  </si>
  <si>
    <t>平林・虫生</t>
  </si>
  <si>
    <t>七ヶ巻</t>
  </si>
  <si>
    <t>東大滝</t>
  </si>
  <si>
    <t>全県</t>
    <rPh sb="0" eb="1">
      <t>ゼン</t>
    </rPh>
    <rPh sb="1" eb="2">
      <t>ケン</t>
    </rPh>
    <phoneticPr fontId="4"/>
  </si>
  <si>
    <t>松本</t>
    <rPh sb="0" eb="2">
      <t>マツモト</t>
    </rPh>
    <phoneticPr fontId="3"/>
  </si>
  <si>
    <t>宿岩</t>
  </si>
  <si>
    <t>八千穂高原</t>
  </si>
  <si>
    <t>朝日村</t>
  </si>
  <si>
    <t>うぐいすの森自治会</t>
    <rPh sb="5" eb="6">
      <t>モリ</t>
    </rPh>
    <rPh sb="6" eb="9">
      <t>ジチカイ</t>
    </rPh>
    <phoneticPr fontId="3"/>
  </si>
  <si>
    <t>南牧村</t>
    <rPh sb="0" eb="3">
      <t>ミナミマキムラ</t>
    </rPh>
    <phoneticPr fontId="3"/>
  </si>
  <si>
    <t>千曲高原開発㈱</t>
  </si>
  <si>
    <t>南信州</t>
    <rPh sb="0" eb="1">
      <t>ミナミ</t>
    </rPh>
    <rPh sb="1" eb="3">
      <t>シンシュウ</t>
    </rPh>
    <phoneticPr fontId="3"/>
  </si>
  <si>
    <t>上田</t>
    <rPh sb="0" eb="2">
      <t>ウエダ</t>
    </rPh>
    <phoneticPr fontId="3"/>
  </si>
  <si>
    <t>地域振興局</t>
    <rPh sb="0" eb="5">
      <t>チイキシンコウキョク</t>
    </rPh>
    <phoneticPr fontId="4"/>
  </si>
  <si>
    <t>北アルプス</t>
    <rPh sb="0" eb="1">
      <t>キタ</t>
    </rPh>
    <phoneticPr fontId="3"/>
  </si>
  <si>
    <t>川上村</t>
    <rPh sb="0" eb="2">
      <t>カワカミ</t>
    </rPh>
    <rPh sb="2" eb="3">
      <t>ムラ</t>
    </rPh>
    <phoneticPr fontId="7"/>
  </si>
  <si>
    <t>霧ヶ峰ビバルデの丘</t>
    <rPh sb="8" eb="9">
      <t>オカ</t>
    </rPh>
    <phoneticPr fontId="3"/>
  </si>
  <si>
    <t>阿南町</t>
    <rPh sb="0" eb="2">
      <t>アナン</t>
    </rPh>
    <rPh sb="2" eb="3">
      <t>チョウ</t>
    </rPh>
    <phoneticPr fontId="7"/>
  </si>
  <si>
    <t>根羽村</t>
    <rPh sb="0" eb="3">
      <t>ネバムラ</t>
    </rPh>
    <phoneticPr fontId="3"/>
  </si>
  <si>
    <t>天龍村</t>
    <rPh sb="0" eb="2">
      <t>テンリュウ</t>
    </rPh>
    <rPh sb="2" eb="3">
      <t>ムラ</t>
    </rPh>
    <phoneticPr fontId="3"/>
  </si>
  <si>
    <t>大鹿村</t>
    <rPh sb="0" eb="2">
      <t>オオシカ</t>
    </rPh>
    <rPh sb="2" eb="3">
      <t>ムラ</t>
    </rPh>
    <phoneticPr fontId="3"/>
  </si>
  <si>
    <t>南木曽町</t>
    <rPh sb="0" eb="4">
      <t>ナギソマチ</t>
    </rPh>
    <phoneticPr fontId="3"/>
  </si>
  <si>
    <t>木祖村</t>
    <rPh sb="0" eb="2">
      <t>キソ</t>
    </rPh>
    <rPh sb="2" eb="3">
      <t>ムラ</t>
    </rPh>
    <phoneticPr fontId="7"/>
  </si>
  <si>
    <t>筑北村</t>
    <rPh sb="0" eb="1">
      <t>チク</t>
    </rPh>
    <rPh sb="1" eb="2">
      <t>ホク</t>
    </rPh>
    <rPh sb="2" eb="3">
      <t>ムラ</t>
    </rPh>
    <phoneticPr fontId="3"/>
  </si>
  <si>
    <t>小谷村</t>
    <rPh sb="0" eb="3">
      <t>オタリムラ</t>
    </rPh>
    <phoneticPr fontId="3"/>
  </si>
  <si>
    <t>栄村</t>
    <rPh sb="0" eb="2">
      <t>サカエムラ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</si>
</sst>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0.0%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38" fontId="2" fillId="0" borderId="0" xfId="1" applyFont="1" applyFill="1" applyProtection="1">
      <alignment vertical="center"/>
    </xf>
    <xf numFmtId="38" fontId="2" fillId="0" borderId="0" xfId="1" applyNumberFormat="1" applyFont="1" applyProtection="1">
      <alignment vertical="center"/>
    </xf>
    <xf numFmtId="38" fontId="5" fillId="2" borderId="2" xfId="1" applyFont="1" applyFill="1" applyBorder="1" applyAlignment="1" applyProtection="1">
      <alignment horizontal="center" vertical="center" wrapText="1"/>
    </xf>
    <xf numFmtId="38" fontId="5" fillId="0" borderId="14" xfId="1" applyFont="1" applyFill="1" applyBorder="1">
      <alignment vertical="center"/>
    </xf>
    <xf numFmtId="38" fontId="5" fillId="0" borderId="0" xfId="1" applyFont="1" applyFill="1" applyProtection="1">
      <alignment vertical="center"/>
    </xf>
    <xf numFmtId="38" fontId="5" fillId="0" borderId="15" xfId="1" applyFont="1" applyFill="1" applyBorder="1">
      <alignment vertical="center"/>
    </xf>
    <xf numFmtId="38" fontId="5" fillId="3" borderId="19" xfId="1" applyFont="1" applyFill="1" applyBorder="1" applyProtection="1">
      <alignment vertical="center"/>
    </xf>
    <xf numFmtId="38" fontId="5" fillId="3" borderId="20" xfId="1" applyFont="1" applyFill="1" applyBorder="1" applyAlignment="1" applyProtection="1">
      <alignment vertical="center" wrapText="1"/>
    </xf>
    <xf numFmtId="38" fontId="5" fillId="3" borderId="22" xfId="1" applyFont="1" applyFill="1" applyBorder="1" applyProtection="1">
      <alignment vertical="center"/>
    </xf>
    <xf numFmtId="38" fontId="5" fillId="3" borderId="23" xfId="1" applyFont="1" applyFill="1" applyBorder="1" applyAlignment="1" applyProtection="1">
      <alignment vertical="center" wrapText="1"/>
    </xf>
    <xf numFmtId="38" fontId="5" fillId="0" borderId="17" xfId="1" applyNumberFormat="1" applyFont="1" applyFill="1" applyBorder="1">
      <alignment vertical="center"/>
    </xf>
    <xf numFmtId="38" fontId="5" fillId="0" borderId="16" xfId="1" applyNumberFormat="1" applyFont="1" applyFill="1" applyBorder="1">
      <alignment vertical="center"/>
    </xf>
    <xf numFmtId="38" fontId="5" fillId="0" borderId="18" xfId="1" applyNumberFormat="1" applyFont="1" applyFill="1" applyBorder="1">
      <alignment vertical="center"/>
    </xf>
    <xf numFmtId="38" fontId="5" fillId="0" borderId="2" xfId="1" applyNumberFormat="1" applyFont="1" applyFill="1" applyBorder="1">
      <alignment vertical="center"/>
    </xf>
    <xf numFmtId="38" fontId="5" fillId="0" borderId="17" xfId="1" applyFont="1" applyFill="1" applyBorder="1" applyProtection="1">
      <alignment vertical="center"/>
    </xf>
    <xf numFmtId="38" fontId="5" fillId="0" borderId="16" xfId="1" applyFont="1" applyFill="1" applyBorder="1" applyProtection="1">
      <alignment vertical="center"/>
    </xf>
    <xf numFmtId="38" fontId="5" fillId="3" borderId="25" xfId="1" applyFont="1" applyFill="1" applyBorder="1" applyAlignment="1" applyProtection="1">
      <alignment vertical="center" wrapText="1"/>
    </xf>
    <xf numFmtId="38" fontId="5" fillId="4" borderId="18" xfId="1" applyFont="1" applyFill="1" applyBorder="1">
      <alignment vertical="center"/>
    </xf>
    <xf numFmtId="38" fontId="5" fillId="4" borderId="18" xfId="1" applyNumberFormat="1" applyFont="1" applyFill="1" applyBorder="1">
      <alignment vertical="center"/>
    </xf>
    <xf numFmtId="38" fontId="5" fillId="0" borderId="16" xfId="1" applyNumberFormat="1" applyFont="1" applyFill="1" applyBorder="1" applyProtection="1">
      <alignment vertical="center"/>
    </xf>
    <xf numFmtId="38" fontId="5" fillId="0" borderId="2" xfId="1" applyNumberFormat="1" applyFont="1" applyFill="1" applyBorder="1" applyAlignment="1">
      <alignment horizontal="right" vertical="center"/>
    </xf>
    <xf numFmtId="38" fontId="5" fillId="0" borderId="17" xfId="1" applyNumberFormat="1" applyFont="1" applyFill="1" applyBorder="1" applyProtection="1">
      <alignment vertical="center"/>
    </xf>
    <xf numFmtId="38" fontId="5" fillId="0" borderId="24" xfId="1" applyFont="1" applyFill="1" applyBorder="1" applyAlignment="1">
      <alignment vertical="center"/>
    </xf>
    <xf numFmtId="38" fontId="5" fillId="0" borderId="0" xfId="1" applyFont="1" applyProtection="1">
      <alignment vertical="center"/>
    </xf>
    <xf numFmtId="38" fontId="5" fillId="2" borderId="13" xfId="1" applyFont="1" applyFill="1" applyBorder="1" applyAlignment="1" applyProtection="1">
      <alignment horizontal="center" vertical="center"/>
    </xf>
    <xf numFmtId="38" fontId="5" fillId="2" borderId="7" xfId="1" applyFont="1" applyFill="1" applyBorder="1" applyProtection="1">
      <alignment vertical="center"/>
    </xf>
    <xf numFmtId="38" fontId="5" fillId="0" borderId="0" xfId="1" applyNumberFormat="1" applyFont="1" applyProtection="1">
      <alignment vertical="center"/>
    </xf>
    <xf numFmtId="38" fontId="7" fillId="0" borderId="0" xfId="1" applyFont="1" applyProtection="1">
      <alignment vertical="center"/>
    </xf>
    <xf numFmtId="38" fontId="5" fillId="0" borderId="0" xfId="1" applyFont="1" applyFill="1" applyBorder="1">
      <alignment vertical="center"/>
    </xf>
    <xf numFmtId="38" fontId="5" fillId="5" borderId="0" xfId="1" applyFont="1" applyFill="1" applyProtection="1">
      <alignment vertical="center"/>
    </xf>
    <xf numFmtId="38" fontId="5" fillId="4" borderId="26" xfId="1" applyFont="1" applyFill="1" applyBorder="1">
      <alignment vertical="center"/>
    </xf>
    <xf numFmtId="38" fontId="5" fillId="3" borderId="26" xfId="1" applyFont="1" applyFill="1" applyBorder="1" applyAlignment="1" applyProtection="1">
      <alignment vertical="center" wrapText="1"/>
    </xf>
    <xf numFmtId="38" fontId="5" fillId="0" borderId="16" xfId="1" applyFont="1" applyFill="1" applyBorder="1">
      <alignment vertical="center"/>
    </xf>
    <xf numFmtId="38" fontId="5" fillId="0" borderId="17" xfId="1" applyFont="1" applyFill="1" applyBorder="1">
      <alignment vertical="center"/>
    </xf>
    <xf numFmtId="38" fontId="5" fillId="0" borderId="24" xfId="1" applyFont="1" applyFill="1" applyBorder="1">
      <alignment vertical="center"/>
    </xf>
    <xf numFmtId="38" fontId="5" fillId="0" borderId="18" xfId="1" applyFont="1" applyFill="1" applyBorder="1">
      <alignment vertical="center"/>
    </xf>
    <xf numFmtId="38" fontId="5" fillId="0" borderId="2" xfId="1" applyFont="1" applyFill="1" applyBorder="1">
      <alignment vertical="center"/>
    </xf>
    <xf numFmtId="38" fontId="5" fillId="0" borderId="13" xfId="1" applyFont="1" applyFill="1" applyBorder="1">
      <alignment vertical="center"/>
    </xf>
    <xf numFmtId="38" fontId="5" fillId="0" borderId="6" xfId="1" applyFont="1" applyFill="1" applyBorder="1">
      <alignment vertical="center"/>
    </xf>
    <xf numFmtId="177" fontId="2" fillId="0" borderId="0" xfId="4" applyNumberFormat="1" applyFont="1" applyProtection="1">
      <alignment vertical="center"/>
    </xf>
    <xf numFmtId="177" fontId="5" fillId="2" borderId="2" xfId="4" applyNumberFormat="1" applyFont="1" applyFill="1" applyBorder="1" applyAlignment="1" applyProtection="1">
      <alignment horizontal="center" vertical="center" wrapText="1"/>
    </xf>
    <xf numFmtId="177" fontId="7" fillId="0" borderId="0" xfId="4" applyNumberFormat="1" applyFont="1" applyProtection="1">
      <alignment vertical="center"/>
    </xf>
    <xf numFmtId="177" fontId="5" fillId="0" borderId="2" xfId="4" applyNumberFormat="1" applyFont="1" applyFill="1" applyBorder="1" applyAlignment="1">
      <alignment horizontal="right" vertical="center"/>
    </xf>
    <xf numFmtId="177" fontId="5" fillId="0" borderId="13" xfId="4" applyNumberFormat="1" applyFont="1" applyFill="1" applyBorder="1" applyAlignment="1">
      <alignment horizontal="right" vertical="center"/>
    </xf>
    <xf numFmtId="177" fontId="5" fillId="0" borderId="17" xfId="4" applyNumberFormat="1" applyFont="1" applyFill="1" applyBorder="1" applyAlignment="1">
      <alignment horizontal="right" vertical="center"/>
    </xf>
    <xf numFmtId="177" fontId="5" fillId="0" borderId="18" xfId="4" applyNumberFormat="1" applyFont="1" applyFill="1" applyBorder="1" applyAlignment="1">
      <alignment horizontal="right" vertical="center"/>
    </xf>
    <xf numFmtId="177" fontId="5" fillId="0" borderId="16" xfId="4" applyNumberFormat="1" applyFont="1" applyFill="1" applyBorder="1" applyAlignment="1">
      <alignment horizontal="right" vertical="center"/>
    </xf>
    <xf numFmtId="177" fontId="5" fillId="0" borderId="24" xfId="4" applyNumberFormat="1" applyFont="1" applyFill="1" applyBorder="1" applyAlignment="1">
      <alignment horizontal="right" vertical="center"/>
    </xf>
    <xf numFmtId="177" fontId="5" fillId="0" borderId="14" xfId="4" applyNumberFormat="1" applyFont="1" applyFill="1" applyBorder="1" applyAlignment="1">
      <alignment horizontal="right" vertical="center"/>
    </xf>
    <xf numFmtId="177" fontId="5" fillId="0" borderId="17" xfId="4" applyNumberFormat="1" applyFont="1" applyFill="1" applyBorder="1" applyAlignment="1" applyProtection="1">
      <alignment horizontal="right" vertical="center"/>
    </xf>
    <xf numFmtId="177" fontId="5" fillId="0" borderId="16" xfId="4" applyNumberFormat="1" applyFont="1" applyFill="1" applyBorder="1" applyAlignment="1" applyProtection="1">
      <alignment horizontal="right" vertical="center"/>
    </xf>
    <xf numFmtId="177" fontId="5" fillId="0" borderId="6" xfId="4" applyNumberFormat="1" applyFont="1" applyFill="1" applyBorder="1" applyAlignment="1">
      <alignment horizontal="right" vertical="center"/>
    </xf>
    <xf numFmtId="38" fontId="5" fillId="0" borderId="13" xfId="1" applyNumberFormat="1" applyFont="1" applyFill="1" applyBorder="1">
      <alignment vertical="center"/>
    </xf>
    <xf numFmtId="38" fontId="5" fillId="0" borderId="18" xfId="1" applyNumberFormat="1" applyFont="1" applyFill="1" applyBorder="1" applyProtection="1">
      <alignment vertical="center"/>
    </xf>
    <xf numFmtId="177" fontId="5" fillId="0" borderId="18" xfId="4" applyNumberFormat="1" applyFont="1" applyFill="1" applyBorder="1" applyAlignment="1" applyProtection="1">
      <alignment horizontal="right" vertical="center"/>
    </xf>
    <xf numFmtId="38" fontId="5" fillId="0" borderId="18" xfId="1" applyFont="1" applyFill="1" applyBorder="1" applyProtection="1">
      <alignment vertical="center"/>
    </xf>
    <xf numFmtId="0" fontId="5" fillId="0" borderId="2" xfId="1" applyNumberFormat="1" applyFont="1" applyFill="1" applyBorder="1">
      <alignment vertical="center"/>
    </xf>
    <xf numFmtId="38" fontId="5" fillId="0" borderId="2" xfId="1" applyFont="1" applyFill="1" applyBorder="1" applyAlignment="1">
      <alignment vertical="center"/>
    </xf>
    <xf numFmtId="177" fontId="5" fillId="0" borderId="2" xfId="4" applyNumberFormat="1" applyFont="1" applyFill="1" applyBorder="1">
      <alignment vertical="center"/>
    </xf>
    <xf numFmtId="0" fontId="5" fillId="0" borderId="13" xfId="1" applyNumberFormat="1" applyFont="1" applyFill="1" applyBorder="1">
      <alignment vertical="center"/>
    </xf>
    <xf numFmtId="38" fontId="5" fillId="0" borderId="13" xfId="1" applyFont="1" applyFill="1" applyBorder="1" applyAlignment="1">
      <alignment vertical="center"/>
    </xf>
    <xf numFmtId="177" fontId="5" fillId="0" borderId="13" xfId="4" applyNumberFormat="1" applyFont="1" applyFill="1" applyBorder="1">
      <alignment vertical="center"/>
    </xf>
    <xf numFmtId="0" fontId="5" fillId="0" borderId="17" xfId="1" applyNumberFormat="1" applyFont="1" applyFill="1" applyBorder="1">
      <alignment vertical="center"/>
    </xf>
    <xf numFmtId="38" fontId="5" fillId="0" borderId="17" xfId="1" applyFont="1" applyFill="1" applyBorder="1" applyAlignment="1">
      <alignment vertical="center"/>
    </xf>
    <xf numFmtId="177" fontId="5" fillId="0" borderId="17" xfId="4" applyNumberFormat="1" applyFont="1" applyFill="1" applyBorder="1">
      <alignment vertical="center"/>
    </xf>
    <xf numFmtId="0" fontId="5" fillId="0" borderId="18" xfId="1" applyNumberFormat="1" applyFont="1" applyFill="1" applyBorder="1">
      <alignment vertical="center"/>
    </xf>
    <xf numFmtId="38" fontId="5" fillId="0" borderId="18" xfId="1" applyFont="1" applyFill="1" applyBorder="1" applyAlignment="1">
      <alignment vertical="center"/>
    </xf>
    <xf numFmtId="177" fontId="5" fillId="0" borderId="18" xfId="4" applyNumberFormat="1" applyFont="1" applyFill="1" applyBorder="1">
      <alignment vertical="center"/>
    </xf>
    <xf numFmtId="38" fontId="5" fillId="0" borderId="13" xfId="1" applyFont="1" applyFill="1" applyBorder="1" applyAlignment="1">
      <alignment horizontal="right" vertical="center"/>
    </xf>
    <xf numFmtId="0" fontId="5" fillId="0" borderId="16" xfId="1" applyNumberFormat="1" applyFont="1" applyFill="1" applyBorder="1">
      <alignment vertical="center"/>
    </xf>
    <xf numFmtId="38" fontId="5" fillId="0" borderId="16" xfId="1" applyFont="1" applyFill="1" applyBorder="1" applyAlignment="1">
      <alignment vertical="center"/>
    </xf>
    <xf numFmtId="177" fontId="5" fillId="0" borderId="16" xfId="4" applyNumberFormat="1" applyFont="1" applyFill="1" applyBorder="1">
      <alignment vertical="center"/>
    </xf>
    <xf numFmtId="38" fontId="5" fillId="0" borderId="6" xfId="1" applyNumberFormat="1" applyFont="1" applyFill="1" applyBorder="1">
      <alignment vertical="center"/>
    </xf>
    <xf numFmtId="38" fontId="5" fillId="0" borderId="16" xfId="1" applyFont="1" applyFill="1" applyBorder="1" applyAlignment="1">
      <alignment horizontal="right" vertical="center"/>
    </xf>
    <xf numFmtId="0" fontId="5" fillId="0" borderId="6" xfId="1" applyNumberFormat="1" applyFont="1" applyFill="1" applyBorder="1">
      <alignment vertical="center"/>
    </xf>
    <xf numFmtId="38" fontId="5" fillId="0" borderId="6" xfId="1" applyFont="1" applyFill="1" applyBorder="1" applyAlignment="1">
      <alignment vertical="center"/>
    </xf>
    <xf numFmtId="0" fontId="5" fillId="0" borderId="14" xfId="1" applyNumberFormat="1" applyFont="1" applyFill="1" applyBorder="1">
      <alignment vertical="center"/>
    </xf>
    <xf numFmtId="38" fontId="5" fillId="0" borderId="1" xfId="1" applyFont="1" applyFill="1" applyBorder="1">
      <alignment vertical="center"/>
    </xf>
    <xf numFmtId="38" fontId="5" fillId="0" borderId="14" xfId="1" applyNumberFormat="1" applyFont="1" applyFill="1" applyBorder="1">
      <alignment vertical="center"/>
    </xf>
    <xf numFmtId="38" fontId="5" fillId="0" borderId="14" xfId="1" applyFont="1" applyFill="1" applyBorder="1" applyAlignment="1">
      <alignment vertical="center"/>
    </xf>
    <xf numFmtId="0" fontId="5" fillId="0" borderId="24" xfId="1" applyNumberFormat="1" applyFont="1" applyFill="1" applyBorder="1">
      <alignment vertical="center"/>
    </xf>
    <xf numFmtId="38" fontId="5" fillId="0" borderId="24" xfId="1" applyNumberFormat="1" applyFont="1" applyFill="1" applyBorder="1">
      <alignment vertical="center"/>
    </xf>
    <xf numFmtId="177" fontId="5" fillId="0" borderId="24" xfId="4" applyNumberFormat="1" applyFont="1" applyFill="1" applyBorder="1">
      <alignment vertical="center"/>
    </xf>
    <xf numFmtId="0" fontId="5" fillId="0" borderId="0" xfId="0" applyNumberFormat="1" applyFont="1" applyFill="1" applyProtection="1">
      <alignment vertical="center"/>
      <protection locked="0"/>
    </xf>
    <xf numFmtId="177" fontId="5" fillId="0" borderId="14" xfId="4" applyNumberFormat="1" applyFont="1" applyFill="1" applyBorder="1">
      <alignment vertical="center"/>
    </xf>
    <xf numFmtId="177" fontId="5" fillId="0" borderId="6" xfId="4" applyNumberFormat="1" applyFont="1" applyFill="1" applyBorder="1">
      <alignment vertical="center"/>
    </xf>
    <xf numFmtId="38" fontId="5" fillId="0" borderId="17" xfId="1" applyFont="1" applyFill="1" applyBorder="1" applyAlignment="1" applyProtection="1">
      <alignment vertical="center" wrapText="1"/>
    </xf>
    <xf numFmtId="38" fontId="5" fillId="0" borderId="17" xfId="1" applyFont="1" applyFill="1" applyBorder="1" applyAlignment="1" applyProtection="1">
      <alignment vertical="center"/>
    </xf>
    <xf numFmtId="177" fontId="5" fillId="0" borderId="17" xfId="4" applyNumberFormat="1" applyFont="1" applyFill="1" applyBorder="1" applyProtection="1">
      <alignment vertical="center"/>
    </xf>
    <xf numFmtId="38" fontId="5" fillId="0" borderId="16" xfId="1" applyFont="1" applyFill="1" applyBorder="1" applyAlignment="1" applyProtection="1">
      <alignment vertical="center" wrapText="1"/>
    </xf>
    <xf numFmtId="38" fontId="5" fillId="0" borderId="16" xfId="1" applyFont="1" applyFill="1" applyBorder="1" applyAlignment="1" applyProtection="1">
      <alignment vertical="center"/>
    </xf>
    <xf numFmtId="177" fontId="5" fillId="0" borderId="16" xfId="4" applyNumberFormat="1" applyFont="1" applyFill="1" applyBorder="1" applyProtection="1">
      <alignment vertical="center"/>
    </xf>
    <xf numFmtId="38" fontId="5" fillId="0" borderId="1" xfId="1" applyNumberFormat="1" applyFont="1" applyFill="1" applyBorder="1">
      <alignment vertical="center"/>
    </xf>
    <xf numFmtId="38" fontId="5" fillId="0" borderId="13" xfId="1" applyFont="1" applyFill="1" applyBorder="1" applyProtection="1">
      <alignment vertical="center"/>
    </xf>
    <xf numFmtId="38" fontId="5" fillId="0" borderId="18" xfId="1" applyFont="1" applyFill="1" applyBorder="1" applyAlignment="1" applyProtection="1">
      <alignment vertical="center"/>
    </xf>
    <xf numFmtId="177" fontId="5" fillId="0" borderId="18" xfId="4" applyNumberFormat="1" applyFont="1" applyFill="1" applyBorder="1" applyProtection="1">
      <alignment vertical="center"/>
    </xf>
    <xf numFmtId="38" fontId="5" fillId="0" borderId="18" xfId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right" vertical="center"/>
    </xf>
    <xf numFmtId="38" fontId="5" fillId="4" borderId="20" xfId="1" applyFont="1" applyFill="1" applyBorder="1" applyAlignment="1" applyProtection="1">
      <alignment vertical="center" wrapText="1"/>
    </xf>
    <xf numFmtId="38" fontId="5" fillId="4" borderId="21" xfId="1" applyFont="1" applyFill="1" applyBorder="1" applyAlignment="1" applyProtection="1">
      <alignment vertical="center" wrapText="1"/>
    </xf>
    <xf numFmtId="177" fontId="5" fillId="4" borderId="21" xfId="4" applyNumberFormat="1" applyFont="1" applyFill="1" applyBorder="1" applyAlignment="1" applyProtection="1">
      <alignment vertical="center" wrapText="1"/>
    </xf>
    <xf numFmtId="38" fontId="5" fillId="4" borderId="18" xfId="1" applyFont="1" applyFill="1" applyBorder="1" applyProtection="1">
      <alignment vertical="center"/>
    </xf>
    <xf numFmtId="38" fontId="5" fillId="4" borderId="18" xfId="1" applyNumberFormat="1" applyFont="1" applyFill="1" applyBorder="1" applyProtection="1">
      <alignment vertical="center"/>
    </xf>
    <xf numFmtId="38" fontId="5" fillId="4" borderId="22" xfId="1" applyFont="1" applyFill="1" applyBorder="1" applyProtection="1">
      <alignment vertical="center"/>
    </xf>
    <xf numFmtId="38" fontId="5" fillId="4" borderId="18" xfId="1" applyFont="1" applyFill="1" applyBorder="1" applyAlignment="1" applyProtection="1">
      <alignment vertical="center"/>
    </xf>
    <xf numFmtId="177" fontId="5" fillId="4" borderId="18" xfId="4" applyNumberFormat="1" applyFont="1" applyFill="1" applyBorder="1" applyProtection="1">
      <alignment vertical="center"/>
    </xf>
    <xf numFmtId="177" fontId="5" fillId="4" borderId="18" xfId="4" applyNumberFormat="1" applyFont="1" applyFill="1" applyBorder="1" applyAlignment="1" applyProtection="1">
      <alignment horizontal="right" vertical="center"/>
    </xf>
    <xf numFmtId="177" fontId="5" fillId="4" borderId="18" xfId="4" applyNumberFormat="1" applyFont="1" applyFill="1" applyBorder="1">
      <alignment vertical="center"/>
    </xf>
    <xf numFmtId="177" fontId="5" fillId="4" borderId="18" xfId="4" applyNumberFormat="1" applyFont="1" applyFill="1" applyBorder="1" applyAlignment="1">
      <alignment horizontal="right" vertical="center"/>
    </xf>
    <xf numFmtId="38" fontId="5" fillId="4" borderId="25" xfId="1" applyFont="1" applyFill="1" applyBorder="1" applyAlignment="1" applyProtection="1">
      <alignment vertical="center" wrapText="1"/>
    </xf>
    <xf numFmtId="177" fontId="5" fillId="4" borderId="25" xfId="4" applyNumberFormat="1" applyFont="1" applyFill="1" applyBorder="1" applyAlignment="1" applyProtection="1">
      <alignment vertical="center" wrapText="1"/>
    </xf>
    <xf numFmtId="38" fontId="5" fillId="4" borderId="18" xfId="1" applyNumberFormat="1" applyFont="1" applyFill="1" applyBorder="1" applyAlignment="1">
      <alignment horizontal="right" vertical="center"/>
    </xf>
    <xf numFmtId="38" fontId="5" fillId="6" borderId="8" xfId="1" applyFont="1" applyFill="1" applyBorder="1" applyProtection="1">
      <alignment vertical="center"/>
    </xf>
    <xf numFmtId="38" fontId="5" fillId="0" borderId="2" xfId="1" applyFont="1" applyFill="1" applyBorder="1" applyProtection="1">
      <alignment vertical="center"/>
    </xf>
    <xf numFmtId="38" fontId="5" fillId="0" borderId="18" xfId="1" applyFont="1" applyFill="1" applyBorder="1" applyAlignment="1" applyProtection="1">
      <alignment vertical="center" wrapText="1"/>
    </xf>
    <xf numFmtId="38" fontId="5" fillId="0" borderId="1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shrinkToFit="1"/>
    </xf>
    <xf numFmtId="38" fontId="5" fillId="0" borderId="6" xfId="1" applyFont="1" applyFill="1" applyBorder="1" applyAlignment="1">
      <alignment horizontal="center" vertical="center" shrinkToFit="1"/>
    </xf>
    <xf numFmtId="38" fontId="5" fillId="0" borderId="13" xfId="1" applyFont="1" applyFill="1" applyBorder="1" applyAlignment="1">
      <alignment horizontal="center" vertical="center" shrinkToFit="1"/>
    </xf>
    <xf numFmtId="38" fontId="5" fillId="2" borderId="3" xfId="1" applyFont="1" applyFill="1" applyBorder="1" applyAlignment="1" applyProtection="1">
      <alignment horizontal="center" vertical="center" wrapText="1"/>
    </xf>
    <xf numFmtId="38" fontId="5" fillId="2" borderId="5" xfId="1" applyFont="1" applyFill="1" applyBorder="1" applyAlignment="1" applyProtection="1">
      <alignment horizontal="center" vertical="center" wrapText="1"/>
    </xf>
    <xf numFmtId="38" fontId="5" fillId="2" borderId="7" xfId="1" applyFont="1" applyFill="1" applyBorder="1" applyAlignment="1" applyProtection="1">
      <alignment horizontal="center" vertical="center" wrapText="1"/>
    </xf>
    <xf numFmtId="38" fontId="5" fillId="2" borderId="9" xfId="1" applyFont="1" applyFill="1" applyBorder="1" applyAlignment="1" applyProtection="1">
      <alignment horizontal="center" vertical="center" wrapText="1"/>
    </xf>
    <xf numFmtId="38" fontId="5" fillId="2" borderId="4" xfId="1" applyFont="1" applyFill="1" applyBorder="1" applyAlignment="1" applyProtection="1">
      <alignment horizontal="center" vertical="center" wrapText="1"/>
    </xf>
    <xf numFmtId="38" fontId="5" fillId="2" borderId="8" xfId="1" applyFont="1" applyFill="1" applyBorder="1" applyAlignment="1" applyProtection="1">
      <alignment horizontal="center" vertical="center" wrapText="1"/>
    </xf>
    <xf numFmtId="38" fontId="5" fillId="2" borderId="10" xfId="1" applyFont="1" applyFill="1" applyBorder="1" applyAlignment="1" applyProtection="1">
      <alignment horizontal="center" vertical="center" wrapText="1"/>
    </xf>
    <xf numFmtId="38" fontId="5" fillId="2" borderId="11" xfId="1" applyFont="1" applyFill="1" applyBorder="1" applyAlignment="1" applyProtection="1">
      <alignment horizontal="center" vertical="center" wrapText="1"/>
    </xf>
    <xf numFmtId="38" fontId="5" fillId="2" borderId="12" xfId="1" applyFont="1" applyFill="1" applyBorder="1" applyAlignment="1" applyProtection="1">
      <alignment horizontal="center" vertical="center" wrapText="1"/>
    </xf>
    <xf numFmtId="38" fontId="5" fillId="2" borderId="1" xfId="1" applyFont="1" applyFill="1" applyBorder="1" applyAlignment="1" applyProtection="1">
      <alignment horizontal="center" vertical="center" wrapText="1"/>
    </xf>
    <xf numFmtId="38" fontId="5" fillId="2" borderId="13" xfId="1" applyFont="1" applyFill="1" applyBorder="1" applyAlignment="1" applyProtection="1">
      <alignment horizontal="center" vertical="center" wrapText="1"/>
    </xf>
    <xf numFmtId="38" fontId="5" fillId="2" borderId="1" xfId="1" applyNumberFormat="1" applyFont="1" applyFill="1" applyBorder="1" applyAlignment="1" applyProtection="1">
      <alignment horizontal="center" vertical="center" wrapText="1"/>
    </xf>
    <xf numFmtId="38" fontId="5" fillId="2" borderId="13" xfId="1" applyNumberFormat="1" applyFont="1" applyFill="1" applyBorder="1" applyAlignment="1" applyProtection="1">
      <alignment horizontal="center" vertical="center" wrapText="1"/>
    </xf>
    <xf numFmtId="38" fontId="5" fillId="2" borderId="6" xfId="1" applyFont="1" applyFill="1" applyBorder="1" applyAlignment="1" applyProtection="1">
      <alignment horizontal="center" vertical="center" wrapText="1"/>
    </xf>
    <xf numFmtId="38" fontId="5" fillId="6" borderId="13" xfId="1" applyFont="1" applyFill="1" applyBorder="1" applyProtection="1">
      <alignment vertical="center"/>
    </xf>
    <xf numFmtId="177" fontId="5" fillId="6" borderId="13" xfId="4" applyNumberFormat="1" applyFont="1" applyFill="1" applyBorder="1" applyProtection="1">
      <alignment vertical="center"/>
    </xf>
    <xf numFmtId="38" fontId="5" fillId="3" borderId="23" xfId="1" applyFont="1" applyFill="1" applyBorder="1" applyProtection="1">
      <alignment vertical="center"/>
    </xf>
    <xf numFmtId="176" fontId="5" fillId="4" borderId="18" xfId="1" applyNumberFormat="1" applyFont="1" applyFill="1" applyBorder="1" applyProtection="1">
      <alignment vertical="center"/>
    </xf>
    <xf numFmtId="38" fontId="5" fillId="4" borderId="18" xfId="1" applyFont="1" applyFill="1" applyBorder="1" applyAlignment="1" applyProtection="1">
      <alignment horizontal="center" vertical="center"/>
    </xf>
  </cellXfs>
  <cellStyles count="5">
    <cellStyle name="パーセント" xfId="4" builtinId="5"/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1"/>
  <sheetViews>
    <sheetView tabSelected="1" view="pageBreakPreview" zoomScale="85" zoomScaleNormal="100" zoomScaleSheetLayoutView="85" workbookViewId="0">
      <pane xSplit="3" ySplit="6" topLeftCell="H34" activePane="bottomRight" state="frozen"/>
      <selection pane="topRight" activeCell="D1" sqref="D1"/>
      <selection pane="bottomLeft" activeCell="A7" sqref="A7"/>
      <selection pane="bottomRight" activeCell="G5" sqref="G5:K5"/>
    </sheetView>
  </sheetViews>
  <sheetFormatPr defaultRowHeight="13"/>
  <cols>
    <col min="1" max="1" width="5.6328125" style="25" customWidth="1"/>
    <col min="2" max="2" width="4.08984375" style="6" customWidth="1"/>
    <col min="3" max="3" width="23.90625" style="25" bestFit="1" customWidth="1"/>
    <col min="4" max="8" width="8.26953125" style="25" customWidth="1"/>
    <col min="9" max="9" width="4.6328125" style="25" customWidth="1"/>
    <col min="10" max="10" width="8.26953125" style="25" customWidth="1"/>
    <col min="11" max="11" width="4.6328125" style="25" customWidth="1"/>
    <col min="12" max="13" width="8.26953125" style="25" customWidth="1"/>
    <col min="14" max="14" width="4.08984375" style="6" customWidth="1"/>
    <col min="15" max="15" width="8.26953125" style="28" customWidth="1"/>
    <col min="16" max="16" width="8.26953125" style="25" customWidth="1"/>
    <col min="17" max="17" width="8" style="29" bestFit="1" customWidth="1"/>
    <col min="18" max="18" width="5.7265625" style="43" customWidth="1"/>
    <col min="19" max="19" width="8.6328125" style="29" customWidth="1"/>
    <col min="20" max="20" width="5.7265625" style="43" customWidth="1"/>
    <col min="21" max="21" width="8.6328125" style="29" customWidth="1"/>
    <col min="22" max="22" width="5.7265625" style="43" customWidth="1"/>
    <col min="23" max="23" width="8.6328125" style="29" customWidth="1"/>
    <col min="24" max="24" width="5.7265625" style="43" customWidth="1"/>
    <col min="25" max="25" width="9.453125" style="29" customWidth="1"/>
    <col min="26" max="26" width="5.7265625" style="43" customWidth="1"/>
    <col min="27" max="28" width="8.6328125" style="29" customWidth="1"/>
  </cols>
  <sheetData>
    <row r="1" spans="1:28" ht="16.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1"/>
      <c r="Q1" s="1"/>
      <c r="R1" s="41"/>
      <c r="S1" s="1"/>
      <c r="T1" s="41"/>
      <c r="U1" s="1"/>
      <c r="V1" s="41"/>
      <c r="W1" s="1"/>
      <c r="X1" s="41"/>
      <c r="Y1" s="1"/>
      <c r="Z1" s="41"/>
      <c r="AA1" s="1"/>
      <c r="AB1" s="1"/>
    </row>
    <row r="3" spans="1:28" ht="20.149999999999999" customHeight="1">
      <c r="A3" s="132" t="s">
        <v>152</v>
      </c>
      <c r="B3" s="132" t="s">
        <v>1</v>
      </c>
      <c r="C3" s="132" t="s">
        <v>2</v>
      </c>
      <c r="D3" s="123" t="s">
        <v>3</v>
      </c>
      <c r="E3" s="127"/>
      <c r="F3" s="127"/>
      <c r="G3" s="127"/>
      <c r="H3" s="127"/>
      <c r="I3" s="127"/>
      <c r="J3" s="127"/>
      <c r="K3" s="127"/>
      <c r="L3" s="127"/>
      <c r="M3" s="124"/>
      <c r="N3" s="132" t="s">
        <v>1</v>
      </c>
      <c r="O3" s="123" t="s">
        <v>3</v>
      </c>
      <c r="P3" s="124"/>
      <c r="Q3" s="123" t="s">
        <v>4</v>
      </c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4"/>
    </row>
    <row r="4" spans="1:28" ht="11.25" customHeight="1">
      <c r="A4" s="136"/>
      <c r="B4" s="136"/>
      <c r="C4" s="136"/>
      <c r="D4" s="125"/>
      <c r="E4" s="128"/>
      <c r="F4" s="128"/>
      <c r="G4" s="128"/>
      <c r="H4" s="128"/>
      <c r="I4" s="128"/>
      <c r="J4" s="128"/>
      <c r="K4" s="128"/>
      <c r="L4" s="128"/>
      <c r="M4" s="126"/>
      <c r="N4" s="136"/>
      <c r="O4" s="125"/>
      <c r="P4" s="126"/>
      <c r="Q4" s="125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6"/>
    </row>
    <row r="5" spans="1:28" ht="13.5" customHeight="1">
      <c r="A5" s="136"/>
      <c r="B5" s="136"/>
      <c r="C5" s="136"/>
      <c r="D5" s="129" t="s">
        <v>5</v>
      </c>
      <c r="E5" s="130"/>
      <c r="F5" s="131"/>
      <c r="G5" s="129" t="s">
        <v>6</v>
      </c>
      <c r="H5" s="130"/>
      <c r="I5" s="130"/>
      <c r="J5" s="130"/>
      <c r="K5" s="131"/>
      <c r="L5" s="132" t="s">
        <v>7</v>
      </c>
      <c r="M5" s="132" t="s">
        <v>8</v>
      </c>
      <c r="N5" s="136"/>
      <c r="O5" s="134" t="s">
        <v>9</v>
      </c>
      <c r="P5" s="132" t="s">
        <v>10</v>
      </c>
      <c r="Q5" s="129" t="s">
        <v>11</v>
      </c>
      <c r="R5" s="131"/>
      <c r="S5" s="129" t="s">
        <v>12</v>
      </c>
      <c r="T5" s="131"/>
      <c r="U5" s="129" t="s">
        <v>13</v>
      </c>
      <c r="V5" s="131"/>
      <c r="W5" s="129" t="s">
        <v>14</v>
      </c>
      <c r="X5" s="131"/>
      <c r="Y5" s="129" t="s">
        <v>15</v>
      </c>
      <c r="Z5" s="131"/>
      <c r="AA5" s="4" t="s">
        <v>10</v>
      </c>
      <c r="AB5" s="132" t="s">
        <v>16</v>
      </c>
    </row>
    <row r="6" spans="1:28" ht="25" customHeight="1">
      <c r="A6" s="133"/>
      <c r="B6" s="133"/>
      <c r="C6" s="133"/>
      <c r="D6" s="4" t="s">
        <v>17</v>
      </c>
      <c r="E6" s="4" t="s">
        <v>18</v>
      </c>
      <c r="F6" s="4" t="s">
        <v>19</v>
      </c>
      <c r="G6" s="4" t="s">
        <v>20</v>
      </c>
      <c r="H6" s="4" t="s">
        <v>21</v>
      </c>
      <c r="I6" s="4" t="s">
        <v>22</v>
      </c>
      <c r="J6" s="4" t="s">
        <v>23</v>
      </c>
      <c r="K6" s="4" t="s">
        <v>24</v>
      </c>
      <c r="L6" s="133"/>
      <c r="M6" s="133"/>
      <c r="N6" s="133"/>
      <c r="O6" s="135"/>
      <c r="P6" s="133"/>
      <c r="Q6" s="4" t="s">
        <v>25</v>
      </c>
      <c r="R6" s="42" t="s">
        <v>26</v>
      </c>
      <c r="S6" s="4" t="s">
        <v>25</v>
      </c>
      <c r="T6" s="42" t="s">
        <v>27</v>
      </c>
      <c r="U6" s="4" t="s">
        <v>25</v>
      </c>
      <c r="V6" s="42" t="s">
        <v>27</v>
      </c>
      <c r="W6" s="4" t="s">
        <v>25</v>
      </c>
      <c r="X6" s="42" t="s">
        <v>27</v>
      </c>
      <c r="Y6" s="4" t="s">
        <v>25</v>
      </c>
      <c r="Z6" s="42" t="s">
        <v>27</v>
      </c>
      <c r="AA6" s="4" t="s">
        <v>25</v>
      </c>
      <c r="AB6" s="133"/>
    </row>
    <row r="7" spans="1:28">
      <c r="A7" s="117" t="s">
        <v>28</v>
      </c>
      <c r="B7" s="38">
        <v>1</v>
      </c>
      <c r="C7" s="38" t="s">
        <v>29</v>
      </c>
      <c r="D7" s="38">
        <v>0</v>
      </c>
      <c r="E7" s="58">
        <v>0</v>
      </c>
      <c r="F7" s="5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58">
        <v>0</v>
      </c>
      <c r="N7" s="38">
        <v>1</v>
      </c>
      <c r="O7" s="15">
        <v>216112</v>
      </c>
      <c r="P7" s="15">
        <f>D7+E7+F7+G7+H7+J7+L7+M7+O7</f>
        <v>216112</v>
      </c>
      <c r="Q7" s="59">
        <v>216112</v>
      </c>
      <c r="R7" s="60">
        <f>Q7/$AA7</f>
        <v>1</v>
      </c>
      <c r="S7" s="38">
        <v>0</v>
      </c>
      <c r="T7" s="60">
        <f>S7/$AA7</f>
        <v>0</v>
      </c>
      <c r="U7" s="38">
        <v>0</v>
      </c>
      <c r="V7" s="60">
        <f>U7/$AA7</f>
        <v>0</v>
      </c>
      <c r="W7" s="38">
        <v>0</v>
      </c>
      <c r="X7" s="44">
        <f>W7/$AA7</f>
        <v>0</v>
      </c>
      <c r="Y7" s="38">
        <v>0</v>
      </c>
      <c r="Z7" s="44">
        <f>Y7/$AA7</f>
        <v>0</v>
      </c>
      <c r="AA7" s="38">
        <f>Q7+S7+U7+W7+Y7</f>
        <v>216112</v>
      </c>
      <c r="AB7" s="38">
        <v>0</v>
      </c>
    </row>
    <row r="8" spans="1:28">
      <c r="A8" s="118"/>
      <c r="B8" s="39">
        <v>2</v>
      </c>
      <c r="C8" s="39" t="s">
        <v>147</v>
      </c>
      <c r="D8" s="39">
        <v>0</v>
      </c>
      <c r="E8" s="61">
        <v>0</v>
      </c>
      <c r="F8" s="61">
        <v>0</v>
      </c>
      <c r="G8" s="39">
        <v>0</v>
      </c>
      <c r="H8" s="39">
        <v>0</v>
      </c>
      <c r="I8" s="39">
        <v>0</v>
      </c>
      <c r="J8" s="39">
        <v>26000</v>
      </c>
      <c r="K8" s="39">
        <v>2</v>
      </c>
      <c r="L8" s="39">
        <v>0</v>
      </c>
      <c r="M8" s="61">
        <v>0</v>
      </c>
      <c r="N8" s="39">
        <v>2</v>
      </c>
      <c r="O8" s="54">
        <v>0</v>
      </c>
      <c r="P8" s="54">
        <f t="shared" ref="P8:P32" si="0">D8+E8+F8+G8+H8+J8+L8+M8+O8</f>
        <v>26000</v>
      </c>
      <c r="Q8" s="62">
        <v>26000</v>
      </c>
      <c r="R8" s="63">
        <f t="shared" ref="R8:Z33" si="1">Q8/$AA8</f>
        <v>1</v>
      </c>
      <c r="S8" s="39">
        <v>0</v>
      </c>
      <c r="T8" s="63">
        <f t="shared" ref="T8:T32" si="2">S8/$AA8</f>
        <v>0</v>
      </c>
      <c r="U8" s="39">
        <v>0</v>
      </c>
      <c r="V8" s="63">
        <f t="shared" ref="V8:V32" si="3">U8/$AA8</f>
        <v>0</v>
      </c>
      <c r="W8" s="39">
        <v>0</v>
      </c>
      <c r="X8" s="45">
        <f t="shared" ref="X8:X32" si="4">W8/$AA8</f>
        <v>0</v>
      </c>
      <c r="Y8" s="39">
        <v>0</v>
      </c>
      <c r="Z8" s="45">
        <f t="shared" ref="Z8:Z32" si="5">Y8/$AA8</f>
        <v>0</v>
      </c>
      <c r="AA8" s="39">
        <f t="shared" ref="AA8:AA32" si="6">Q8+S8+U8+W8+Y8</f>
        <v>26000</v>
      </c>
      <c r="AB8" s="39">
        <v>0</v>
      </c>
    </row>
    <row r="9" spans="1:28">
      <c r="A9" s="118"/>
      <c r="B9" s="35">
        <v>3</v>
      </c>
      <c r="C9" s="35" t="s">
        <v>30</v>
      </c>
      <c r="D9" s="35">
        <v>0</v>
      </c>
      <c r="E9" s="64">
        <v>0</v>
      </c>
      <c r="F9" s="64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64">
        <v>0</v>
      </c>
      <c r="N9" s="35">
        <v>3</v>
      </c>
      <c r="O9" s="12">
        <v>16310</v>
      </c>
      <c r="P9" s="12">
        <f t="shared" si="0"/>
        <v>16310</v>
      </c>
      <c r="Q9" s="65">
        <v>16310</v>
      </c>
      <c r="R9" s="66">
        <f t="shared" si="1"/>
        <v>1</v>
      </c>
      <c r="S9" s="35">
        <v>0</v>
      </c>
      <c r="T9" s="66">
        <f t="shared" si="2"/>
        <v>0</v>
      </c>
      <c r="U9" s="35">
        <v>0</v>
      </c>
      <c r="V9" s="66">
        <f t="shared" si="3"/>
        <v>0</v>
      </c>
      <c r="W9" s="35">
        <v>0</v>
      </c>
      <c r="X9" s="46">
        <f t="shared" si="4"/>
        <v>0</v>
      </c>
      <c r="Y9" s="35">
        <v>0</v>
      </c>
      <c r="Z9" s="46">
        <f t="shared" si="5"/>
        <v>0</v>
      </c>
      <c r="AA9" s="35">
        <f t="shared" si="6"/>
        <v>16310</v>
      </c>
      <c r="AB9" s="35">
        <v>0</v>
      </c>
    </row>
    <row r="10" spans="1:28">
      <c r="A10" s="118"/>
      <c r="B10" s="34">
        <v>4</v>
      </c>
      <c r="C10" s="7" t="s">
        <v>31</v>
      </c>
      <c r="D10" s="35">
        <v>0</v>
      </c>
      <c r="E10" s="64">
        <v>0</v>
      </c>
      <c r="F10" s="64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64">
        <v>0</v>
      </c>
      <c r="N10" s="34">
        <v>4</v>
      </c>
      <c r="O10" s="12">
        <v>15084</v>
      </c>
      <c r="P10" s="12">
        <f t="shared" si="0"/>
        <v>15084</v>
      </c>
      <c r="Q10" s="65">
        <v>15084</v>
      </c>
      <c r="R10" s="66">
        <f t="shared" si="1"/>
        <v>1</v>
      </c>
      <c r="S10" s="35">
        <v>0</v>
      </c>
      <c r="T10" s="66">
        <f t="shared" si="2"/>
        <v>0</v>
      </c>
      <c r="U10" s="35">
        <v>0</v>
      </c>
      <c r="V10" s="66">
        <f t="shared" si="3"/>
        <v>0</v>
      </c>
      <c r="W10" s="35">
        <v>0</v>
      </c>
      <c r="X10" s="46">
        <f t="shared" si="4"/>
        <v>0</v>
      </c>
      <c r="Y10" s="35">
        <v>0</v>
      </c>
      <c r="Z10" s="46">
        <f t="shared" si="5"/>
        <v>0</v>
      </c>
      <c r="AA10" s="35">
        <f t="shared" si="6"/>
        <v>15084</v>
      </c>
      <c r="AB10" s="35">
        <v>0</v>
      </c>
    </row>
    <row r="11" spans="1:28">
      <c r="A11" s="118"/>
      <c r="B11" s="37">
        <v>5</v>
      </c>
      <c r="C11" s="37" t="s">
        <v>32</v>
      </c>
      <c r="D11" s="37">
        <v>0</v>
      </c>
      <c r="E11" s="67">
        <v>0</v>
      </c>
      <c r="F11" s="6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67">
        <v>0</v>
      </c>
      <c r="N11" s="37">
        <v>5</v>
      </c>
      <c r="O11" s="14">
        <v>39874</v>
      </c>
      <c r="P11" s="14">
        <f t="shared" si="0"/>
        <v>39874</v>
      </c>
      <c r="Q11" s="68">
        <v>39872</v>
      </c>
      <c r="R11" s="69">
        <f t="shared" si="1"/>
        <v>1</v>
      </c>
      <c r="S11" s="37">
        <v>0</v>
      </c>
      <c r="T11" s="69">
        <f t="shared" si="2"/>
        <v>0</v>
      </c>
      <c r="U11" s="37">
        <v>0</v>
      </c>
      <c r="V11" s="69">
        <f t="shared" si="3"/>
        <v>0</v>
      </c>
      <c r="W11" s="37">
        <v>0</v>
      </c>
      <c r="X11" s="47">
        <f t="shared" si="4"/>
        <v>0</v>
      </c>
      <c r="Y11" s="37">
        <v>0</v>
      </c>
      <c r="Z11" s="47">
        <f t="shared" si="5"/>
        <v>0</v>
      </c>
      <c r="AA11" s="37">
        <f t="shared" si="6"/>
        <v>39872</v>
      </c>
      <c r="AB11" s="37">
        <v>0</v>
      </c>
    </row>
    <row r="12" spans="1:28">
      <c r="A12" s="118"/>
      <c r="B12" s="35">
        <v>6</v>
      </c>
      <c r="C12" s="35" t="s">
        <v>144</v>
      </c>
      <c r="D12" s="35">
        <v>0</v>
      </c>
      <c r="E12" s="64">
        <v>0</v>
      </c>
      <c r="F12" s="64">
        <v>0</v>
      </c>
      <c r="G12" s="35">
        <v>0</v>
      </c>
      <c r="H12" s="35">
        <v>0</v>
      </c>
      <c r="I12" s="35">
        <v>0</v>
      </c>
      <c r="J12" s="35">
        <v>96063</v>
      </c>
      <c r="K12" s="35">
        <v>1</v>
      </c>
      <c r="L12" s="35">
        <v>0</v>
      </c>
      <c r="M12" s="64">
        <v>0</v>
      </c>
      <c r="N12" s="35">
        <v>6</v>
      </c>
      <c r="O12" s="12">
        <v>0</v>
      </c>
      <c r="P12" s="12">
        <f t="shared" si="0"/>
        <v>96063</v>
      </c>
      <c r="Q12" s="65">
        <v>96063</v>
      </c>
      <c r="R12" s="66">
        <f t="shared" si="1"/>
        <v>1</v>
      </c>
      <c r="S12" s="35">
        <v>0</v>
      </c>
      <c r="T12" s="66">
        <f t="shared" si="2"/>
        <v>0</v>
      </c>
      <c r="U12" s="35">
        <v>0</v>
      </c>
      <c r="V12" s="66">
        <f t="shared" si="3"/>
        <v>0</v>
      </c>
      <c r="W12" s="35">
        <v>0</v>
      </c>
      <c r="X12" s="46">
        <f t="shared" si="4"/>
        <v>0</v>
      </c>
      <c r="Y12" s="35">
        <v>0</v>
      </c>
      <c r="Z12" s="46">
        <f t="shared" si="5"/>
        <v>0</v>
      </c>
      <c r="AA12" s="35">
        <f t="shared" si="6"/>
        <v>96063</v>
      </c>
      <c r="AB12" s="35">
        <v>0</v>
      </c>
    </row>
    <row r="13" spans="1:28">
      <c r="A13" s="118"/>
      <c r="B13" s="37">
        <v>7</v>
      </c>
      <c r="C13" s="37" t="s">
        <v>145</v>
      </c>
      <c r="D13" s="37">
        <v>0</v>
      </c>
      <c r="E13" s="67">
        <v>0</v>
      </c>
      <c r="F13" s="6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67">
        <v>0</v>
      </c>
      <c r="N13" s="37">
        <v>7</v>
      </c>
      <c r="O13" s="14">
        <v>42830</v>
      </c>
      <c r="P13" s="14">
        <f t="shared" si="0"/>
        <v>42830</v>
      </c>
      <c r="Q13" s="68">
        <v>42830</v>
      </c>
      <c r="R13" s="69">
        <f t="shared" si="1"/>
        <v>1</v>
      </c>
      <c r="S13" s="37">
        <v>0</v>
      </c>
      <c r="T13" s="69">
        <f t="shared" si="2"/>
        <v>0</v>
      </c>
      <c r="U13" s="37">
        <v>0</v>
      </c>
      <c r="V13" s="69">
        <f t="shared" si="3"/>
        <v>0</v>
      </c>
      <c r="W13" s="37">
        <v>0</v>
      </c>
      <c r="X13" s="47">
        <f t="shared" si="4"/>
        <v>0</v>
      </c>
      <c r="Y13" s="37">
        <v>0</v>
      </c>
      <c r="Z13" s="47">
        <f t="shared" si="5"/>
        <v>0</v>
      </c>
      <c r="AA13" s="37">
        <f t="shared" si="6"/>
        <v>42830</v>
      </c>
      <c r="AB13" s="37">
        <v>0</v>
      </c>
    </row>
    <row r="14" spans="1:28">
      <c r="A14" s="118"/>
      <c r="B14" s="35">
        <v>8</v>
      </c>
      <c r="C14" s="40" t="s">
        <v>33</v>
      </c>
      <c r="D14" s="35">
        <v>0</v>
      </c>
      <c r="E14" s="64">
        <v>0</v>
      </c>
      <c r="F14" s="64">
        <v>0</v>
      </c>
      <c r="G14" s="35">
        <v>0</v>
      </c>
      <c r="H14" s="35">
        <v>0</v>
      </c>
      <c r="I14" s="35">
        <v>0</v>
      </c>
      <c r="J14" s="35">
        <v>32150</v>
      </c>
      <c r="K14" s="35">
        <v>1</v>
      </c>
      <c r="L14" s="35">
        <v>0</v>
      </c>
      <c r="M14" s="64">
        <v>0</v>
      </c>
      <c r="N14" s="35">
        <v>8</v>
      </c>
      <c r="O14" s="12">
        <v>0</v>
      </c>
      <c r="P14" s="12">
        <f t="shared" si="0"/>
        <v>32150</v>
      </c>
      <c r="Q14" s="65">
        <v>32150</v>
      </c>
      <c r="R14" s="66">
        <f t="shared" si="1"/>
        <v>1</v>
      </c>
      <c r="S14" s="35">
        <v>0</v>
      </c>
      <c r="T14" s="66">
        <f t="shared" si="2"/>
        <v>0</v>
      </c>
      <c r="U14" s="35">
        <v>0</v>
      </c>
      <c r="V14" s="66">
        <f t="shared" si="3"/>
        <v>0</v>
      </c>
      <c r="W14" s="35">
        <v>0</v>
      </c>
      <c r="X14" s="46">
        <f t="shared" si="4"/>
        <v>0</v>
      </c>
      <c r="Y14" s="35">
        <v>0</v>
      </c>
      <c r="Z14" s="46">
        <f t="shared" si="5"/>
        <v>0</v>
      </c>
      <c r="AA14" s="35">
        <f t="shared" si="6"/>
        <v>32150</v>
      </c>
      <c r="AB14" s="35">
        <v>0</v>
      </c>
    </row>
    <row r="15" spans="1:28">
      <c r="A15" s="118"/>
      <c r="B15" s="37">
        <v>9</v>
      </c>
      <c r="C15" s="37" t="s">
        <v>154</v>
      </c>
      <c r="D15" s="37">
        <v>0</v>
      </c>
      <c r="E15" s="67">
        <v>0</v>
      </c>
      <c r="F15" s="37">
        <v>255500</v>
      </c>
      <c r="G15" s="37">
        <v>0</v>
      </c>
      <c r="H15" s="37">
        <v>0</v>
      </c>
      <c r="I15" s="37">
        <v>0</v>
      </c>
      <c r="J15" s="37">
        <v>38500</v>
      </c>
      <c r="K15" s="37">
        <v>1</v>
      </c>
      <c r="L15" s="37">
        <v>0</v>
      </c>
      <c r="M15" s="67">
        <v>0</v>
      </c>
      <c r="N15" s="37">
        <v>9</v>
      </c>
      <c r="O15" s="14">
        <v>455500</v>
      </c>
      <c r="P15" s="14">
        <f t="shared" si="0"/>
        <v>749500</v>
      </c>
      <c r="Q15" s="68">
        <v>480500</v>
      </c>
      <c r="R15" s="69">
        <f t="shared" si="1"/>
        <v>0.65329707681849081</v>
      </c>
      <c r="S15" s="37">
        <v>0</v>
      </c>
      <c r="T15" s="69">
        <f t="shared" si="2"/>
        <v>0</v>
      </c>
      <c r="U15" s="37">
        <v>0</v>
      </c>
      <c r="V15" s="69">
        <f t="shared" si="3"/>
        <v>0</v>
      </c>
      <c r="W15" s="37">
        <v>255000</v>
      </c>
      <c r="X15" s="47">
        <f t="shared" si="4"/>
        <v>0.34670292318150919</v>
      </c>
      <c r="Y15" s="37">
        <v>0</v>
      </c>
      <c r="Z15" s="47">
        <f t="shared" si="5"/>
        <v>0</v>
      </c>
      <c r="AA15" s="37">
        <f t="shared" si="6"/>
        <v>735500</v>
      </c>
      <c r="AB15" s="37">
        <v>0</v>
      </c>
    </row>
    <row r="16" spans="1:28">
      <c r="A16" s="118"/>
      <c r="B16" s="39">
        <v>10</v>
      </c>
      <c r="C16" s="39" t="s">
        <v>148</v>
      </c>
      <c r="D16" s="39">
        <v>0</v>
      </c>
      <c r="E16" s="61">
        <v>0</v>
      </c>
      <c r="F16" s="39">
        <v>1000</v>
      </c>
      <c r="G16" s="39">
        <v>0</v>
      </c>
      <c r="H16" s="39">
        <v>0</v>
      </c>
      <c r="I16" s="39">
        <v>0</v>
      </c>
      <c r="J16" s="39">
        <v>656539</v>
      </c>
      <c r="K16" s="39">
        <v>5</v>
      </c>
      <c r="L16" s="39">
        <v>0</v>
      </c>
      <c r="M16" s="61">
        <v>0</v>
      </c>
      <c r="N16" s="39">
        <v>10</v>
      </c>
      <c r="O16" s="54">
        <v>165313</v>
      </c>
      <c r="P16" s="54">
        <f t="shared" si="0"/>
        <v>822852</v>
      </c>
      <c r="Q16" s="62">
        <v>700063</v>
      </c>
      <c r="R16" s="63">
        <f t="shared" si="1"/>
        <v>0.99843260188087779</v>
      </c>
      <c r="S16" s="39">
        <v>1099</v>
      </c>
      <c r="T16" s="63">
        <f t="shared" si="2"/>
        <v>1.567398119122257E-3</v>
      </c>
      <c r="U16" s="39">
        <v>0</v>
      </c>
      <c r="V16" s="63">
        <f t="shared" si="3"/>
        <v>0</v>
      </c>
      <c r="W16" s="39">
        <v>0</v>
      </c>
      <c r="X16" s="45">
        <f t="shared" si="4"/>
        <v>0</v>
      </c>
      <c r="Y16" s="39">
        <v>0</v>
      </c>
      <c r="Z16" s="45">
        <f t="shared" si="5"/>
        <v>0</v>
      </c>
      <c r="AA16" s="39">
        <f t="shared" si="6"/>
        <v>701162</v>
      </c>
      <c r="AB16" s="39">
        <v>0</v>
      </c>
    </row>
    <row r="17" spans="1:28">
      <c r="A17" s="118"/>
      <c r="B17" s="39">
        <v>11</v>
      </c>
      <c r="C17" s="39" t="s">
        <v>34</v>
      </c>
      <c r="D17" s="39">
        <v>0</v>
      </c>
      <c r="E17" s="61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61">
        <v>0</v>
      </c>
      <c r="N17" s="39">
        <v>11</v>
      </c>
      <c r="O17" s="54">
        <v>200412</v>
      </c>
      <c r="P17" s="54">
        <f t="shared" si="0"/>
        <v>200412</v>
      </c>
      <c r="Q17" s="62">
        <v>200412</v>
      </c>
      <c r="R17" s="63">
        <f t="shared" si="1"/>
        <v>1</v>
      </c>
      <c r="S17" s="39">
        <v>0</v>
      </c>
      <c r="T17" s="63">
        <f t="shared" si="2"/>
        <v>0</v>
      </c>
      <c r="U17" s="39">
        <v>0</v>
      </c>
      <c r="V17" s="63">
        <f t="shared" si="3"/>
        <v>0</v>
      </c>
      <c r="W17" s="39">
        <v>0</v>
      </c>
      <c r="X17" s="45">
        <f t="shared" si="4"/>
        <v>0</v>
      </c>
      <c r="Y17" s="39">
        <v>0</v>
      </c>
      <c r="Z17" s="45">
        <f t="shared" si="5"/>
        <v>0</v>
      </c>
      <c r="AA17" s="39">
        <f t="shared" si="6"/>
        <v>200412</v>
      </c>
      <c r="AB17" s="39">
        <v>0</v>
      </c>
    </row>
    <row r="18" spans="1:28">
      <c r="A18" s="118"/>
      <c r="B18" s="39">
        <v>12</v>
      </c>
      <c r="C18" s="39" t="s">
        <v>35</v>
      </c>
      <c r="D18" s="39">
        <v>0</v>
      </c>
      <c r="E18" s="61">
        <v>0</v>
      </c>
      <c r="F18" s="39">
        <v>32850</v>
      </c>
      <c r="G18" s="39">
        <v>146000</v>
      </c>
      <c r="H18" s="39">
        <v>0</v>
      </c>
      <c r="I18" s="39">
        <v>0</v>
      </c>
      <c r="J18" s="39">
        <v>0</v>
      </c>
      <c r="K18" s="70">
        <v>0</v>
      </c>
      <c r="L18" s="70">
        <v>0</v>
      </c>
      <c r="M18" s="61">
        <v>0</v>
      </c>
      <c r="N18" s="39">
        <v>12</v>
      </c>
      <c r="O18" s="54">
        <v>0</v>
      </c>
      <c r="P18" s="54">
        <f t="shared" si="0"/>
        <v>178850</v>
      </c>
      <c r="Q18" s="62">
        <v>146000</v>
      </c>
      <c r="R18" s="63">
        <f t="shared" si="1"/>
        <v>0.81632653061224492</v>
      </c>
      <c r="S18" s="39">
        <v>0</v>
      </c>
      <c r="T18" s="63">
        <f t="shared" si="2"/>
        <v>0</v>
      </c>
      <c r="U18" s="39">
        <v>18250</v>
      </c>
      <c r="V18" s="63">
        <f t="shared" si="3"/>
        <v>0.10204081632653061</v>
      </c>
      <c r="W18" s="39">
        <v>14600</v>
      </c>
      <c r="X18" s="45">
        <f t="shared" si="4"/>
        <v>8.1632653061224483E-2</v>
      </c>
      <c r="Y18" s="39">
        <v>0</v>
      </c>
      <c r="Z18" s="45">
        <f t="shared" si="5"/>
        <v>0</v>
      </c>
      <c r="AA18" s="39">
        <f t="shared" si="6"/>
        <v>178850</v>
      </c>
      <c r="AB18" s="39">
        <v>0</v>
      </c>
    </row>
    <row r="19" spans="1:28">
      <c r="A19" s="118"/>
      <c r="B19" s="35">
        <v>13</v>
      </c>
      <c r="C19" s="40" t="s">
        <v>36</v>
      </c>
      <c r="D19" s="35">
        <v>0</v>
      </c>
      <c r="E19" s="64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64">
        <v>0</v>
      </c>
      <c r="N19" s="35">
        <v>13</v>
      </c>
      <c r="O19" s="12">
        <v>600</v>
      </c>
      <c r="P19" s="12">
        <f t="shared" si="0"/>
        <v>600</v>
      </c>
      <c r="Q19" s="65">
        <v>600</v>
      </c>
      <c r="R19" s="66">
        <f t="shared" si="1"/>
        <v>1</v>
      </c>
      <c r="S19" s="35">
        <v>0</v>
      </c>
      <c r="T19" s="66">
        <f t="shared" si="2"/>
        <v>0</v>
      </c>
      <c r="U19" s="35">
        <v>0</v>
      </c>
      <c r="V19" s="66">
        <f t="shared" si="3"/>
        <v>0</v>
      </c>
      <c r="W19" s="35">
        <v>0</v>
      </c>
      <c r="X19" s="46">
        <f t="shared" si="4"/>
        <v>0</v>
      </c>
      <c r="Y19" s="35">
        <v>0</v>
      </c>
      <c r="Z19" s="46">
        <f t="shared" si="5"/>
        <v>0</v>
      </c>
      <c r="AA19" s="35">
        <f t="shared" si="6"/>
        <v>600</v>
      </c>
      <c r="AB19" s="35">
        <v>0</v>
      </c>
    </row>
    <row r="20" spans="1:28">
      <c r="A20" s="118"/>
      <c r="B20" s="34">
        <v>14</v>
      </c>
      <c r="C20" s="34" t="s">
        <v>37</v>
      </c>
      <c r="D20" s="34">
        <v>0</v>
      </c>
      <c r="E20" s="71">
        <v>0</v>
      </c>
      <c r="F20" s="71">
        <v>0</v>
      </c>
      <c r="G20" s="34">
        <v>0</v>
      </c>
      <c r="H20" s="34">
        <v>0</v>
      </c>
      <c r="I20" s="34">
        <v>0</v>
      </c>
      <c r="J20" s="34">
        <v>35840</v>
      </c>
      <c r="K20" s="34">
        <v>2</v>
      </c>
      <c r="L20" s="34">
        <v>0</v>
      </c>
      <c r="M20" s="71">
        <v>0</v>
      </c>
      <c r="N20" s="34">
        <v>14</v>
      </c>
      <c r="O20" s="13">
        <v>0</v>
      </c>
      <c r="P20" s="13">
        <f t="shared" si="0"/>
        <v>35840</v>
      </c>
      <c r="Q20" s="72">
        <v>35840</v>
      </c>
      <c r="R20" s="73">
        <f t="shared" si="1"/>
        <v>1</v>
      </c>
      <c r="S20" s="34">
        <v>0</v>
      </c>
      <c r="T20" s="73">
        <f t="shared" si="2"/>
        <v>0</v>
      </c>
      <c r="U20" s="34">
        <v>0</v>
      </c>
      <c r="V20" s="73">
        <f t="shared" si="3"/>
        <v>0</v>
      </c>
      <c r="W20" s="34">
        <v>0</v>
      </c>
      <c r="X20" s="48">
        <f t="shared" si="4"/>
        <v>0</v>
      </c>
      <c r="Y20" s="34">
        <v>0</v>
      </c>
      <c r="Z20" s="48">
        <f t="shared" si="5"/>
        <v>0</v>
      </c>
      <c r="AA20" s="34">
        <f t="shared" si="6"/>
        <v>35840</v>
      </c>
      <c r="AB20" s="34">
        <v>0</v>
      </c>
    </row>
    <row r="21" spans="1:28">
      <c r="A21" s="118"/>
      <c r="B21" s="34">
        <v>15</v>
      </c>
      <c r="C21" s="35" t="s">
        <v>38</v>
      </c>
      <c r="D21" s="34">
        <v>0</v>
      </c>
      <c r="E21" s="71">
        <v>0</v>
      </c>
      <c r="F21" s="71">
        <v>0</v>
      </c>
      <c r="G21" s="34">
        <v>0</v>
      </c>
      <c r="H21" s="34">
        <v>0</v>
      </c>
      <c r="I21" s="34">
        <v>0</v>
      </c>
      <c r="J21" s="34">
        <v>24000</v>
      </c>
      <c r="K21" s="34">
        <v>2</v>
      </c>
      <c r="L21" s="34">
        <v>0</v>
      </c>
      <c r="M21" s="71">
        <v>0</v>
      </c>
      <c r="N21" s="34">
        <v>15</v>
      </c>
      <c r="O21" s="13">
        <v>0</v>
      </c>
      <c r="P21" s="13">
        <f t="shared" si="0"/>
        <v>24000</v>
      </c>
      <c r="Q21" s="72">
        <v>0</v>
      </c>
      <c r="R21" s="73">
        <f t="shared" si="1"/>
        <v>0</v>
      </c>
      <c r="S21" s="34">
        <v>0</v>
      </c>
      <c r="T21" s="73">
        <f t="shared" si="2"/>
        <v>0</v>
      </c>
      <c r="U21" s="34">
        <v>23725</v>
      </c>
      <c r="V21" s="73">
        <f t="shared" si="3"/>
        <v>1</v>
      </c>
      <c r="W21" s="34">
        <v>0</v>
      </c>
      <c r="X21" s="48">
        <f t="shared" si="4"/>
        <v>0</v>
      </c>
      <c r="Y21" s="34">
        <v>0</v>
      </c>
      <c r="Z21" s="48">
        <f t="shared" si="5"/>
        <v>0</v>
      </c>
      <c r="AA21" s="34">
        <f t="shared" si="6"/>
        <v>23725</v>
      </c>
      <c r="AB21" s="34">
        <v>23725</v>
      </c>
    </row>
    <row r="22" spans="1:28">
      <c r="A22" s="118"/>
      <c r="B22" s="34">
        <v>16</v>
      </c>
      <c r="C22" s="34" t="s">
        <v>39</v>
      </c>
      <c r="D22" s="34">
        <v>0</v>
      </c>
      <c r="E22" s="71">
        <v>0</v>
      </c>
      <c r="F22" s="71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1141</v>
      </c>
      <c r="M22" s="71">
        <v>0</v>
      </c>
      <c r="N22" s="34">
        <v>16</v>
      </c>
      <c r="O22" s="13">
        <v>0</v>
      </c>
      <c r="P22" s="13">
        <f t="shared" si="0"/>
        <v>1141</v>
      </c>
      <c r="Q22" s="72">
        <v>1141</v>
      </c>
      <c r="R22" s="73">
        <f t="shared" si="1"/>
        <v>1</v>
      </c>
      <c r="S22" s="34">
        <v>0</v>
      </c>
      <c r="T22" s="73">
        <f t="shared" si="2"/>
        <v>0</v>
      </c>
      <c r="U22" s="34">
        <v>0</v>
      </c>
      <c r="V22" s="73">
        <f t="shared" si="3"/>
        <v>0</v>
      </c>
      <c r="W22" s="34">
        <v>0</v>
      </c>
      <c r="X22" s="48">
        <f t="shared" si="4"/>
        <v>0</v>
      </c>
      <c r="Y22" s="34">
        <v>0</v>
      </c>
      <c r="Z22" s="48">
        <f t="shared" si="5"/>
        <v>0</v>
      </c>
      <c r="AA22" s="34">
        <f t="shared" si="6"/>
        <v>1141</v>
      </c>
      <c r="AB22" s="34">
        <v>0</v>
      </c>
    </row>
    <row r="23" spans="1:28">
      <c r="A23" s="118"/>
      <c r="B23" s="34">
        <v>17</v>
      </c>
      <c r="C23" s="34" t="s">
        <v>40</v>
      </c>
      <c r="D23" s="34">
        <v>0</v>
      </c>
      <c r="E23" s="71">
        <v>0</v>
      </c>
      <c r="F23" s="71">
        <v>0</v>
      </c>
      <c r="G23" s="34">
        <v>0</v>
      </c>
      <c r="H23" s="34">
        <v>0</v>
      </c>
      <c r="I23" s="34">
        <v>0</v>
      </c>
      <c r="J23" s="34">
        <v>19126</v>
      </c>
      <c r="K23" s="34">
        <v>1</v>
      </c>
      <c r="L23" s="34">
        <v>0</v>
      </c>
      <c r="M23" s="71">
        <v>0</v>
      </c>
      <c r="N23" s="34">
        <v>17</v>
      </c>
      <c r="O23" s="13">
        <v>0</v>
      </c>
      <c r="P23" s="13">
        <f t="shared" si="0"/>
        <v>19126</v>
      </c>
      <c r="Q23" s="72">
        <v>19126</v>
      </c>
      <c r="R23" s="73">
        <f t="shared" si="1"/>
        <v>1</v>
      </c>
      <c r="S23" s="34">
        <v>0</v>
      </c>
      <c r="T23" s="73">
        <f t="shared" si="2"/>
        <v>0</v>
      </c>
      <c r="U23" s="34">
        <v>0</v>
      </c>
      <c r="V23" s="73">
        <f t="shared" si="3"/>
        <v>0</v>
      </c>
      <c r="W23" s="34">
        <v>0</v>
      </c>
      <c r="X23" s="48">
        <f t="shared" si="4"/>
        <v>0</v>
      </c>
      <c r="Y23" s="34">
        <v>0</v>
      </c>
      <c r="Z23" s="48">
        <f t="shared" si="5"/>
        <v>0</v>
      </c>
      <c r="AA23" s="34">
        <f t="shared" si="6"/>
        <v>19126</v>
      </c>
      <c r="AB23" s="34">
        <v>0</v>
      </c>
    </row>
    <row r="24" spans="1:28">
      <c r="A24" s="118"/>
      <c r="B24" s="34">
        <v>18</v>
      </c>
      <c r="C24" s="34" t="s">
        <v>41</v>
      </c>
      <c r="D24" s="34">
        <v>0</v>
      </c>
      <c r="E24" s="34">
        <v>0</v>
      </c>
      <c r="F24" s="34">
        <v>0</v>
      </c>
      <c r="G24" s="34">
        <v>1829343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102196</v>
      </c>
      <c r="N24" s="34">
        <v>18</v>
      </c>
      <c r="O24" s="13">
        <v>0</v>
      </c>
      <c r="P24" s="13">
        <f t="shared" si="0"/>
        <v>1931539</v>
      </c>
      <c r="Q24" s="72">
        <v>1931539</v>
      </c>
      <c r="R24" s="73">
        <f t="shared" si="1"/>
        <v>1</v>
      </c>
      <c r="S24" s="34">
        <v>0</v>
      </c>
      <c r="T24" s="73">
        <f t="shared" si="2"/>
        <v>0</v>
      </c>
      <c r="U24" s="34">
        <v>0</v>
      </c>
      <c r="V24" s="73">
        <f t="shared" si="3"/>
        <v>0</v>
      </c>
      <c r="W24" s="34">
        <v>0</v>
      </c>
      <c r="X24" s="48">
        <f t="shared" si="4"/>
        <v>0</v>
      </c>
      <c r="Y24" s="34">
        <v>0</v>
      </c>
      <c r="Z24" s="48">
        <f t="shared" si="5"/>
        <v>0</v>
      </c>
      <c r="AA24" s="34">
        <f t="shared" si="6"/>
        <v>1931539</v>
      </c>
      <c r="AB24" s="34">
        <v>0</v>
      </c>
    </row>
    <row r="25" spans="1:28">
      <c r="A25" s="118"/>
      <c r="B25" s="35">
        <v>19</v>
      </c>
      <c r="C25" s="35" t="s">
        <v>42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74">
        <v>0</v>
      </c>
      <c r="N25" s="40">
        <v>19</v>
      </c>
      <c r="O25" s="74">
        <v>39554</v>
      </c>
      <c r="P25" s="74">
        <f t="shared" si="0"/>
        <v>39554</v>
      </c>
      <c r="Q25" s="65">
        <v>39544</v>
      </c>
      <c r="R25" s="66">
        <f t="shared" si="1"/>
        <v>1</v>
      </c>
      <c r="S25" s="35">
        <v>0</v>
      </c>
      <c r="T25" s="66">
        <f t="shared" si="2"/>
        <v>0</v>
      </c>
      <c r="U25" s="35">
        <v>0</v>
      </c>
      <c r="V25" s="66">
        <f t="shared" si="3"/>
        <v>0</v>
      </c>
      <c r="W25" s="35">
        <v>0</v>
      </c>
      <c r="X25" s="46">
        <f t="shared" si="4"/>
        <v>0</v>
      </c>
      <c r="Y25" s="35">
        <v>0</v>
      </c>
      <c r="Z25" s="46">
        <f t="shared" si="5"/>
        <v>0</v>
      </c>
      <c r="AA25" s="35">
        <f t="shared" si="6"/>
        <v>39544</v>
      </c>
      <c r="AB25" s="35">
        <v>0</v>
      </c>
    </row>
    <row r="26" spans="1:28">
      <c r="A26" s="118"/>
      <c r="B26" s="34">
        <v>20</v>
      </c>
      <c r="C26" s="34" t="s">
        <v>43</v>
      </c>
      <c r="D26" s="34">
        <v>0</v>
      </c>
      <c r="E26" s="71">
        <v>0</v>
      </c>
      <c r="F26" s="71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71">
        <v>0</v>
      </c>
      <c r="N26" s="34">
        <v>20</v>
      </c>
      <c r="O26" s="13">
        <v>14903</v>
      </c>
      <c r="P26" s="13">
        <f t="shared" si="0"/>
        <v>14903</v>
      </c>
      <c r="Q26" s="72">
        <v>14903</v>
      </c>
      <c r="R26" s="73">
        <f t="shared" si="1"/>
        <v>1</v>
      </c>
      <c r="S26" s="34">
        <v>0</v>
      </c>
      <c r="T26" s="73">
        <f t="shared" si="2"/>
        <v>0</v>
      </c>
      <c r="U26" s="34">
        <v>0</v>
      </c>
      <c r="V26" s="73">
        <f t="shared" si="3"/>
        <v>0</v>
      </c>
      <c r="W26" s="34">
        <v>0</v>
      </c>
      <c r="X26" s="48">
        <f t="shared" si="4"/>
        <v>0</v>
      </c>
      <c r="Y26" s="34">
        <v>0</v>
      </c>
      <c r="Z26" s="48">
        <f t="shared" si="5"/>
        <v>0</v>
      </c>
      <c r="AA26" s="34">
        <f t="shared" si="6"/>
        <v>14903</v>
      </c>
      <c r="AB26" s="34">
        <v>0</v>
      </c>
    </row>
    <row r="27" spans="1:28">
      <c r="A27" s="118"/>
      <c r="B27" s="35">
        <v>21</v>
      </c>
      <c r="C27" s="35" t="s">
        <v>44</v>
      </c>
      <c r="D27" s="35">
        <v>0</v>
      </c>
      <c r="E27" s="64">
        <v>0</v>
      </c>
      <c r="F27" s="64">
        <v>0</v>
      </c>
      <c r="G27" s="35">
        <v>0</v>
      </c>
      <c r="H27" s="35">
        <v>0</v>
      </c>
      <c r="I27" s="35">
        <v>0</v>
      </c>
      <c r="J27" s="35">
        <v>101442</v>
      </c>
      <c r="K27" s="35">
        <v>1</v>
      </c>
      <c r="L27" s="35">
        <v>0</v>
      </c>
      <c r="M27" s="64">
        <v>0</v>
      </c>
      <c r="N27" s="35">
        <v>21</v>
      </c>
      <c r="O27" s="12">
        <v>0</v>
      </c>
      <c r="P27" s="12">
        <f t="shared" si="0"/>
        <v>101442</v>
      </c>
      <c r="Q27" s="65">
        <v>0</v>
      </c>
      <c r="R27" s="66">
        <f t="shared" si="1"/>
        <v>0</v>
      </c>
      <c r="S27" s="35">
        <v>0</v>
      </c>
      <c r="T27" s="66">
        <f t="shared" si="2"/>
        <v>0</v>
      </c>
      <c r="U27" s="35">
        <v>101442</v>
      </c>
      <c r="V27" s="66">
        <f t="shared" si="3"/>
        <v>1</v>
      </c>
      <c r="W27" s="35">
        <v>0</v>
      </c>
      <c r="X27" s="46">
        <f t="shared" si="4"/>
        <v>0</v>
      </c>
      <c r="Y27" s="35">
        <v>0</v>
      </c>
      <c r="Z27" s="46">
        <f t="shared" si="5"/>
        <v>0</v>
      </c>
      <c r="AA27" s="35">
        <f t="shared" si="6"/>
        <v>101442</v>
      </c>
      <c r="AB27" s="35">
        <v>0</v>
      </c>
    </row>
    <row r="28" spans="1:28">
      <c r="A28" s="118"/>
      <c r="B28" s="34">
        <v>22</v>
      </c>
      <c r="C28" s="34" t="s">
        <v>45</v>
      </c>
      <c r="D28" s="34">
        <v>0</v>
      </c>
      <c r="E28" s="71">
        <v>0</v>
      </c>
      <c r="F28" s="71">
        <v>0</v>
      </c>
      <c r="G28" s="34">
        <v>0</v>
      </c>
      <c r="H28" s="34">
        <v>0</v>
      </c>
      <c r="I28" s="34">
        <v>0</v>
      </c>
      <c r="J28" s="34">
        <v>13500</v>
      </c>
      <c r="K28" s="75">
        <v>1</v>
      </c>
      <c r="L28" s="75">
        <v>0</v>
      </c>
      <c r="M28" s="71">
        <v>0</v>
      </c>
      <c r="N28" s="34">
        <v>22</v>
      </c>
      <c r="O28" s="13">
        <v>0</v>
      </c>
      <c r="P28" s="13">
        <f t="shared" si="0"/>
        <v>13500</v>
      </c>
      <c r="Q28" s="72">
        <v>13000</v>
      </c>
      <c r="R28" s="73">
        <f t="shared" si="1"/>
        <v>1</v>
      </c>
      <c r="S28" s="34">
        <v>0</v>
      </c>
      <c r="T28" s="73">
        <f t="shared" si="2"/>
        <v>0</v>
      </c>
      <c r="U28" s="34">
        <v>0</v>
      </c>
      <c r="V28" s="73">
        <f t="shared" si="3"/>
        <v>0</v>
      </c>
      <c r="W28" s="34">
        <v>0</v>
      </c>
      <c r="X28" s="48">
        <f t="shared" si="4"/>
        <v>0</v>
      </c>
      <c r="Y28" s="34">
        <v>0</v>
      </c>
      <c r="Z28" s="48">
        <f t="shared" si="5"/>
        <v>0</v>
      </c>
      <c r="AA28" s="34">
        <f t="shared" si="6"/>
        <v>13000</v>
      </c>
      <c r="AB28" s="34">
        <v>0</v>
      </c>
    </row>
    <row r="29" spans="1:28">
      <c r="A29" s="118"/>
      <c r="B29" s="37">
        <v>23</v>
      </c>
      <c r="C29" s="37" t="s">
        <v>46</v>
      </c>
      <c r="D29" s="39">
        <v>0</v>
      </c>
      <c r="E29" s="61">
        <v>0</v>
      </c>
      <c r="F29" s="61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61">
        <v>0</v>
      </c>
      <c r="N29" s="37">
        <v>23</v>
      </c>
      <c r="O29" s="54">
        <v>5708</v>
      </c>
      <c r="P29" s="54">
        <f t="shared" si="0"/>
        <v>5708</v>
      </c>
      <c r="Q29" s="62">
        <v>5708</v>
      </c>
      <c r="R29" s="63">
        <f t="shared" si="1"/>
        <v>1</v>
      </c>
      <c r="S29" s="39">
        <v>0</v>
      </c>
      <c r="T29" s="63">
        <f t="shared" si="2"/>
        <v>0</v>
      </c>
      <c r="U29" s="39">
        <v>0</v>
      </c>
      <c r="V29" s="63">
        <f t="shared" si="3"/>
        <v>0</v>
      </c>
      <c r="W29" s="39">
        <v>0</v>
      </c>
      <c r="X29" s="45">
        <f t="shared" si="4"/>
        <v>0</v>
      </c>
      <c r="Y29" s="39">
        <v>0</v>
      </c>
      <c r="Z29" s="45">
        <f t="shared" si="5"/>
        <v>0</v>
      </c>
      <c r="AA29" s="39">
        <f t="shared" si="6"/>
        <v>5708</v>
      </c>
      <c r="AB29" s="39">
        <v>0</v>
      </c>
    </row>
    <row r="30" spans="1:28">
      <c r="A30" s="118"/>
      <c r="B30" s="35">
        <v>24</v>
      </c>
      <c r="C30" s="35" t="s">
        <v>47</v>
      </c>
      <c r="D30" s="35">
        <v>0</v>
      </c>
      <c r="E30" s="64">
        <v>0</v>
      </c>
      <c r="F30" s="64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64">
        <v>0</v>
      </c>
      <c r="N30" s="35">
        <v>24</v>
      </c>
      <c r="O30" s="12">
        <v>37819</v>
      </c>
      <c r="P30" s="12">
        <f t="shared" si="0"/>
        <v>37819</v>
      </c>
      <c r="Q30" s="65">
        <v>37819</v>
      </c>
      <c r="R30" s="66">
        <f t="shared" si="1"/>
        <v>1</v>
      </c>
      <c r="S30" s="35">
        <v>0</v>
      </c>
      <c r="T30" s="66">
        <f t="shared" si="2"/>
        <v>0</v>
      </c>
      <c r="U30" s="35">
        <v>0</v>
      </c>
      <c r="V30" s="66">
        <f t="shared" si="3"/>
        <v>0</v>
      </c>
      <c r="W30" s="35">
        <v>0</v>
      </c>
      <c r="X30" s="46">
        <f t="shared" si="4"/>
        <v>0</v>
      </c>
      <c r="Y30" s="35">
        <v>0</v>
      </c>
      <c r="Z30" s="46">
        <f t="shared" si="5"/>
        <v>0</v>
      </c>
      <c r="AA30" s="35">
        <f t="shared" si="6"/>
        <v>37819</v>
      </c>
      <c r="AB30" s="35">
        <v>0</v>
      </c>
    </row>
    <row r="31" spans="1:28">
      <c r="A31" s="118"/>
      <c r="B31" s="35">
        <v>25</v>
      </c>
      <c r="C31" s="35" t="s">
        <v>48</v>
      </c>
      <c r="D31" s="35">
        <v>0</v>
      </c>
      <c r="E31" s="64">
        <v>0</v>
      </c>
      <c r="F31" s="64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64">
        <v>0</v>
      </c>
      <c r="N31" s="35">
        <v>25</v>
      </c>
      <c r="O31" s="12">
        <v>842053</v>
      </c>
      <c r="P31" s="12">
        <f t="shared" si="0"/>
        <v>842053</v>
      </c>
      <c r="Q31" s="65">
        <v>842053</v>
      </c>
      <c r="R31" s="66">
        <f t="shared" si="1"/>
        <v>1</v>
      </c>
      <c r="S31" s="35">
        <v>0</v>
      </c>
      <c r="T31" s="66">
        <f t="shared" si="2"/>
        <v>0</v>
      </c>
      <c r="U31" s="35">
        <v>0</v>
      </c>
      <c r="V31" s="66">
        <f t="shared" si="3"/>
        <v>0</v>
      </c>
      <c r="W31" s="35">
        <v>0</v>
      </c>
      <c r="X31" s="46">
        <f t="shared" si="4"/>
        <v>0</v>
      </c>
      <c r="Y31" s="35">
        <v>0</v>
      </c>
      <c r="Z31" s="46">
        <f t="shared" si="5"/>
        <v>0</v>
      </c>
      <c r="AA31" s="35">
        <f t="shared" si="6"/>
        <v>842053</v>
      </c>
      <c r="AB31" s="35">
        <v>0</v>
      </c>
    </row>
    <row r="32" spans="1:28" ht="13.5" thickBot="1">
      <c r="A32" s="118"/>
      <c r="B32" s="39">
        <v>26</v>
      </c>
      <c r="C32" s="40" t="s">
        <v>49</v>
      </c>
      <c r="D32" s="39">
        <v>0</v>
      </c>
      <c r="E32" s="61">
        <v>0</v>
      </c>
      <c r="F32" s="61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61">
        <v>0</v>
      </c>
      <c r="N32" s="40">
        <v>26</v>
      </c>
      <c r="O32" s="54">
        <v>310250</v>
      </c>
      <c r="P32" s="54">
        <f t="shared" si="0"/>
        <v>310250</v>
      </c>
      <c r="Q32" s="62">
        <v>310250</v>
      </c>
      <c r="R32" s="63">
        <f t="shared" si="1"/>
        <v>1</v>
      </c>
      <c r="S32" s="39">
        <v>0</v>
      </c>
      <c r="T32" s="63">
        <f t="shared" si="2"/>
        <v>0</v>
      </c>
      <c r="U32" s="39">
        <v>0</v>
      </c>
      <c r="V32" s="63">
        <f t="shared" si="3"/>
        <v>0</v>
      </c>
      <c r="W32" s="39">
        <v>0</v>
      </c>
      <c r="X32" s="45">
        <f t="shared" si="4"/>
        <v>0</v>
      </c>
      <c r="Y32" s="39">
        <v>0</v>
      </c>
      <c r="Z32" s="45">
        <f t="shared" si="5"/>
        <v>0</v>
      </c>
      <c r="AA32" s="39">
        <f t="shared" si="6"/>
        <v>310250</v>
      </c>
      <c r="AB32" s="39">
        <v>0</v>
      </c>
    </row>
    <row r="33" spans="1:28" ht="13.5" thickTop="1">
      <c r="A33" s="118"/>
      <c r="B33" s="8"/>
      <c r="C33" s="100" t="s">
        <v>10</v>
      </c>
      <c r="D33" s="101">
        <f>SUM(D7:D32)</f>
        <v>0</v>
      </c>
      <c r="E33" s="101">
        <f t="shared" ref="E33:M33" si="7">SUM(E7:E32)</f>
        <v>0</v>
      </c>
      <c r="F33" s="101">
        <f t="shared" si="7"/>
        <v>289350</v>
      </c>
      <c r="G33" s="101">
        <f t="shared" si="7"/>
        <v>1975343</v>
      </c>
      <c r="H33" s="101">
        <f t="shared" si="7"/>
        <v>0</v>
      </c>
      <c r="I33" s="101">
        <f t="shared" si="7"/>
        <v>0</v>
      </c>
      <c r="J33" s="101">
        <f t="shared" si="7"/>
        <v>1043160</v>
      </c>
      <c r="K33" s="101">
        <f t="shared" si="7"/>
        <v>17</v>
      </c>
      <c r="L33" s="101">
        <f t="shared" si="7"/>
        <v>1141</v>
      </c>
      <c r="M33" s="101">
        <f t="shared" si="7"/>
        <v>102196</v>
      </c>
      <c r="N33" s="101"/>
      <c r="O33" s="101">
        <f>SUM(O7:O32)</f>
        <v>2402322</v>
      </c>
      <c r="P33" s="101">
        <f>SUM(P7:P32)</f>
        <v>5813512</v>
      </c>
      <c r="Q33" s="101">
        <f>SUM(Q7:Q32)</f>
        <v>5262919</v>
      </c>
      <c r="R33" s="102">
        <f t="shared" si="1"/>
        <v>0.92705417528692358</v>
      </c>
      <c r="S33" s="101">
        <f>SUM(S7:S32)</f>
        <v>1099</v>
      </c>
      <c r="T33" s="102">
        <f t="shared" si="1"/>
        <v>1.9358696925419696E-4</v>
      </c>
      <c r="U33" s="101">
        <f>SUM(U7:U32)</f>
        <v>143417</v>
      </c>
      <c r="V33" s="102">
        <f t="shared" si="1"/>
        <v>2.5262659116951015E-2</v>
      </c>
      <c r="W33" s="101">
        <f>SUM(W7:W32)</f>
        <v>269600</v>
      </c>
      <c r="X33" s="102">
        <f t="shared" si="1"/>
        <v>4.7489578626871247E-2</v>
      </c>
      <c r="Y33" s="101">
        <f>SUM(Y7:Y32)</f>
        <v>0</v>
      </c>
      <c r="Z33" s="102">
        <f t="shared" si="1"/>
        <v>0</v>
      </c>
      <c r="AA33" s="101">
        <f>SUM(AA7:AA32)</f>
        <v>5677035</v>
      </c>
      <c r="AB33" s="101">
        <f>SUM(AB7:AB32)</f>
        <v>23725</v>
      </c>
    </row>
    <row r="34" spans="1:28">
      <c r="A34" s="119"/>
      <c r="B34" s="10"/>
      <c r="C34" s="11"/>
      <c r="D34" s="103"/>
      <c r="E34" s="103"/>
      <c r="F34" s="103"/>
      <c r="G34" s="103"/>
      <c r="H34" s="103"/>
      <c r="I34" s="103"/>
      <c r="J34" s="103"/>
      <c r="K34" s="103"/>
      <c r="L34" s="103"/>
      <c r="M34" s="104"/>
      <c r="N34" s="105"/>
      <c r="O34" s="104"/>
      <c r="P34" s="104"/>
      <c r="Q34" s="106"/>
      <c r="R34" s="107"/>
      <c r="S34" s="103"/>
      <c r="T34" s="107"/>
      <c r="U34" s="103"/>
      <c r="V34" s="107"/>
      <c r="W34" s="103"/>
      <c r="X34" s="108"/>
      <c r="Y34" s="103"/>
      <c r="Z34" s="108"/>
      <c r="AA34" s="103"/>
      <c r="AB34" s="103"/>
    </row>
    <row r="35" spans="1:28">
      <c r="A35" s="117" t="s">
        <v>151</v>
      </c>
      <c r="B35" s="35">
        <v>27</v>
      </c>
      <c r="C35" s="35" t="s">
        <v>50</v>
      </c>
      <c r="D35" s="35">
        <v>0</v>
      </c>
      <c r="E35" s="35">
        <v>0</v>
      </c>
      <c r="F35" s="35">
        <v>0</v>
      </c>
      <c r="G35" s="35">
        <v>86870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64">
        <v>0</v>
      </c>
      <c r="N35" s="35">
        <v>27</v>
      </c>
      <c r="O35" s="12">
        <v>0</v>
      </c>
      <c r="P35" s="12">
        <f t="shared" ref="P35:P37" si="8">D35+E35+F35+G35+H35+J35+L35+M35+O35</f>
        <v>86870</v>
      </c>
      <c r="Q35" s="65">
        <v>86870</v>
      </c>
      <c r="R35" s="66">
        <f t="shared" ref="R35" si="9">Q35/$AA35</f>
        <v>1</v>
      </c>
      <c r="S35" s="35">
        <v>0</v>
      </c>
      <c r="T35" s="66">
        <f t="shared" ref="T35" si="10">S35/$AA35</f>
        <v>0</v>
      </c>
      <c r="U35" s="35">
        <v>0</v>
      </c>
      <c r="V35" s="66">
        <f t="shared" ref="V35" si="11">U35/$AA35</f>
        <v>0</v>
      </c>
      <c r="W35" s="35">
        <v>0</v>
      </c>
      <c r="X35" s="46">
        <f t="shared" ref="X35" si="12">W35/$AA35</f>
        <v>0</v>
      </c>
      <c r="Y35" s="35">
        <v>0</v>
      </c>
      <c r="Z35" s="46">
        <f t="shared" ref="Z35" si="13">Y35/$AA35</f>
        <v>0</v>
      </c>
      <c r="AA35" s="35">
        <f t="shared" ref="AA35:AA37" si="14">Q35+S35+U35+W35+Y35</f>
        <v>86870</v>
      </c>
      <c r="AB35" s="35">
        <v>0</v>
      </c>
    </row>
    <row r="36" spans="1:28">
      <c r="A36" s="118"/>
      <c r="B36" s="37">
        <v>28</v>
      </c>
      <c r="C36" s="37" t="s">
        <v>51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96538</v>
      </c>
      <c r="K36" s="37">
        <v>2</v>
      </c>
      <c r="L36" s="37">
        <v>0</v>
      </c>
      <c r="M36" s="67">
        <v>0</v>
      </c>
      <c r="N36" s="37">
        <v>28</v>
      </c>
      <c r="O36" s="14">
        <v>0</v>
      </c>
      <c r="P36" s="14">
        <f t="shared" si="8"/>
        <v>96538</v>
      </c>
      <c r="Q36" s="68">
        <v>96538</v>
      </c>
      <c r="R36" s="69">
        <f t="shared" ref="R36" si="15">Q36/$AA36</f>
        <v>1</v>
      </c>
      <c r="S36" s="37">
        <v>0</v>
      </c>
      <c r="T36" s="69">
        <f t="shared" ref="T36" si="16">S36/$AA36</f>
        <v>0</v>
      </c>
      <c r="U36" s="37">
        <v>0</v>
      </c>
      <c r="V36" s="69">
        <f t="shared" ref="V36" si="17">U36/$AA36</f>
        <v>0</v>
      </c>
      <c r="W36" s="37">
        <v>0</v>
      </c>
      <c r="X36" s="47">
        <f t="shared" ref="X36" si="18">W36/$AA36</f>
        <v>0</v>
      </c>
      <c r="Y36" s="37">
        <v>0</v>
      </c>
      <c r="Z36" s="47">
        <f t="shared" ref="Z36" si="19">Y36/$AA36</f>
        <v>0</v>
      </c>
      <c r="AA36" s="37">
        <f t="shared" si="14"/>
        <v>96538</v>
      </c>
      <c r="AB36" s="37">
        <v>0</v>
      </c>
    </row>
    <row r="37" spans="1:28" ht="13.5" thickBot="1">
      <c r="A37" s="118"/>
      <c r="B37" s="35">
        <v>29</v>
      </c>
      <c r="C37" s="35" t="s">
        <v>52</v>
      </c>
      <c r="D37" s="35">
        <v>0</v>
      </c>
      <c r="E37" s="35">
        <v>0</v>
      </c>
      <c r="F37" s="35">
        <v>438000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64">
        <v>0</v>
      </c>
      <c r="N37" s="35">
        <v>29</v>
      </c>
      <c r="O37" s="12">
        <v>237250</v>
      </c>
      <c r="P37" s="12">
        <f t="shared" si="8"/>
        <v>675250</v>
      </c>
      <c r="Q37" s="65">
        <v>109500</v>
      </c>
      <c r="R37" s="66">
        <f t="shared" ref="R37" si="20">Q37/$AA37</f>
        <v>0.1875</v>
      </c>
      <c r="S37" s="35">
        <v>36500</v>
      </c>
      <c r="T37" s="66">
        <f t="shared" ref="T37" si="21">S37/$AA37</f>
        <v>6.25E-2</v>
      </c>
      <c r="U37" s="35">
        <v>438000</v>
      </c>
      <c r="V37" s="66">
        <f t="shared" ref="V37" si="22">U37/$AA37</f>
        <v>0.75</v>
      </c>
      <c r="W37" s="35">
        <v>0</v>
      </c>
      <c r="X37" s="46">
        <f t="shared" ref="X37" si="23">W37/$AA37</f>
        <v>0</v>
      </c>
      <c r="Y37" s="35">
        <v>0</v>
      </c>
      <c r="Z37" s="46">
        <f t="shared" ref="Z37" si="24">Y37/$AA37</f>
        <v>0</v>
      </c>
      <c r="AA37" s="35">
        <f t="shared" si="14"/>
        <v>584000</v>
      </c>
      <c r="AB37" s="35">
        <v>0</v>
      </c>
    </row>
    <row r="38" spans="1:28" ht="13.5" thickTop="1">
      <c r="A38" s="118"/>
      <c r="B38" s="8"/>
      <c r="C38" s="9" t="s">
        <v>10</v>
      </c>
      <c r="D38" s="101">
        <f>SUM(D35:D37)</f>
        <v>0</v>
      </c>
      <c r="E38" s="101">
        <f t="shared" ref="E38:M38" si="25">SUM(E35:E37)</f>
        <v>0</v>
      </c>
      <c r="F38" s="101">
        <f t="shared" si="25"/>
        <v>438000</v>
      </c>
      <c r="G38" s="101">
        <f t="shared" si="25"/>
        <v>86870</v>
      </c>
      <c r="H38" s="101">
        <f t="shared" si="25"/>
        <v>0</v>
      </c>
      <c r="I38" s="101">
        <f t="shared" si="25"/>
        <v>0</v>
      </c>
      <c r="J38" s="101">
        <f t="shared" si="25"/>
        <v>96538</v>
      </c>
      <c r="K38" s="101">
        <f t="shared" si="25"/>
        <v>2</v>
      </c>
      <c r="L38" s="101">
        <f t="shared" si="25"/>
        <v>0</v>
      </c>
      <c r="M38" s="101">
        <f t="shared" si="25"/>
        <v>0</v>
      </c>
      <c r="N38" s="101"/>
      <c r="O38" s="101">
        <f>SUM(O35:O37)</f>
        <v>237250</v>
      </c>
      <c r="P38" s="101">
        <f>SUM(P35:P37)</f>
        <v>858658</v>
      </c>
      <c r="Q38" s="101">
        <f>SUM(Q35:Q37)</f>
        <v>292908</v>
      </c>
      <c r="R38" s="102">
        <f>Q38/$AA38</f>
        <v>0.38168484039780665</v>
      </c>
      <c r="S38" s="101">
        <f>SUM(S35:S37)</f>
        <v>36500</v>
      </c>
      <c r="T38" s="102">
        <f t="shared" ref="T38" si="26">S38/$AA38</f>
        <v>4.7562704584784107E-2</v>
      </c>
      <c r="U38" s="101">
        <f>SUM(U35:U37)</f>
        <v>438000</v>
      </c>
      <c r="V38" s="102">
        <f t="shared" ref="V38" si="27">U38/$AA38</f>
        <v>0.57075245501740923</v>
      </c>
      <c r="W38" s="101">
        <f>SUM(W35:W37)</f>
        <v>0</v>
      </c>
      <c r="X38" s="102">
        <f t="shared" ref="X38" si="28">W38/$AA38</f>
        <v>0</v>
      </c>
      <c r="Y38" s="101">
        <f>SUM(Y35:Y37)</f>
        <v>0</v>
      </c>
      <c r="Z38" s="102">
        <f t="shared" ref="Z38" si="29">Y38/$AA38</f>
        <v>0</v>
      </c>
      <c r="AA38" s="101">
        <f>SUM(AA35:AA37)</f>
        <v>767408</v>
      </c>
      <c r="AB38" s="101">
        <f>SUM(AB35:AB37)</f>
        <v>0</v>
      </c>
    </row>
    <row r="39" spans="1:28">
      <c r="A39" s="119"/>
      <c r="B39" s="10"/>
      <c r="C39" s="11"/>
      <c r="D39" s="103"/>
      <c r="E39" s="103"/>
      <c r="F39" s="103"/>
      <c r="G39" s="103"/>
      <c r="H39" s="103"/>
      <c r="I39" s="103"/>
      <c r="J39" s="103"/>
      <c r="K39" s="103"/>
      <c r="L39" s="103"/>
      <c r="M39" s="104"/>
      <c r="N39" s="105"/>
      <c r="O39" s="104"/>
      <c r="P39" s="104"/>
      <c r="Q39" s="106"/>
      <c r="R39" s="107"/>
      <c r="S39" s="103"/>
      <c r="T39" s="107"/>
      <c r="U39" s="103"/>
      <c r="V39" s="107"/>
      <c r="W39" s="103"/>
      <c r="X39" s="108"/>
      <c r="Y39" s="103"/>
      <c r="Z39" s="108"/>
      <c r="AA39" s="103"/>
      <c r="AB39" s="103"/>
    </row>
    <row r="40" spans="1:28">
      <c r="A40" s="117" t="s">
        <v>53</v>
      </c>
      <c r="B40" s="38">
        <v>30</v>
      </c>
      <c r="C40" s="38" t="s">
        <v>54</v>
      </c>
      <c r="D40" s="38">
        <v>0</v>
      </c>
      <c r="E40" s="38">
        <v>0</v>
      </c>
      <c r="F40" s="38">
        <v>0</v>
      </c>
      <c r="G40" s="38">
        <v>25550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58">
        <v>0</v>
      </c>
      <c r="N40" s="38">
        <v>30</v>
      </c>
      <c r="O40" s="15">
        <v>0</v>
      </c>
      <c r="P40" s="15">
        <f t="shared" ref="P40:P53" si="30">D40+E40+F40+G40+H40+J40+L40+M40+O40</f>
        <v>25550</v>
      </c>
      <c r="Q40" s="59">
        <v>25550</v>
      </c>
      <c r="R40" s="60">
        <f t="shared" ref="R40:R53" si="31">Q40/$AA40</f>
        <v>1</v>
      </c>
      <c r="S40" s="38">
        <v>0</v>
      </c>
      <c r="T40" s="60">
        <f t="shared" ref="T40:T53" si="32">S40/$AA40</f>
        <v>0</v>
      </c>
      <c r="U40" s="38">
        <v>0</v>
      </c>
      <c r="V40" s="60">
        <f t="shared" ref="V40:V53" si="33">U40/$AA40</f>
        <v>0</v>
      </c>
      <c r="W40" s="38">
        <v>0</v>
      </c>
      <c r="X40" s="44">
        <f t="shared" ref="X40:X53" si="34">W40/$AA40</f>
        <v>0</v>
      </c>
      <c r="Y40" s="38">
        <v>0</v>
      </c>
      <c r="Z40" s="44">
        <f t="shared" ref="Z40:Z53" si="35">Y40/$AA40</f>
        <v>0</v>
      </c>
      <c r="AA40" s="38">
        <f t="shared" ref="AA40:AA53" si="36">Q40+S40+U40+W40+Y40</f>
        <v>25550</v>
      </c>
      <c r="AB40" s="38">
        <v>0</v>
      </c>
    </row>
    <row r="41" spans="1:28">
      <c r="A41" s="118"/>
      <c r="B41" s="40">
        <v>31</v>
      </c>
      <c r="C41" s="35" t="s">
        <v>55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30902</v>
      </c>
      <c r="K41" s="35">
        <v>2</v>
      </c>
      <c r="L41" s="35">
        <v>0</v>
      </c>
      <c r="M41" s="64">
        <v>0</v>
      </c>
      <c r="N41" s="5">
        <v>31</v>
      </c>
      <c r="O41" s="12">
        <v>12979</v>
      </c>
      <c r="P41" s="12">
        <f t="shared" si="30"/>
        <v>43881</v>
      </c>
      <c r="Q41" s="65">
        <v>43881</v>
      </c>
      <c r="R41" s="66">
        <f t="shared" si="31"/>
        <v>1</v>
      </c>
      <c r="S41" s="35">
        <v>0</v>
      </c>
      <c r="T41" s="66">
        <f t="shared" si="32"/>
        <v>0</v>
      </c>
      <c r="U41" s="35">
        <v>0</v>
      </c>
      <c r="V41" s="66">
        <f t="shared" si="33"/>
        <v>0</v>
      </c>
      <c r="W41" s="35">
        <v>0</v>
      </c>
      <c r="X41" s="46">
        <f t="shared" si="34"/>
        <v>0</v>
      </c>
      <c r="Y41" s="35">
        <v>0</v>
      </c>
      <c r="Z41" s="46">
        <f t="shared" si="35"/>
        <v>0</v>
      </c>
      <c r="AA41" s="35">
        <f t="shared" si="36"/>
        <v>43881</v>
      </c>
      <c r="AB41" s="35">
        <v>0</v>
      </c>
    </row>
    <row r="42" spans="1:28">
      <c r="A42" s="118"/>
      <c r="B42" s="37">
        <v>32</v>
      </c>
      <c r="C42" s="37" t="s">
        <v>155</v>
      </c>
      <c r="D42" s="39">
        <v>0</v>
      </c>
      <c r="E42" s="39">
        <v>0</v>
      </c>
      <c r="F42" s="40">
        <v>0</v>
      </c>
      <c r="G42" s="40">
        <v>0</v>
      </c>
      <c r="H42" s="37">
        <v>0</v>
      </c>
      <c r="I42" s="40">
        <v>0</v>
      </c>
      <c r="J42" s="40">
        <v>0</v>
      </c>
      <c r="K42" s="40">
        <v>0</v>
      </c>
      <c r="L42" s="40">
        <v>0</v>
      </c>
      <c r="M42" s="76">
        <v>6248</v>
      </c>
      <c r="N42" s="40">
        <v>32</v>
      </c>
      <c r="O42" s="74">
        <v>0</v>
      </c>
      <c r="P42" s="74">
        <f t="shared" si="30"/>
        <v>6248</v>
      </c>
      <c r="Q42" s="77">
        <v>0</v>
      </c>
      <c r="R42" s="69">
        <v>0</v>
      </c>
      <c r="S42" s="37">
        <v>0</v>
      </c>
      <c r="T42" s="69">
        <v>0</v>
      </c>
      <c r="U42" s="37">
        <v>0</v>
      </c>
      <c r="V42" s="69">
        <v>0</v>
      </c>
      <c r="W42" s="37">
        <v>0</v>
      </c>
      <c r="X42" s="47">
        <v>0</v>
      </c>
      <c r="Y42" s="37">
        <v>0</v>
      </c>
      <c r="Z42" s="47">
        <v>0</v>
      </c>
      <c r="AA42" s="37">
        <f t="shared" si="36"/>
        <v>0</v>
      </c>
      <c r="AB42" s="37">
        <v>0</v>
      </c>
    </row>
    <row r="43" spans="1:28">
      <c r="A43" s="118"/>
      <c r="B43" s="40">
        <v>33</v>
      </c>
      <c r="C43" s="35" t="s">
        <v>57</v>
      </c>
      <c r="D43" s="35">
        <v>0</v>
      </c>
      <c r="E43" s="35">
        <v>0</v>
      </c>
      <c r="F43" s="5">
        <v>0</v>
      </c>
      <c r="G43" s="5">
        <v>0</v>
      </c>
      <c r="H43" s="5">
        <v>45244</v>
      </c>
      <c r="I43" s="5">
        <v>2</v>
      </c>
      <c r="J43" s="5">
        <v>0</v>
      </c>
      <c r="K43" s="5">
        <v>0</v>
      </c>
      <c r="L43" s="5">
        <v>0</v>
      </c>
      <c r="M43" s="78">
        <v>0</v>
      </c>
      <c r="N43" s="79">
        <v>33</v>
      </c>
      <c r="O43" s="80">
        <v>0</v>
      </c>
      <c r="P43" s="80">
        <f t="shared" si="30"/>
        <v>45244</v>
      </c>
      <c r="Q43" s="81">
        <v>40676</v>
      </c>
      <c r="R43" s="66">
        <f t="shared" si="31"/>
        <v>1</v>
      </c>
      <c r="S43" s="35">
        <v>0</v>
      </c>
      <c r="T43" s="66">
        <f t="shared" si="32"/>
        <v>0</v>
      </c>
      <c r="U43" s="35">
        <v>0</v>
      </c>
      <c r="V43" s="66">
        <f t="shared" si="33"/>
        <v>0</v>
      </c>
      <c r="W43" s="35">
        <v>0</v>
      </c>
      <c r="X43" s="46">
        <f t="shared" si="34"/>
        <v>0</v>
      </c>
      <c r="Y43" s="35">
        <v>0</v>
      </c>
      <c r="Z43" s="46">
        <f t="shared" si="35"/>
        <v>0</v>
      </c>
      <c r="AA43" s="35">
        <f t="shared" si="36"/>
        <v>40676</v>
      </c>
      <c r="AB43" s="35">
        <v>0</v>
      </c>
    </row>
    <row r="44" spans="1:28">
      <c r="A44" s="118"/>
      <c r="B44" s="34">
        <v>34</v>
      </c>
      <c r="C44" s="34" t="s">
        <v>58</v>
      </c>
      <c r="D44" s="34">
        <v>0</v>
      </c>
      <c r="E44" s="34">
        <v>0</v>
      </c>
      <c r="F44" s="34">
        <v>0</v>
      </c>
      <c r="G44" s="34">
        <v>146000</v>
      </c>
      <c r="H44" s="34">
        <v>0</v>
      </c>
      <c r="I44" s="34">
        <v>0</v>
      </c>
      <c r="J44" s="34">
        <v>0</v>
      </c>
      <c r="K44" s="75">
        <v>0</v>
      </c>
      <c r="L44" s="75">
        <v>0</v>
      </c>
      <c r="M44" s="71">
        <v>0</v>
      </c>
      <c r="N44" s="34">
        <v>34</v>
      </c>
      <c r="O44" s="13">
        <v>0</v>
      </c>
      <c r="P44" s="13">
        <f t="shared" si="30"/>
        <v>146000</v>
      </c>
      <c r="Q44" s="72">
        <v>146000</v>
      </c>
      <c r="R44" s="73">
        <f t="shared" si="31"/>
        <v>1</v>
      </c>
      <c r="S44" s="34">
        <v>0</v>
      </c>
      <c r="T44" s="73">
        <f t="shared" si="32"/>
        <v>0</v>
      </c>
      <c r="U44" s="34">
        <v>0</v>
      </c>
      <c r="V44" s="73">
        <f t="shared" si="33"/>
        <v>0</v>
      </c>
      <c r="W44" s="34">
        <v>0</v>
      </c>
      <c r="X44" s="48">
        <f t="shared" si="34"/>
        <v>0</v>
      </c>
      <c r="Y44" s="34">
        <v>0</v>
      </c>
      <c r="Z44" s="48">
        <f t="shared" si="35"/>
        <v>0</v>
      </c>
      <c r="AA44" s="34">
        <f t="shared" si="36"/>
        <v>146000</v>
      </c>
      <c r="AB44" s="34">
        <v>0</v>
      </c>
    </row>
    <row r="45" spans="1:28">
      <c r="A45" s="118"/>
      <c r="B45" s="40">
        <v>35</v>
      </c>
      <c r="C45" s="34" t="s">
        <v>59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17230</v>
      </c>
      <c r="K45" s="34">
        <v>1</v>
      </c>
      <c r="L45" s="34">
        <v>0</v>
      </c>
      <c r="M45" s="71">
        <v>0</v>
      </c>
      <c r="N45" s="34">
        <v>35</v>
      </c>
      <c r="O45" s="13">
        <v>0</v>
      </c>
      <c r="P45" s="13">
        <f t="shared" si="30"/>
        <v>17230</v>
      </c>
      <c r="Q45" s="72">
        <v>17230</v>
      </c>
      <c r="R45" s="73">
        <f t="shared" si="31"/>
        <v>1</v>
      </c>
      <c r="S45" s="34">
        <v>0</v>
      </c>
      <c r="T45" s="73">
        <f t="shared" si="32"/>
        <v>0</v>
      </c>
      <c r="U45" s="34">
        <v>0</v>
      </c>
      <c r="V45" s="73">
        <f t="shared" si="33"/>
        <v>0</v>
      </c>
      <c r="W45" s="34">
        <v>0</v>
      </c>
      <c r="X45" s="48">
        <f t="shared" si="34"/>
        <v>0</v>
      </c>
      <c r="Y45" s="34">
        <v>0</v>
      </c>
      <c r="Z45" s="48">
        <f t="shared" si="35"/>
        <v>0</v>
      </c>
      <c r="AA45" s="34">
        <f t="shared" si="36"/>
        <v>17230</v>
      </c>
      <c r="AB45" s="34">
        <v>0</v>
      </c>
    </row>
    <row r="46" spans="1:28">
      <c r="A46" s="118"/>
      <c r="B46" s="34">
        <v>36</v>
      </c>
      <c r="C46" s="34" t="s">
        <v>60</v>
      </c>
      <c r="D46" s="34">
        <v>0</v>
      </c>
      <c r="E46" s="34">
        <v>0</v>
      </c>
      <c r="F46" s="34">
        <v>0</v>
      </c>
      <c r="G46" s="34">
        <v>219000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71">
        <v>0</v>
      </c>
      <c r="N46" s="34">
        <v>36</v>
      </c>
      <c r="O46" s="13">
        <v>0</v>
      </c>
      <c r="P46" s="13">
        <f t="shared" si="30"/>
        <v>219000</v>
      </c>
      <c r="Q46" s="72">
        <v>219000</v>
      </c>
      <c r="R46" s="73">
        <f t="shared" si="31"/>
        <v>1</v>
      </c>
      <c r="S46" s="34">
        <v>0</v>
      </c>
      <c r="T46" s="73">
        <f t="shared" si="32"/>
        <v>0</v>
      </c>
      <c r="U46" s="34">
        <v>0</v>
      </c>
      <c r="V46" s="73">
        <f t="shared" si="33"/>
        <v>0</v>
      </c>
      <c r="W46" s="34">
        <v>0</v>
      </c>
      <c r="X46" s="48">
        <f t="shared" si="34"/>
        <v>0</v>
      </c>
      <c r="Y46" s="34">
        <v>0</v>
      </c>
      <c r="Z46" s="48">
        <f t="shared" si="35"/>
        <v>0</v>
      </c>
      <c r="AA46" s="34">
        <f t="shared" si="36"/>
        <v>219000</v>
      </c>
      <c r="AB46" s="34">
        <v>0</v>
      </c>
    </row>
    <row r="47" spans="1:28">
      <c r="A47" s="118"/>
      <c r="B47" s="40">
        <v>37</v>
      </c>
      <c r="C47" s="34" t="s">
        <v>61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27389</v>
      </c>
      <c r="K47" s="34">
        <v>1</v>
      </c>
      <c r="L47" s="34">
        <v>0</v>
      </c>
      <c r="M47" s="71">
        <v>0</v>
      </c>
      <c r="N47" s="34">
        <v>37</v>
      </c>
      <c r="O47" s="13">
        <v>0</v>
      </c>
      <c r="P47" s="13">
        <f t="shared" si="30"/>
        <v>27389</v>
      </c>
      <c r="Q47" s="65">
        <v>27389</v>
      </c>
      <c r="R47" s="66">
        <f t="shared" si="31"/>
        <v>1</v>
      </c>
      <c r="S47" s="35">
        <v>0</v>
      </c>
      <c r="T47" s="66">
        <f t="shared" si="32"/>
        <v>0</v>
      </c>
      <c r="U47" s="35">
        <v>0</v>
      </c>
      <c r="V47" s="66">
        <f t="shared" si="33"/>
        <v>0</v>
      </c>
      <c r="W47" s="35">
        <v>0</v>
      </c>
      <c r="X47" s="46">
        <f t="shared" si="34"/>
        <v>0</v>
      </c>
      <c r="Y47" s="35">
        <v>0</v>
      </c>
      <c r="Z47" s="46">
        <f t="shared" si="35"/>
        <v>0</v>
      </c>
      <c r="AA47" s="35">
        <f t="shared" si="36"/>
        <v>27389</v>
      </c>
      <c r="AB47" s="35">
        <v>0</v>
      </c>
    </row>
    <row r="48" spans="1:28">
      <c r="A48" s="118"/>
      <c r="B48" s="34">
        <v>38</v>
      </c>
      <c r="C48" s="34" t="s">
        <v>62</v>
      </c>
      <c r="D48" s="34">
        <v>0</v>
      </c>
      <c r="E48" s="34">
        <v>0</v>
      </c>
      <c r="F48" s="34">
        <v>0</v>
      </c>
      <c r="G48" s="34">
        <v>378000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71">
        <v>0</v>
      </c>
      <c r="N48" s="34">
        <v>38</v>
      </c>
      <c r="O48" s="13">
        <v>0</v>
      </c>
      <c r="P48" s="13">
        <f t="shared" si="30"/>
        <v>378000</v>
      </c>
      <c r="Q48" s="72">
        <v>378000</v>
      </c>
      <c r="R48" s="73">
        <f t="shared" si="31"/>
        <v>1</v>
      </c>
      <c r="S48" s="34">
        <v>0</v>
      </c>
      <c r="T48" s="73">
        <f t="shared" si="32"/>
        <v>0</v>
      </c>
      <c r="U48" s="34">
        <v>0</v>
      </c>
      <c r="V48" s="73">
        <f t="shared" si="33"/>
        <v>0</v>
      </c>
      <c r="W48" s="34">
        <v>0</v>
      </c>
      <c r="X48" s="48">
        <f t="shared" si="34"/>
        <v>0</v>
      </c>
      <c r="Y48" s="34">
        <v>0</v>
      </c>
      <c r="Z48" s="48">
        <f t="shared" si="35"/>
        <v>0</v>
      </c>
      <c r="AA48" s="34">
        <f t="shared" si="36"/>
        <v>378000</v>
      </c>
      <c r="AB48" s="34">
        <v>0</v>
      </c>
    </row>
    <row r="49" spans="1:28">
      <c r="A49" s="118"/>
      <c r="B49" s="40">
        <v>39</v>
      </c>
      <c r="C49" s="34" t="s">
        <v>63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68419</v>
      </c>
      <c r="K49" s="34">
        <v>1</v>
      </c>
      <c r="L49" s="34">
        <v>0</v>
      </c>
      <c r="M49" s="71">
        <v>0</v>
      </c>
      <c r="N49" s="34">
        <v>39</v>
      </c>
      <c r="O49" s="13">
        <v>0</v>
      </c>
      <c r="P49" s="13">
        <f t="shared" si="30"/>
        <v>68419</v>
      </c>
      <c r="Q49" s="72">
        <v>56021</v>
      </c>
      <c r="R49" s="73">
        <f t="shared" si="31"/>
        <v>1</v>
      </c>
      <c r="S49" s="34">
        <v>0</v>
      </c>
      <c r="T49" s="73">
        <f t="shared" si="32"/>
        <v>0</v>
      </c>
      <c r="U49" s="34">
        <v>0</v>
      </c>
      <c r="V49" s="73">
        <f t="shared" si="33"/>
        <v>0</v>
      </c>
      <c r="W49" s="34">
        <v>0</v>
      </c>
      <c r="X49" s="48">
        <f t="shared" si="34"/>
        <v>0</v>
      </c>
      <c r="Y49" s="34">
        <v>0</v>
      </c>
      <c r="Z49" s="48">
        <f t="shared" si="35"/>
        <v>0</v>
      </c>
      <c r="AA49" s="34">
        <f t="shared" si="36"/>
        <v>56021</v>
      </c>
      <c r="AB49" s="34">
        <v>0</v>
      </c>
    </row>
    <row r="50" spans="1:28">
      <c r="A50" s="118"/>
      <c r="B50" s="34">
        <v>40</v>
      </c>
      <c r="C50" s="34" t="s">
        <v>64</v>
      </c>
      <c r="D50" s="34">
        <v>0</v>
      </c>
      <c r="E50" s="34">
        <v>0</v>
      </c>
      <c r="F50" s="34">
        <v>0</v>
      </c>
      <c r="G50" s="34">
        <v>8285</v>
      </c>
      <c r="H50" s="34">
        <v>0</v>
      </c>
      <c r="I50" s="34">
        <v>0</v>
      </c>
      <c r="J50" s="34">
        <v>0</v>
      </c>
      <c r="K50" s="75">
        <v>0</v>
      </c>
      <c r="L50" s="75">
        <v>0</v>
      </c>
      <c r="M50" s="71">
        <v>0</v>
      </c>
      <c r="N50" s="34">
        <v>40</v>
      </c>
      <c r="O50" s="13">
        <v>0</v>
      </c>
      <c r="P50" s="13">
        <f t="shared" si="30"/>
        <v>8285</v>
      </c>
      <c r="Q50" s="72">
        <v>8285</v>
      </c>
      <c r="R50" s="73">
        <f t="shared" si="31"/>
        <v>1</v>
      </c>
      <c r="S50" s="34">
        <v>0</v>
      </c>
      <c r="T50" s="73">
        <f t="shared" si="32"/>
        <v>0</v>
      </c>
      <c r="U50" s="34">
        <v>0</v>
      </c>
      <c r="V50" s="73">
        <f t="shared" si="33"/>
        <v>0</v>
      </c>
      <c r="W50" s="34">
        <v>0</v>
      </c>
      <c r="X50" s="48">
        <f t="shared" si="34"/>
        <v>0</v>
      </c>
      <c r="Y50" s="34">
        <v>0</v>
      </c>
      <c r="Z50" s="48">
        <f t="shared" si="35"/>
        <v>0</v>
      </c>
      <c r="AA50" s="34">
        <f t="shared" si="36"/>
        <v>8285</v>
      </c>
      <c r="AB50" s="34">
        <v>0</v>
      </c>
    </row>
    <row r="51" spans="1:28">
      <c r="A51" s="118"/>
      <c r="B51" s="40">
        <v>41</v>
      </c>
      <c r="C51" s="34" t="s">
        <v>65</v>
      </c>
      <c r="D51" s="34">
        <v>0</v>
      </c>
      <c r="E51" s="34">
        <v>0</v>
      </c>
      <c r="F51" s="34">
        <v>0</v>
      </c>
      <c r="G51" s="34">
        <v>97835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71">
        <v>0</v>
      </c>
      <c r="N51" s="34">
        <v>41</v>
      </c>
      <c r="O51" s="13">
        <v>0</v>
      </c>
      <c r="P51" s="13">
        <f t="shared" si="30"/>
        <v>97835</v>
      </c>
      <c r="Q51" s="72">
        <v>25731</v>
      </c>
      <c r="R51" s="73">
        <f t="shared" si="31"/>
        <v>1</v>
      </c>
      <c r="S51" s="34">
        <v>0</v>
      </c>
      <c r="T51" s="73">
        <f t="shared" si="32"/>
        <v>0</v>
      </c>
      <c r="U51" s="34">
        <v>0</v>
      </c>
      <c r="V51" s="73">
        <f t="shared" si="33"/>
        <v>0</v>
      </c>
      <c r="W51" s="34">
        <v>0</v>
      </c>
      <c r="X51" s="48">
        <f t="shared" si="34"/>
        <v>0</v>
      </c>
      <c r="Y51" s="34">
        <v>0</v>
      </c>
      <c r="Z51" s="48">
        <f t="shared" si="35"/>
        <v>0</v>
      </c>
      <c r="AA51" s="34">
        <f t="shared" si="36"/>
        <v>25731</v>
      </c>
      <c r="AB51" s="34">
        <v>0</v>
      </c>
    </row>
    <row r="52" spans="1:28">
      <c r="A52" s="118"/>
      <c r="B52" s="37">
        <v>42</v>
      </c>
      <c r="C52" s="37" t="s">
        <v>66</v>
      </c>
      <c r="D52" s="37">
        <v>0</v>
      </c>
      <c r="E52" s="37">
        <v>0</v>
      </c>
      <c r="F52" s="37">
        <v>0</v>
      </c>
      <c r="G52" s="37">
        <v>39420</v>
      </c>
      <c r="H52" s="37">
        <v>0</v>
      </c>
      <c r="I52" s="37">
        <v>0</v>
      </c>
      <c r="J52" s="37">
        <v>41610</v>
      </c>
      <c r="K52" s="37">
        <v>2</v>
      </c>
      <c r="L52" s="37">
        <v>0</v>
      </c>
      <c r="M52" s="67">
        <v>0</v>
      </c>
      <c r="N52" s="39">
        <v>42</v>
      </c>
      <c r="O52" s="14">
        <v>0</v>
      </c>
      <c r="P52" s="14">
        <f t="shared" si="30"/>
        <v>81030</v>
      </c>
      <c r="Q52" s="68">
        <v>81030</v>
      </c>
      <c r="R52" s="69">
        <f t="shared" si="31"/>
        <v>1</v>
      </c>
      <c r="S52" s="37">
        <v>0</v>
      </c>
      <c r="T52" s="69">
        <f t="shared" si="32"/>
        <v>0</v>
      </c>
      <c r="U52" s="37">
        <v>0</v>
      </c>
      <c r="V52" s="69">
        <f t="shared" si="33"/>
        <v>0</v>
      </c>
      <c r="W52" s="37">
        <v>0</v>
      </c>
      <c r="X52" s="47">
        <f t="shared" si="34"/>
        <v>0</v>
      </c>
      <c r="Y52" s="37">
        <v>0</v>
      </c>
      <c r="Z52" s="47">
        <f t="shared" si="35"/>
        <v>0</v>
      </c>
      <c r="AA52" s="37">
        <f t="shared" si="36"/>
        <v>81030</v>
      </c>
      <c r="AB52" s="37">
        <v>0</v>
      </c>
    </row>
    <row r="53" spans="1:28" ht="13.5" thickBot="1">
      <c r="A53" s="118"/>
      <c r="B53" s="40">
        <v>43</v>
      </c>
      <c r="C53" s="36" t="s">
        <v>67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33290</v>
      </c>
      <c r="K53" s="36">
        <v>1</v>
      </c>
      <c r="L53" s="36">
        <v>0</v>
      </c>
      <c r="M53" s="82">
        <v>0</v>
      </c>
      <c r="N53" s="35">
        <v>43</v>
      </c>
      <c r="O53" s="83">
        <v>0</v>
      </c>
      <c r="P53" s="83">
        <f t="shared" si="30"/>
        <v>33290</v>
      </c>
      <c r="Q53" s="24">
        <v>33290</v>
      </c>
      <c r="R53" s="84">
        <f t="shared" si="31"/>
        <v>1</v>
      </c>
      <c r="S53" s="36">
        <v>0</v>
      </c>
      <c r="T53" s="84">
        <f t="shared" si="32"/>
        <v>0</v>
      </c>
      <c r="U53" s="36">
        <v>0</v>
      </c>
      <c r="V53" s="84">
        <f t="shared" si="33"/>
        <v>0</v>
      </c>
      <c r="W53" s="36">
        <v>0</v>
      </c>
      <c r="X53" s="49">
        <f t="shared" si="34"/>
        <v>0</v>
      </c>
      <c r="Y53" s="36">
        <v>0</v>
      </c>
      <c r="Z53" s="49">
        <f t="shared" si="35"/>
        <v>0</v>
      </c>
      <c r="AA53" s="36">
        <f t="shared" si="36"/>
        <v>33290</v>
      </c>
      <c r="AB53" s="36">
        <v>0</v>
      </c>
    </row>
    <row r="54" spans="1:28" ht="13.5" thickTop="1">
      <c r="A54" s="118"/>
      <c r="B54" s="8"/>
      <c r="C54" s="9" t="s">
        <v>10</v>
      </c>
      <c r="D54" s="101">
        <f t="shared" ref="D54:M54" si="37">SUM(D40:D53)</f>
        <v>0</v>
      </c>
      <c r="E54" s="101">
        <f t="shared" si="37"/>
        <v>0</v>
      </c>
      <c r="F54" s="101">
        <f t="shared" si="37"/>
        <v>0</v>
      </c>
      <c r="G54" s="101">
        <f t="shared" si="37"/>
        <v>914090</v>
      </c>
      <c r="H54" s="101">
        <f t="shared" si="37"/>
        <v>45244</v>
      </c>
      <c r="I54" s="101">
        <f t="shared" si="37"/>
        <v>2</v>
      </c>
      <c r="J54" s="101">
        <f t="shared" si="37"/>
        <v>218840</v>
      </c>
      <c r="K54" s="101">
        <f t="shared" si="37"/>
        <v>8</v>
      </c>
      <c r="L54" s="101">
        <f t="shared" si="37"/>
        <v>0</v>
      </c>
      <c r="M54" s="101">
        <f t="shared" si="37"/>
        <v>6248</v>
      </c>
      <c r="N54" s="101"/>
      <c r="O54" s="101">
        <f>SUM(O40:O53)</f>
        <v>12979</v>
      </c>
      <c r="P54" s="101">
        <f>SUM(P40:P53)</f>
        <v>1197401</v>
      </c>
      <c r="Q54" s="101">
        <f>SUM(Q40:Q53)</f>
        <v>1102083</v>
      </c>
      <c r="R54" s="102">
        <f>Q54/$AA54</f>
        <v>1</v>
      </c>
      <c r="S54" s="101">
        <f>SUM(S40:S53)</f>
        <v>0</v>
      </c>
      <c r="T54" s="102">
        <f>S54/$AA54</f>
        <v>0</v>
      </c>
      <c r="U54" s="101">
        <f>SUM(U40:U53)</f>
        <v>0</v>
      </c>
      <c r="V54" s="102">
        <f>U54/$AA54</f>
        <v>0</v>
      </c>
      <c r="W54" s="101">
        <f>SUM(W40:W53)</f>
        <v>0</v>
      </c>
      <c r="X54" s="102">
        <f>W54/$AA54</f>
        <v>0</v>
      </c>
      <c r="Y54" s="101">
        <f>SUM(Y40:Y53)</f>
        <v>0</v>
      </c>
      <c r="Z54" s="102">
        <f>Y54/$AA54</f>
        <v>0</v>
      </c>
      <c r="AA54" s="101">
        <f>SUM(AA40:AA53)</f>
        <v>1102083</v>
      </c>
      <c r="AB54" s="101">
        <f>SUM(AB40:AB53)</f>
        <v>0</v>
      </c>
    </row>
    <row r="55" spans="1:28">
      <c r="A55" s="119"/>
      <c r="B55" s="10"/>
      <c r="C55" s="11"/>
      <c r="D55" s="103"/>
      <c r="E55" s="103"/>
      <c r="F55" s="103"/>
      <c r="G55" s="103"/>
      <c r="H55" s="103"/>
      <c r="I55" s="103"/>
      <c r="J55" s="103"/>
      <c r="K55" s="103"/>
      <c r="L55" s="103"/>
      <c r="M55" s="104"/>
      <c r="N55" s="105"/>
      <c r="O55" s="104"/>
      <c r="P55" s="104"/>
      <c r="Q55" s="106"/>
      <c r="R55" s="107"/>
      <c r="S55" s="103"/>
      <c r="T55" s="107"/>
      <c r="U55" s="103"/>
      <c r="V55" s="107"/>
      <c r="W55" s="103"/>
      <c r="X55" s="108"/>
      <c r="Y55" s="103"/>
      <c r="Z55" s="108"/>
      <c r="AA55" s="103"/>
      <c r="AB55" s="103"/>
    </row>
    <row r="56" spans="1:28">
      <c r="A56" s="117" t="s">
        <v>68</v>
      </c>
      <c r="B56" s="35">
        <v>44</v>
      </c>
      <c r="C56" s="35" t="s">
        <v>69</v>
      </c>
      <c r="D56" s="35">
        <v>0</v>
      </c>
      <c r="E56" s="35">
        <v>0</v>
      </c>
      <c r="F56" s="35">
        <v>17517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12">
        <v>0</v>
      </c>
      <c r="N56" s="35">
        <v>44</v>
      </c>
      <c r="O56" s="12">
        <v>0</v>
      </c>
      <c r="P56" s="12">
        <f t="shared" ref="P56:P75" si="38">D56+E56+F56+G56+H56+J56+L56+M56+O56</f>
        <v>17517</v>
      </c>
      <c r="Q56" s="65">
        <v>0</v>
      </c>
      <c r="R56" s="66">
        <f t="shared" ref="R56:T88" si="39">Q56/$AA56</f>
        <v>0</v>
      </c>
      <c r="S56" s="35">
        <v>17517</v>
      </c>
      <c r="T56" s="66">
        <f t="shared" ref="T56:T76" si="40">S56/$AA56</f>
        <v>1</v>
      </c>
      <c r="U56" s="35">
        <v>0</v>
      </c>
      <c r="V56" s="66">
        <f t="shared" ref="V56:V76" si="41">U56/$AA56</f>
        <v>0</v>
      </c>
      <c r="W56" s="35">
        <v>0</v>
      </c>
      <c r="X56" s="46">
        <f t="shared" ref="X56:X76" si="42">W56/$AA56</f>
        <v>0</v>
      </c>
      <c r="Y56" s="35">
        <v>0</v>
      </c>
      <c r="Z56" s="46">
        <f t="shared" ref="Z56:Z76" si="43">Y56/$AA56</f>
        <v>0</v>
      </c>
      <c r="AA56" s="35">
        <f t="shared" ref="AA56:AA75" si="44">Q56+S56+U56+W56+Y56</f>
        <v>17517</v>
      </c>
      <c r="AB56" s="35">
        <v>0</v>
      </c>
    </row>
    <row r="57" spans="1:28">
      <c r="A57" s="118"/>
      <c r="B57" s="34">
        <v>45</v>
      </c>
      <c r="C57" s="34" t="s">
        <v>70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13">
        <v>0</v>
      </c>
      <c r="N57" s="34">
        <v>45</v>
      </c>
      <c r="O57" s="13">
        <v>6595</v>
      </c>
      <c r="P57" s="13">
        <f t="shared" si="38"/>
        <v>6595</v>
      </c>
      <c r="Q57" s="72">
        <v>0</v>
      </c>
      <c r="R57" s="73">
        <f t="shared" si="39"/>
        <v>0</v>
      </c>
      <c r="S57" s="34">
        <v>6595</v>
      </c>
      <c r="T57" s="73">
        <f t="shared" si="40"/>
        <v>1</v>
      </c>
      <c r="U57" s="34">
        <v>0</v>
      </c>
      <c r="V57" s="73">
        <f t="shared" si="41"/>
        <v>0</v>
      </c>
      <c r="W57" s="34">
        <v>0</v>
      </c>
      <c r="X57" s="48">
        <f t="shared" si="42"/>
        <v>0</v>
      </c>
      <c r="Y57" s="34">
        <v>0</v>
      </c>
      <c r="Z57" s="48">
        <f t="shared" si="43"/>
        <v>0</v>
      </c>
      <c r="AA57" s="34">
        <f t="shared" si="44"/>
        <v>6595</v>
      </c>
      <c r="AB57" s="34">
        <v>0</v>
      </c>
    </row>
    <row r="58" spans="1:28">
      <c r="A58" s="118"/>
      <c r="B58" s="35">
        <v>46</v>
      </c>
      <c r="C58" s="34" t="s">
        <v>71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13">
        <v>0</v>
      </c>
      <c r="N58" s="35">
        <v>46</v>
      </c>
      <c r="O58" s="13">
        <v>18600</v>
      </c>
      <c r="P58" s="13">
        <f t="shared" si="38"/>
        <v>18600</v>
      </c>
      <c r="Q58" s="72">
        <v>18600</v>
      </c>
      <c r="R58" s="73">
        <f t="shared" si="39"/>
        <v>1</v>
      </c>
      <c r="S58" s="34">
        <v>0</v>
      </c>
      <c r="T58" s="73">
        <f t="shared" si="40"/>
        <v>0</v>
      </c>
      <c r="U58" s="34">
        <v>0</v>
      </c>
      <c r="V58" s="73">
        <f t="shared" si="41"/>
        <v>0</v>
      </c>
      <c r="W58" s="34">
        <v>0</v>
      </c>
      <c r="X58" s="48">
        <f t="shared" si="42"/>
        <v>0</v>
      </c>
      <c r="Y58" s="34">
        <v>0</v>
      </c>
      <c r="Z58" s="48">
        <f t="shared" si="43"/>
        <v>0</v>
      </c>
      <c r="AA58" s="34">
        <f t="shared" si="44"/>
        <v>18600</v>
      </c>
      <c r="AB58" s="34">
        <v>0</v>
      </c>
    </row>
    <row r="59" spans="1:28">
      <c r="A59" s="118"/>
      <c r="B59" s="34">
        <v>47</v>
      </c>
      <c r="C59" s="34" t="s">
        <v>72</v>
      </c>
      <c r="D59" s="34">
        <v>0</v>
      </c>
      <c r="E59" s="34">
        <v>0</v>
      </c>
      <c r="F59" s="34">
        <v>0</v>
      </c>
      <c r="G59" s="34">
        <v>94428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13">
        <v>0</v>
      </c>
      <c r="N59" s="34">
        <v>47</v>
      </c>
      <c r="O59" s="13">
        <v>231062</v>
      </c>
      <c r="P59" s="13">
        <f t="shared" si="38"/>
        <v>325490</v>
      </c>
      <c r="Q59" s="72">
        <v>0</v>
      </c>
      <c r="R59" s="73">
        <f t="shared" si="39"/>
        <v>0</v>
      </c>
      <c r="S59" s="34">
        <v>58555</v>
      </c>
      <c r="T59" s="73">
        <f t="shared" si="40"/>
        <v>0.19716749556368926</v>
      </c>
      <c r="U59" s="34">
        <v>21669</v>
      </c>
      <c r="V59" s="73">
        <f t="shared" si="41"/>
        <v>7.2964263707105848E-2</v>
      </c>
      <c r="W59" s="34">
        <v>3313</v>
      </c>
      <c r="X59" s="48">
        <f t="shared" si="42"/>
        <v>1.1155595812526727E-2</v>
      </c>
      <c r="Y59" s="85">
        <v>213444</v>
      </c>
      <c r="Z59" s="48">
        <f t="shared" si="43"/>
        <v>0.71871264491667819</v>
      </c>
      <c r="AA59" s="34">
        <f t="shared" si="44"/>
        <v>296981</v>
      </c>
      <c r="AB59" s="34">
        <v>0</v>
      </c>
    </row>
    <row r="60" spans="1:28">
      <c r="A60" s="118"/>
      <c r="B60" s="35">
        <v>48</v>
      </c>
      <c r="C60" s="34" t="s">
        <v>73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13">
        <v>0</v>
      </c>
      <c r="N60" s="35">
        <v>48</v>
      </c>
      <c r="O60" s="13">
        <v>92362</v>
      </c>
      <c r="P60" s="13">
        <f t="shared" si="38"/>
        <v>92362</v>
      </c>
      <c r="Q60" s="72">
        <v>92362</v>
      </c>
      <c r="R60" s="73">
        <f t="shared" si="39"/>
        <v>1</v>
      </c>
      <c r="S60" s="34">
        <v>0</v>
      </c>
      <c r="T60" s="73">
        <f t="shared" si="40"/>
        <v>0</v>
      </c>
      <c r="U60" s="34">
        <v>0</v>
      </c>
      <c r="V60" s="73">
        <f t="shared" si="41"/>
        <v>0</v>
      </c>
      <c r="W60" s="34">
        <v>0</v>
      </c>
      <c r="X60" s="48">
        <f t="shared" si="42"/>
        <v>0</v>
      </c>
      <c r="Y60" s="34">
        <v>0</v>
      </c>
      <c r="Z60" s="48">
        <f t="shared" si="43"/>
        <v>0</v>
      </c>
      <c r="AA60" s="34">
        <f t="shared" si="44"/>
        <v>92362</v>
      </c>
      <c r="AB60" s="34">
        <v>0</v>
      </c>
    </row>
    <row r="61" spans="1:28">
      <c r="A61" s="118"/>
      <c r="B61" s="34">
        <v>49</v>
      </c>
      <c r="C61" s="34" t="s">
        <v>74</v>
      </c>
      <c r="D61" s="34">
        <v>0</v>
      </c>
      <c r="E61" s="34">
        <v>0</v>
      </c>
      <c r="F61" s="34">
        <v>84257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13">
        <v>0</v>
      </c>
      <c r="N61" s="34">
        <v>49</v>
      </c>
      <c r="O61" s="13">
        <v>2561</v>
      </c>
      <c r="P61" s="13">
        <f t="shared" si="38"/>
        <v>86818</v>
      </c>
      <c r="Q61" s="72">
        <v>2114</v>
      </c>
      <c r="R61" s="73">
        <f t="shared" si="39"/>
        <v>2.4475807852172606E-2</v>
      </c>
      <c r="S61" s="34">
        <v>0</v>
      </c>
      <c r="T61" s="73">
        <f t="shared" si="40"/>
        <v>0</v>
      </c>
      <c r="U61" s="34">
        <v>0</v>
      </c>
      <c r="V61" s="73">
        <f t="shared" si="41"/>
        <v>0</v>
      </c>
      <c r="W61" s="34">
        <v>84257</v>
      </c>
      <c r="X61" s="48">
        <f t="shared" si="42"/>
        <v>0.97552419214782737</v>
      </c>
      <c r="Y61" s="34">
        <v>0</v>
      </c>
      <c r="Z61" s="48">
        <f t="shared" si="43"/>
        <v>0</v>
      </c>
      <c r="AA61" s="34">
        <f t="shared" si="44"/>
        <v>86371</v>
      </c>
      <c r="AB61" s="34">
        <v>0</v>
      </c>
    </row>
    <row r="62" spans="1:28">
      <c r="A62" s="118"/>
      <c r="B62" s="35">
        <v>50</v>
      </c>
      <c r="C62" s="34" t="s">
        <v>75</v>
      </c>
      <c r="D62" s="34">
        <v>0</v>
      </c>
      <c r="E62" s="34">
        <v>0</v>
      </c>
      <c r="F62" s="34">
        <v>8308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13">
        <v>0</v>
      </c>
      <c r="N62" s="35">
        <v>50</v>
      </c>
      <c r="O62" s="13">
        <v>0</v>
      </c>
      <c r="P62" s="13">
        <f t="shared" si="38"/>
        <v>8308</v>
      </c>
      <c r="Q62" s="72">
        <v>0</v>
      </c>
      <c r="R62" s="73">
        <f t="shared" si="39"/>
        <v>0</v>
      </c>
      <c r="S62" s="34">
        <v>0</v>
      </c>
      <c r="T62" s="73">
        <f t="shared" si="40"/>
        <v>0</v>
      </c>
      <c r="U62" s="34">
        <v>0</v>
      </c>
      <c r="V62" s="73">
        <f t="shared" si="41"/>
        <v>0</v>
      </c>
      <c r="W62" s="34">
        <v>8308</v>
      </c>
      <c r="X62" s="48">
        <f t="shared" si="42"/>
        <v>1</v>
      </c>
      <c r="Y62" s="34">
        <v>0</v>
      </c>
      <c r="Z62" s="48">
        <f t="shared" si="43"/>
        <v>0</v>
      </c>
      <c r="AA62" s="34">
        <f t="shared" si="44"/>
        <v>8308</v>
      </c>
      <c r="AB62" s="34">
        <v>0</v>
      </c>
    </row>
    <row r="63" spans="1:28">
      <c r="A63" s="118"/>
      <c r="B63" s="34">
        <v>51</v>
      </c>
      <c r="C63" s="34" t="s">
        <v>76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13">
        <v>0</v>
      </c>
      <c r="N63" s="34">
        <v>51</v>
      </c>
      <c r="O63" s="13">
        <v>42698</v>
      </c>
      <c r="P63" s="13">
        <f t="shared" si="38"/>
        <v>42698</v>
      </c>
      <c r="Q63" s="72">
        <v>42698</v>
      </c>
      <c r="R63" s="73">
        <f t="shared" si="39"/>
        <v>1</v>
      </c>
      <c r="S63" s="34">
        <v>0</v>
      </c>
      <c r="T63" s="73">
        <f t="shared" si="40"/>
        <v>0</v>
      </c>
      <c r="U63" s="34">
        <v>0</v>
      </c>
      <c r="V63" s="73">
        <f t="shared" si="41"/>
        <v>0</v>
      </c>
      <c r="W63" s="34">
        <v>0</v>
      </c>
      <c r="X63" s="48">
        <f t="shared" si="42"/>
        <v>0</v>
      </c>
      <c r="Y63" s="34">
        <v>0</v>
      </c>
      <c r="Z63" s="48">
        <f t="shared" si="43"/>
        <v>0</v>
      </c>
      <c r="AA63" s="34">
        <f t="shared" si="44"/>
        <v>42698</v>
      </c>
      <c r="AB63" s="34">
        <v>0</v>
      </c>
    </row>
    <row r="64" spans="1:28">
      <c r="A64" s="118"/>
      <c r="B64" s="37">
        <v>52</v>
      </c>
      <c r="C64" s="37" t="s">
        <v>77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14">
        <v>0</v>
      </c>
      <c r="N64" s="37">
        <v>52</v>
      </c>
      <c r="O64" s="14">
        <v>68918</v>
      </c>
      <c r="P64" s="14">
        <f t="shared" si="38"/>
        <v>68918</v>
      </c>
      <c r="Q64" s="68">
        <v>68918</v>
      </c>
      <c r="R64" s="69">
        <f t="shared" si="39"/>
        <v>1</v>
      </c>
      <c r="S64" s="37">
        <v>0</v>
      </c>
      <c r="T64" s="69">
        <f t="shared" si="40"/>
        <v>0</v>
      </c>
      <c r="U64" s="37">
        <v>0</v>
      </c>
      <c r="V64" s="69">
        <f t="shared" si="41"/>
        <v>0</v>
      </c>
      <c r="W64" s="37">
        <v>0</v>
      </c>
      <c r="X64" s="47">
        <f t="shared" si="42"/>
        <v>0</v>
      </c>
      <c r="Y64" s="37">
        <v>0</v>
      </c>
      <c r="Z64" s="47">
        <f t="shared" si="43"/>
        <v>0</v>
      </c>
      <c r="AA64" s="37">
        <f t="shared" si="44"/>
        <v>68918</v>
      </c>
      <c r="AB64" s="37">
        <v>0</v>
      </c>
    </row>
    <row r="65" spans="1:28">
      <c r="A65" s="118"/>
      <c r="B65" s="35">
        <v>53</v>
      </c>
      <c r="C65" s="35" t="s">
        <v>78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1300</v>
      </c>
      <c r="K65" s="35">
        <v>1</v>
      </c>
      <c r="L65" s="35">
        <v>0</v>
      </c>
      <c r="M65" s="12">
        <v>0</v>
      </c>
      <c r="N65" s="35">
        <v>53</v>
      </c>
      <c r="O65" s="12">
        <v>8700</v>
      </c>
      <c r="P65" s="12">
        <f t="shared" si="38"/>
        <v>10000</v>
      </c>
      <c r="Q65" s="65">
        <v>9574</v>
      </c>
      <c r="R65" s="66">
        <f t="shared" si="39"/>
        <v>1</v>
      </c>
      <c r="S65" s="35">
        <v>0</v>
      </c>
      <c r="T65" s="66">
        <f t="shared" si="40"/>
        <v>0</v>
      </c>
      <c r="U65" s="35">
        <v>0</v>
      </c>
      <c r="V65" s="66">
        <f t="shared" si="41"/>
        <v>0</v>
      </c>
      <c r="W65" s="35">
        <v>0</v>
      </c>
      <c r="X65" s="46">
        <f t="shared" si="42"/>
        <v>0</v>
      </c>
      <c r="Y65" s="35">
        <v>0</v>
      </c>
      <c r="Z65" s="46">
        <f t="shared" si="43"/>
        <v>0</v>
      </c>
      <c r="AA65" s="35">
        <f t="shared" si="44"/>
        <v>9574</v>
      </c>
      <c r="AB65" s="35">
        <v>0</v>
      </c>
    </row>
    <row r="66" spans="1:28">
      <c r="A66" s="118"/>
      <c r="B66" s="35">
        <v>54</v>
      </c>
      <c r="C66" s="34" t="s">
        <v>79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13">
        <v>0</v>
      </c>
      <c r="N66" s="34">
        <v>54</v>
      </c>
      <c r="O66" s="13">
        <v>18615</v>
      </c>
      <c r="P66" s="13">
        <f t="shared" si="38"/>
        <v>18615</v>
      </c>
      <c r="Q66" s="72">
        <v>14786</v>
      </c>
      <c r="R66" s="73">
        <f t="shared" si="39"/>
        <v>1</v>
      </c>
      <c r="S66" s="34">
        <v>0</v>
      </c>
      <c r="T66" s="73">
        <f t="shared" si="40"/>
        <v>0</v>
      </c>
      <c r="U66" s="34">
        <v>0</v>
      </c>
      <c r="V66" s="73">
        <f t="shared" si="41"/>
        <v>0</v>
      </c>
      <c r="W66" s="34">
        <v>0</v>
      </c>
      <c r="X66" s="48">
        <f t="shared" si="42"/>
        <v>0</v>
      </c>
      <c r="Y66" s="34">
        <v>0</v>
      </c>
      <c r="Z66" s="48">
        <f t="shared" si="43"/>
        <v>0</v>
      </c>
      <c r="AA66" s="34">
        <f t="shared" si="44"/>
        <v>14786</v>
      </c>
      <c r="AB66" s="34">
        <v>0</v>
      </c>
    </row>
    <row r="67" spans="1:28">
      <c r="A67" s="118"/>
      <c r="B67" s="34">
        <v>55</v>
      </c>
      <c r="C67" s="34" t="s">
        <v>80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13">
        <v>0</v>
      </c>
      <c r="N67" s="35">
        <v>55</v>
      </c>
      <c r="O67" s="13">
        <v>46450</v>
      </c>
      <c r="P67" s="13">
        <f t="shared" si="38"/>
        <v>46450</v>
      </c>
      <c r="Q67" s="72">
        <v>20452</v>
      </c>
      <c r="R67" s="73">
        <f t="shared" si="39"/>
        <v>0.66666666666666663</v>
      </c>
      <c r="S67" s="34">
        <v>0</v>
      </c>
      <c r="T67" s="73">
        <f t="shared" si="40"/>
        <v>0</v>
      </c>
      <c r="U67" s="34">
        <v>0</v>
      </c>
      <c r="V67" s="73">
        <f t="shared" si="41"/>
        <v>0</v>
      </c>
      <c r="W67" s="34">
        <v>10226</v>
      </c>
      <c r="X67" s="48">
        <f t="shared" si="42"/>
        <v>0.33333333333333331</v>
      </c>
      <c r="Y67" s="34">
        <v>0</v>
      </c>
      <c r="Z67" s="48">
        <f t="shared" si="43"/>
        <v>0</v>
      </c>
      <c r="AA67" s="34">
        <f t="shared" si="44"/>
        <v>30678</v>
      </c>
      <c r="AB67" s="34">
        <v>0</v>
      </c>
    </row>
    <row r="68" spans="1:28">
      <c r="A68" s="118"/>
      <c r="B68" s="35">
        <v>56</v>
      </c>
      <c r="C68" s="34" t="s">
        <v>81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17562</v>
      </c>
      <c r="K68" s="34">
        <v>1</v>
      </c>
      <c r="L68" s="34">
        <v>0</v>
      </c>
      <c r="M68" s="13">
        <v>0</v>
      </c>
      <c r="N68" s="34">
        <v>56</v>
      </c>
      <c r="O68" s="13">
        <v>0</v>
      </c>
      <c r="P68" s="13">
        <f t="shared" si="38"/>
        <v>17562</v>
      </c>
      <c r="Q68" s="72">
        <v>17562</v>
      </c>
      <c r="R68" s="73">
        <f t="shared" si="39"/>
        <v>1</v>
      </c>
      <c r="S68" s="34">
        <v>0</v>
      </c>
      <c r="T68" s="73">
        <f t="shared" si="40"/>
        <v>0</v>
      </c>
      <c r="U68" s="34">
        <v>0</v>
      </c>
      <c r="V68" s="73">
        <f t="shared" si="41"/>
        <v>0</v>
      </c>
      <c r="W68" s="34">
        <v>0</v>
      </c>
      <c r="X68" s="48">
        <f t="shared" si="42"/>
        <v>0</v>
      </c>
      <c r="Y68" s="34">
        <v>0</v>
      </c>
      <c r="Z68" s="48">
        <f t="shared" si="43"/>
        <v>0</v>
      </c>
      <c r="AA68" s="34">
        <f t="shared" si="44"/>
        <v>17562</v>
      </c>
      <c r="AB68" s="34">
        <v>0</v>
      </c>
    </row>
    <row r="69" spans="1:28">
      <c r="A69" s="118"/>
      <c r="B69" s="34">
        <v>57</v>
      </c>
      <c r="C69" s="34" t="s">
        <v>56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13">
        <v>0</v>
      </c>
      <c r="N69" s="35">
        <v>57</v>
      </c>
      <c r="O69" s="13">
        <v>10554</v>
      </c>
      <c r="P69" s="13">
        <f t="shared" si="38"/>
        <v>10554</v>
      </c>
      <c r="Q69" s="72">
        <v>8413</v>
      </c>
      <c r="R69" s="73">
        <f t="shared" si="39"/>
        <v>1</v>
      </c>
      <c r="S69" s="34">
        <v>0</v>
      </c>
      <c r="T69" s="73">
        <f t="shared" si="40"/>
        <v>0</v>
      </c>
      <c r="U69" s="34">
        <v>0</v>
      </c>
      <c r="V69" s="73">
        <f t="shared" si="41"/>
        <v>0</v>
      </c>
      <c r="W69" s="34">
        <v>0</v>
      </c>
      <c r="X69" s="48">
        <f t="shared" si="42"/>
        <v>0</v>
      </c>
      <c r="Y69" s="34">
        <v>0</v>
      </c>
      <c r="Z69" s="48">
        <f t="shared" si="43"/>
        <v>0</v>
      </c>
      <c r="AA69" s="34">
        <f t="shared" si="44"/>
        <v>8413</v>
      </c>
      <c r="AB69" s="34">
        <v>0</v>
      </c>
    </row>
    <row r="70" spans="1:28">
      <c r="A70" s="118"/>
      <c r="B70" s="37">
        <v>58</v>
      </c>
      <c r="C70" s="37" t="s">
        <v>82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14">
        <v>0</v>
      </c>
      <c r="N70" s="37">
        <v>58</v>
      </c>
      <c r="O70" s="14">
        <v>8584</v>
      </c>
      <c r="P70" s="14">
        <f t="shared" si="38"/>
        <v>8584</v>
      </c>
      <c r="Q70" s="68">
        <v>8584</v>
      </c>
      <c r="R70" s="69">
        <f t="shared" si="39"/>
        <v>1</v>
      </c>
      <c r="S70" s="37">
        <v>0</v>
      </c>
      <c r="T70" s="69">
        <f t="shared" si="40"/>
        <v>0</v>
      </c>
      <c r="U70" s="37">
        <v>0</v>
      </c>
      <c r="V70" s="69">
        <f t="shared" si="41"/>
        <v>0</v>
      </c>
      <c r="W70" s="37">
        <v>0</v>
      </c>
      <c r="X70" s="47">
        <f t="shared" si="42"/>
        <v>0</v>
      </c>
      <c r="Y70" s="37">
        <v>0</v>
      </c>
      <c r="Z70" s="47">
        <f t="shared" si="43"/>
        <v>0</v>
      </c>
      <c r="AA70" s="37">
        <f t="shared" si="44"/>
        <v>8584</v>
      </c>
      <c r="AB70" s="37">
        <v>0</v>
      </c>
    </row>
    <row r="71" spans="1:28">
      <c r="A71" s="118"/>
      <c r="B71" s="35">
        <v>59</v>
      </c>
      <c r="C71" s="35" t="s">
        <v>83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124465</v>
      </c>
      <c r="M71" s="12">
        <v>0</v>
      </c>
      <c r="N71" s="35">
        <v>59</v>
      </c>
      <c r="O71" s="12">
        <v>0</v>
      </c>
      <c r="P71" s="12">
        <f t="shared" si="38"/>
        <v>124465</v>
      </c>
      <c r="Q71" s="65">
        <v>112055</v>
      </c>
      <c r="R71" s="66">
        <f t="shared" si="39"/>
        <v>1</v>
      </c>
      <c r="S71" s="35">
        <v>0</v>
      </c>
      <c r="T71" s="66">
        <f t="shared" si="40"/>
        <v>0</v>
      </c>
      <c r="U71" s="35">
        <v>0</v>
      </c>
      <c r="V71" s="66">
        <f t="shared" si="41"/>
        <v>0</v>
      </c>
      <c r="W71" s="35">
        <v>0</v>
      </c>
      <c r="X71" s="46">
        <f t="shared" si="42"/>
        <v>0</v>
      </c>
      <c r="Y71" s="35">
        <v>0</v>
      </c>
      <c r="Z71" s="46">
        <f t="shared" si="43"/>
        <v>0</v>
      </c>
      <c r="AA71" s="35">
        <f t="shared" si="44"/>
        <v>112055</v>
      </c>
      <c r="AB71" s="35">
        <v>0</v>
      </c>
    </row>
    <row r="72" spans="1:28">
      <c r="A72" s="118"/>
      <c r="B72" s="34">
        <v>60</v>
      </c>
      <c r="C72" s="34" t="s">
        <v>84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10150</v>
      </c>
      <c r="M72" s="13">
        <v>0</v>
      </c>
      <c r="N72" s="35">
        <v>60</v>
      </c>
      <c r="O72" s="13">
        <v>0</v>
      </c>
      <c r="P72" s="13">
        <f t="shared" si="38"/>
        <v>10150</v>
      </c>
      <c r="Q72" s="72">
        <v>8058</v>
      </c>
      <c r="R72" s="73">
        <f t="shared" si="39"/>
        <v>1</v>
      </c>
      <c r="S72" s="34">
        <v>0</v>
      </c>
      <c r="T72" s="73">
        <f t="shared" si="40"/>
        <v>0</v>
      </c>
      <c r="U72" s="34">
        <v>0</v>
      </c>
      <c r="V72" s="73">
        <f t="shared" si="41"/>
        <v>0</v>
      </c>
      <c r="W72" s="34">
        <v>0</v>
      </c>
      <c r="X72" s="48">
        <f t="shared" si="42"/>
        <v>0</v>
      </c>
      <c r="Y72" s="34">
        <v>0</v>
      </c>
      <c r="Z72" s="48">
        <f t="shared" si="43"/>
        <v>0</v>
      </c>
      <c r="AA72" s="34">
        <f t="shared" si="44"/>
        <v>8058</v>
      </c>
      <c r="AB72" s="34">
        <v>0</v>
      </c>
    </row>
    <row r="73" spans="1:28">
      <c r="A73" s="118"/>
      <c r="B73" s="37">
        <v>61</v>
      </c>
      <c r="C73" s="37" t="s">
        <v>85</v>
      </c>
      <c r="D73" s="37">
        <v>0</v>
      </c>
      <c r="E73" s="37">
        <v>0</v>
      </c>
      <c r="F73" s="37">
        <v>0</v>
      </c>
      <c r="G73" s="37">
        <v>8150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14">
        <v>0</v>
      </c>
      <c r="N73" s="37">
        <v>61</v>
      </c>
      <c r="O73" s="14">
        <v>0</v>
      </c>
      <c r="P73" s="14">
        <f t="shared" si="38"/>
        <v>8150</v>
      </c>
      <c r="Q73" s="68">
        <v>8150</v>
      </c>
      <c r="R73" s="69">
        <f t="shared" si="39"/>
        <v>1</v>
      </c>
      <c r="S73" s="37">
        <v>0</v>
      </c>
      <c r="T73" s="69">
        <f t="shared" si="40"/>
        <v>0</v>
      </c>
      <c r="U73" s="37">
        <v>0</v>
      </c>
      <c r="V73" s="69">
        <f t="shared" si="41"/>
        <v>0</v>
      </c>
      <c r="W73" s="37">
        <v>0</v>
      </c>
      <c r="X73" s="47">
        <f t="shared" si="42"/>
        <v>0</v>
      </c>
      <c r="Y73" s="37">
        <v>0</v>
      </c>
      <c r="Z73" s="47">
        <f t="shared" si="43"/>
        <v>0</v>
      </c>
      <c r="AA73" s="37">
        <f t="shared" si="44"/>
        <v>8150</v>
      </c>
      <c r="AB73" s="37">
        <v>0</v>
      </c>
    </row>
    <row r="74" spans="1:28">
      <c r="A74" s="118"/>
      <c r="B74" s="39">
        <v>62</v>
      </c>
      <c r="C74" s="39" t="s">
        <v>86</v>
      </c>
      <c r="D74" s="39">
        <v>0</v>
      </c>
      <c r="E74" s="39">
        <v>0</v>
      </c>
      <c r="F74" s="39">
        <v>9125</v>
      </c>
      <c r="G74" s="39">
        <v>0</v>
      </c>
      <c r="H74" s="39">
        <v>0</v>
      </c>
      <c r="I74" s="39">
        <v>0</v>
      </c>
      <c r="J74" s="39">
        <v>9125</v>
      </c>
      <c r="K74" s="39">
        <v>1</v>
      </c>
      <c r="L74" s="39">
        <v>0</v>
      </c>
      <c r="M74" s="54">
        <v>0</v>
      </c>
      <c r="N74" s="39">
        <v>62</v>
      </c>
      <c r="O74" s="54">
        <v>0</v>
      </c>
      <c r="P74" s="54">
        <f t="shared" si="38"/>
        <v>18250</v>
      </c>
      <c r="Q74" s="62">
        <v>9125</v>
      </c>
      <c r="R74" s="63">
        <f t="shared" si="39"/>
        <v>0.5</v>
      </c>
      <c r="S74" s="39">
        <v>0</v>
      </c>
      <c r="T74" s="63">
        <f t="shared" si="40"/>
        <v>0</v>
      </c>
      <c r="U74" s="39">
        <v>9125</v>
      </c>
      <c r="V74" s="63">
        <f t="shared" si="41"/>
        <v>0.5</v>
      </c>
      <c r="W74" s="39">
        <v>0</v>
      </c>
      <c r="X74" s="45">
        <f t="shared" si="42"/>
        <v>0</v>
      </c>
      <c r="Y74" s="39">
        <v>0</v>
      </c>
      <c r="Z74" s="45">
        <f t="shared" si="43"/>
        <v>0</v>
      </c>
      <c r="AA74" s="39">
        <f t="shared" si="44"/>
        <v>18250</v>
      </c>
      <c r="AB74" s="39">
        <v>0</v>
      </c>
    </row>
    <row r="75" spans="1:28" ht="13.5" thickBot="1">
      <c r="A75" s="118"/>
      <c r="B75" s="38">
        <v>63</v>
      </c>
      <c r="C75" s="38" t="s">
        <v>87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15">
        <v>0</v>
      </c>
      <c r="N75" s="38">
        <v>63</v>
      </c>
      <c r="O75" s="15">
        <v>73000</v>
      </c>
      <c r="P75" s="15">
        <f t="shared" si="38"/>
        <v>73000</v>
      </c>
      <c r="Q75" s="59">
        <v>73000</v>
      </c>
      <c r="R75" s="60">
        <f t="shared" si="39"/>
        <v>1</v>
      </c>
      <c r="S75" s="38">
        <v>0</v>
      </c>
      <c r="T75" s="60">
        <f t="shared" si="40"/>
        <v>0</v>
      </c>
      <c r="U75" s="38">
        <v>0</v>
      </c>
      <c r="V75" s="60">
        <f t="shared" si="41"/>
        <v>0</v>
      </c>
      <c r="W75" s="38">
        <v>0</v>
      </c>
      <c r="X75" s="44">
        <f t="shared" si="42"/>
        <v>0</v>
      </c>
      <c r="Y75" s="38">
        <v>0</v>
      </c>
      <c r="Z75" s="44">
        <f t="shared" si="43"/>
        <v>0</v>
      </c>
      <c r="AA75" s="38">
        <f t="shared" si="44"/>
        <v>73000</v>
      </c>
      <c r="AB75" s="38">
        <v>0</v>
      </c>
    </row>
    <row r="76" spans="1:28" ht="13.5" thickTop="1">
      <c r="A76" s="118"/>
      <c r="B76" s="8"/>
      <c r="C76" s="9" t="s">
        <v>10</v>
      </c>
      <c r="D76" s="101">
        <f t="shared" ref="D76:M76" si="45">SUM(D56:D75)</f>
        <v>0</v>
      </c>
      <c r="E76" s="101">
        <f t="shared" si="45"/>
        <v>0</v>
      </c>
      <c r="F76" s="101">
        <f t="shared" si="45"/>
        <v>119207</v>
      </c>
      <c r="G76" s="101">
        <f t="shared" si="45"/>
        <v>102578</v>
      </c>
      <c r="H76" s="101">
        <f t="shared" si="45"/>
        <v>0</v>
      </c>
      <c r="I76" s="101">
        <f t="shared" si="45"/>
        <v>0</v>
      </c>
      <c r="J76" s="101">
        <f t="shared" si="45"/>
        <v>27987</v>
      </c>
      <c r="K76" s="101">
        <f t="shared" si="45"/>
        <v>3</v>
      </c>
      <c r="L76" s="101">
        <f t="shared" si="45"/>
        <v>134615</v>
      </c>
      <c r="M76" s="101">
        <f t="shared" si="45"/>
        <v>0</v>
      </c>
      <c r="N76" s="101"/>
      <c r="O76" s="101">
        <f>SUM(O56:O75)</f>
        <v>628699</v>
      </c>
      <c r="P76" s="101">
        <f>SUM(P56:P75)</f>
        <v>1013086</v>
      </c>
      <c r="Q76" s="101">
        <f>SUM(Q56:Q75)</f>
        <v>514451</v>
      </c>
      <c r="R76" s="102">
        <f t="shared" si="39"/>
        <v>0.5429791231292086</v>
      </c>
      <c r="S76" s="101">
        <f>SUM(S56:S75)</f>
        <v>82667</v>
      </c>
      <c r="T76" s="102">
        <f t="shared" si="40"/>
        <v>8.7251176830684146E-2</v>
      </c>
      <c r="U76" s="101">
        <f>SUM(U56:U75)</f>
        <v>30794</v>
      </c>
      <c r="V76" s="102">
        <f t="shared" si="41"/>
        <v>3.2501635952968989E-2</v>
      </c>
      <c r="W76" s="101">
        <f>SUM(W56:W75)</f>
        <v>106104</v>
      </c>
      <c r="X76" s="102">
        <f t="shared" si="42"/>
        <v>0.11198784117535304</v>
      </c>
      <c r="Y76" s="101">
        <f>SUM(Y56:Y75)</f>
        <v>213444</v>
      </c>
      <c r="Z76" s="102">
        <f t="shared" si="43"/>
        <v>0.22528022291178521</v>
      </c>
      <c r="AA76" s="101">
        <f>SUM(AA56:AA75)</f>
        <v>947460</v>
      </c>
      <c r="AB76" s="101">
        <f>SUM(AB56:AB75)</f>
        <v>0</v>
      </c>
    </row>
    <row r="77" spans="1:28">
      <c r="A77" s="119"/>
      <c r="B77" s="10"/>
      <c r="C77" s="11"/>
      <c r="D77" s="103"/>
      <c r="E77" s="103"/>
      <c r="F77" s="103"/>
      <c r="G77" s="103"/>
      <c r="H77" s="103"/>
      <c r="I77" s="103"/>
      <c r="J77" s="103"/>
      <c r="K77" s="103"/>
      <c r="L77" s="103"/>
      <c r="M77" s="104"/>
      <c r="N77" s="105"/>
      <c r="O77" s="104"/>
      <c r="P77" s="104"/>
      <c r="Q77" s="106"/>
      <c r="R77" s="107"/>
      <c r="S77" s="103"/>
      <c r="T77" s="107"/>
      <c r="U77" s="103"/>
      <c r="V77" s="107"/>
      <c r="W77" s="103"/>
      <c r="X77" s="108"/>
      <c r="Y77" s="103"/>
      <c r="Z77" s="108"/>
      <c r="AA77" s="103"/>
      <c r="AB77" s="103"/>
    </row>
    <row r="78" spans="1:28">
      <c r="A78" s="117" t="s">
        <v>150</v>
      </c>
      <c r="B78" s="38">
        <v>64</v>
      </c>
      <c r="C78" s="38" t="s">
        <v>88</v>
      </c>
      <c r="D78" s="34">
        <v>0</v>
      </c>
      <c r="E78" s="34">
        <v>0</v>
      </c>
      <c r="F78" s="34">
        <v>49697</v>
      </c>
      <c r="G78" s="34">
        <v>31773</v>
      </c>
      <c r="H78" s="34">
        <v>0</v>
      </c>
      <c r="I78" s="34">
        <v>0</v>
      </c>
      <c r="J78" s="34">
        <v>36685</v>
      </c>
      <c r="K78" s="34">
        <v>5</v>
      </c>
      <c r="L78" s="34">
        <v>0</v>
      </c>
      <c r="M78" s="13">
        <v>0</v>
      </c>
      <c r="N78" s="38">
        <v>64</v>
      </c>
      <c r="O78" s="13">
        <v>187153</v>
      </c>
      <c r="P78" s="13">
        <f t="shared" ref="P78:P87" si="46">D78+E78+F78+G78+H78+J78+L78+M78+O78</f>
        <v>305308</v>
      </c>
      <c r="Q78" s="59">
        <v>43635</v>
      </c>
      <c r="R78" s="60">
        <f t="shared" si="39"/>
        <v>0.17007584911249524</v>
      </c>
      <c r="S78" s="38">
        <v>133775</v>
      </c>
      <c r="T78" s="60">
        <f t="shared" si="39"/>
        <v>0.52141392723786062</v>
      </c>
      <c r="U78" s="38">
        <v>49590</v>
      </c>
      <c r="V78" s="60">
        <f t="shared" ref="V78" si="47">U78/$AA78</f>
        <v>0.19328661298243699</v>
      </c>
      <c r="W78" s="38">
        <v>29562</v>
      </c>
      <c r="X78" s="44">
        <f t="shared" ref="X78" si="48">W78/$AA78</f>
        <v>0.11522361066720714</v>
      </c>
      <c r="Y78" s="38">
        <v>0</v>
      </c>
      <c r="Z78" s="44">
        <f t="shared" ref="Z78" si="49">Y78/$AA78</f>
        <v>0</v>
      </c>
      <c r="AA78" s="38">
        <f t="shared" ref="AA78:AA87" si="50">Q78+S78+U78+W78+Y78</f>
        <v>256562</v>
      </c>
      <c r="AB78" s="38">
        <v>0</v>
      </c>
    </row>
    <row r="79" spans="1:28">
      <c r="A79" s="118"/>
      <c r="B79" s="35">
        <v>65</v>
      </c>
      <c r="C79" s="39" t="s">
        <v>89</v>
      </c>
      <c r="D79" s="38">
        <v>0</v>
      </c>
      <c r="E79" s="38">
        <v>164200</v>
      </c>
      <c r="F79" s="38">
        <v>0</v>
      </c>
      <c r="G79" s="38">
        <v>0</v>
      </c>
      <c r="H79" s="38">
        <v>0</v>
      </c>
      <c r="I79" s="38">
        <v>0</v>
      </c>
      <c r="J79" s="38">
        <v>143801</v>
      </c>
      <c r="K79" s="38">
        <v>5</v>
      </c>
      <c r="L79" s="38">
        <v>0</v>
      </c>
      <c r="M79" s="15">
        <v>0</v>
      </c>
      <c r="N79" s="35">
        <v>65</v>
      </c>
      <c r="O79" s="15">
        <v>0</v>
      </c>
      <c r="P79" s="15">
        <f t="shared" si="46"/>
        <v>308001</v>
      </c>
      <c r="Q79" s="62">
        <v>128801</v>
      </c>
      <c r="R79" s="63">
        <f t="shared" si="39"/>
        <v>0.43959235634008076</v>
      </c>
      <c r="S79" s="39">
        <v>0</v>
      </c>
      <c r="T79" s="63">
        <f t="shared" si="39"/>
        <v>0</v>
      </c>
      <c r="U79" s="39">
        <v>164200</v>
      </c>
      <c r="V79" s="63">
        <f t="shared" ref="V79" si="51">U79/$AA79</f>
        <v>0.56040764365991924</v>
      </c>
      <c r="W79" s="39">
        <v>0</v>
      </c>
      <c r="X79" s="45">
        <f t="shared" ref="X79" si="52">W79/$AA79</f>
        <v>0</v>
      </c>
      <c r="Y79" s="39">
        <v>0</v>
      </c>
      <c r="Z79" s="45">
        <f t="shared" ref="Z79" si="53">Y79/$AA79</f>
        <v>0</v>
      </c>
      <c r="AA79" s="39">
        <f t="shared" si="50"/>
        <v>293001</v>
      </c>
      <c r="AB79" s="39">
        <v>0</v>
      </c>
    </row>
    <row r="80" spans="1:28">
      <c r="A80" s="118"/>
      <c r="B80" s="79">
        <v>66</v>
      </c>
      <c r="C80" s="38" t="s">
        <v>156</v>
      </c>
      <c r="D80" s="5">
        <v>0</v>
      </c>
      <c r="E80" s="5">
        <v>0</v>
      </c>
      <c r="F80" s="5">
        <v>923631</v>
      </c>
      <c r="G80" s="5">
        <v>0</v>
      </c>
      <c r="H80" s="5">
        <v>0</v>
      </c>
      <c r="I80" s="5">
        <v>0</v>
      </c>
      <c r="J80" s="5">
        <v>3426</v>
      </c>
      <c r="K80" s="5">
        <v>1</v>
      </c>
      <c r="L80" s="5">
        <v>0</v>
      </c>
      <c r="M80" s="80">
        <v>0</v>
      </c>
      <c r="N80" s="79">
        <v>66</v>
      </c>
      <c r="O80" s="80">
        <v>0</v>
      </c>
      <c r="P80" s="80">
        <f t="shared" si="46"/>
        <v>927057</v>
      </c>
      <c r="Q80" s="81">
        <v>3426</v>
      </c>
      <c r="R80" s="86">
        <f t="shared" si="39"/>
        <v>3.6955656448309005E-3</v>
      </c>
      <c r="S80" s="5">
        <v>0</v>
      </c>
      <c r="T80" s="86">
        <f t="shared" si="39"/>
        <v>0</v>
      </c>
      <c r="U80" s="5">
        <v>799696</v>
      </c>
      <c r="V80" s="86">
        <f t="shared" ref="V80" si="54">U80/$AA80</f>
        <v>0.86261794042868989</v>
      </c>
      <c r="W80" s="5">
        <v>123935</v>
      </c>
      <c r="X80" s="50">
        <f t="shared" ref="X80" si="55">W80/$AA80</f>
        <v>0.13368649392647916</v>
      </c>
      <c r="Y80" s="5">
        <v>0</v>
      </c>
      <c r="Z80" s="50">
        <f t="shared" ref="Z80" si="56">Y80/$AA80</f>
        <v>0</v>
      </c>
      <c r="AA80" s="5">
        <f t="shared" si="50"/>
        <v>927057</v>
      </c>
      <c r="AB80" s="5">
        <v>0</v>
      </c>
    </row>
    <row r="81" spans="1:28">
      <c r="A81" s="118"/>
      <c r="B81" s="38">
        <v>67</v>
      </c>
      <c r="C81" s="38" t="s">
        <v>90</v>
      </c>
      <c r="D81" s="38">
        <v>0</v>
      </c>
      <c r="E81" s="38">
        <v>0</v>
      </c>
      <c r="F81" s="38">
        <v>65953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15">
        <v>0</v>
      </c>
      <c r="N81" s="38">
        <v>67</v>
      </c>
      <c r="O81" s="15">
        <v>0</v>
      </c>
      <c r="P81" s="15">
        <f t="shared" si="46"/>
        <v>65953</v>
      </c>
      <c r="Q81" s="59">
        <v>0</v>
      </c>
      <c r="R81" s="60">
        <f t="shared" si="39"/>
        <v>0</v>
      </c>
      <c r="S81" s="38">
        <v>0</v>
      </c>
      <c r="T81" s="60">
        <f t="shared" si="39"/>
        <v>0</v>
      </c>
      <c r="U81" s="38">
        <v>24988</v>
      </c>
      <c r="V81" s="60">
        <f t="shared" ref="V81" si="57">U81/$AA81</f>
        <v>0.37887586614710478</v>
      </c>
      <c r="W81" s="38">
        <v>40965</v>
      </c>
      <c r="X81" s="44">
        <f t="shared" ref="X81" si="58">W81/$AA81</f>
        <v>0.62112413385289522</v>
      </c>
      <c r="Y81" s="38">
        <v>0</v>
      </c>
      <c r="Z81" s="44">
        <f t="shared" ref="Z81" si="59">Y81/$AA81</f>
        <v>0</v>
      </c>
      <c r="AA81" s="38">
        <f t="shared" si="50"/>
        <v>65953</v>
      </c>
      <c r="AB81" s="38">
        <v>0</v>
      </c>
    </row>
    <row r="82" spans="1:28">
      <c r="A82" s="118"/>
      <c r="B82" s="35">
        <v>68</v>
      </c>
      <c r="C82" s="35" t="s">
        <v>157</v>
      </c>
      <c r="D82" s="35">
        <v>0</v>
      </c>
      <c r="E82" s="35">
        <v>0</v>
      </c>
      <c r="F82" s="35">
        <v>279225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12">
        <v>0</v>
      </c>
      <c r="N82" s="35">
        <v>68</v>
      </c>
      <c r="O82" s="12">
        <v>0</v>
      </c>
      <c r="P82" s="12">
        <f t="shared" si="46"/>
        <v>279225</v>
      </c>
      <c r="Q82" s="65">
        <v>0</v>
      </c>
      <c r="R82" s="66">
        <f t="shared" si="39"/>
        <v>0</v>
      </c>
      <c r="S82" s="35">
        <v>159035</v>
      </c>
      <c r="T82" s="66">
        <f t="shared" si="39"/>
        <v>1</v>
      </c>
      <c r="U82" s="35">
        <v>0</v>
      </c>
      <c r="V82" s="66">
        <f t="shared" ref="V82" si="60">U82/$AA82</f>
        <v>0</v>
      </c>
      <c r="W82" s="35">
        <v>0</v>
      </c>
      <c r="X82" s="46">
        <f t="shared" ref="X82" si="61">W82/$AA82</f>
        <v>0</v>
      </c>
      <c r="Y82" s="35">
        <v>0</v>
      </c>
      <c r="Z82" s="46">
        <f t="shared" ref="Z82" si="62">Y82/$AA82</f>
        <v>0</v>
      </c>
      <c r="AA82" s="35">
        <f t="shared" si="50"/>
        <v>159035</v>
      </c>
      <c r="AB82" s="35">
        <v>0</v>
      </c>
    </row>
    <row r="83" spans="1:28">
      <c r="A83" s="118"/>
      <c r="B83" s="39">
        <v>69</v>
      </c>
      <c r="C83" s="39" t="s">
        <v>91</v>
      </c>
      <c r="D83" s="39">
        <v>0</v>
      </c>
      <c r="E83" s="39">
        <v>0</v>
      </c>
      <c r="F83" s="39">
        <v>457989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54">
        <v>0</v>
      </c>
      <c r="N83" s="39">
        <v>69</v>
      </c>
      <c r="O83" s="54">
        <v>0</v>
      </c>
      <c r="P83" s="54">
        <f t="shared" si="46"/>
        <v>457989</v>
      </c>
      <c r="Q83" s="62">
        <v>0</v>
      </c>
      <c r="R83" s="63">
        <f t="shared" si="39"/>
        <v>0</v>
      </c>
      <c r="S83" s="39">
        <v>0</v>
      </c>
      <c r="T83" s="63">
        <f t="shared" si="39"/>
        <v>0</v>
      </c>
      <c r="U83" s="39">
        <v>447630</v>
      </c>
      <c r="V83" s="63">
        <f t="shared" ref="V83" si="63">U83/$AA83</f>
        <v>1</v>
      </c>
      <c r="W83" s="39">
        <v>0</v>
      </c>
      <c r="X83" s="45">
        <f t="shared" ref="X83" si="64">W83/$AA83</f>
        <v>0</v>
      </c>
      <c r="Y83" s="39">
        <v>0</v>
      </c>
      <c r="Z83" s="45">
        <f t="shared" ref="Z83" si="65">Y83/$AA83</f>
        <v>0</v>
      </c>
      <c r="AA83" s="39">
        <f t="shared" si="50"/>
        <v>447630</v>
      </c>
      <c r="AB83" s="39">
        <v>0</v>
      </c>
    </row>
    <row r="84" spans="1:28">
      <c r="A84" s="118"/>
      <c r="B84" s="39">
        <v>70</v>
      </c>
      <c r="C84" s="39" t="s">
        <v>92</v>
      </c>
      <c r="D84" s="39">
        <v>0</v>
      </c>
      <c r="E84" s="39">
        <v>0</v>
      </c>
      <c r="F84" s="39">
        <v>87009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54">
        <v>0</v>
      </c>
      <c r="N84" s="39">
        <v>70</v>
      </c>
      <c r="O84" s="54">
        <v>0</v>
      </c>
      <c r="P84" s="54">
        <f t="shared" si="46"/>
        <v>87009</v>
      </c>
      <c r="Q84" s="62">
        <v>0</v>
      </c>
      <c r="R84" s="63">
        <f t="shared" si="39"/>
        <v>0</v>
      </c>
      <c r="S84" s="39">
        <v>0</v>
      </c>
      <c r="T84" s="63">
        <f t="shared" si="39"/>
        <v>0</v>
      </c>
      <c r="U84" s="39">
        <v>87009</v>
      </c>
      <c r="V84" s="63">
        <f t="shared" ref="V84" si="66">U84/$AA84</f>
        <v>1</v>
      </c>
      <c r="W84" s="39">
        <v>0</v>
      </c>
      <c r="X84" s="45">
        <f t="shared" ref="X84" si="67">W84/$AA84</f>
        <v>0</v>
      </c>
      <c r="Y84" s="39">
        <v>0</v>
      </c>
      <c r="Z84" s="45">
        <f t="shared" ref="Z84" si="68">Y84/$AA84</f>
        <v>0</v>
      </c>
      <c r="AA84" s="39">
        <f t="shared" si="50"/>
        <v>87009</v>
      </c>
      <c r="AB84" s="39">
        <v>0</v>
      </c>
    </row>
    <row r="85" spans="1:28">
      <c r="A85" s="118"/>
      <c r="B85" s="39">
        <v>71</v>
      </c>
      <c r="C85" s="39" t="s">
        <v>158</v>
      </c>
      <c r="D85" s="39">
        <v>0</v>
      </c>
      <c r="E85" s="39">
        <v>0</v>
      </c>
      <c r="F85" s="39">
        <v>268275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54">
        <v>0</v>
      </c>
      <c r="N85" s="39">
        <v>71</v>
      </c>
      <c r="O85" s="54">
        <v>47815</v>
      </c>
      <c r="P85" s="54">
        <f t="shared" si="46"/>
        <v>316090</v>
      </c>
      <c r="Q85" s="62">
        <v>0</v>
      </c>
      <c r="R85" s="63">
        <f t="shared" si="39"/>
        <v>0</v>
      </c>
      <c r="S85" s="39">
        <v>12275</v>
      </c>
      <c r="T85" s="63">
        <f t="shared" si="39"/>
        <v>4.5840724488843243E-2</v>
      </c>
      <c r="U85" s="39">
        <v>255500</v>
      </c>
      <c r="V85" s="63">
        <f t="shared" ref="V85" si="69">U85/$AA85</f>
        <v>0.95415927551115676</v>
      </c>
      <c r="W85" s="39">
        <v>0</v>
      </c>
      <c r="X85" s="45">
        <f t="shared" ref="X85" si="70">W85/$AA85</f>
        <v>0</v>
      </c>
      <c r="Y85" s="39">
        <v>0</v>
      </c>
      <c r="Z85" s="45">
        <f t="shared" ref="Z85" si="71">Y85/$AA85</f>
        <v>0</v>
      </c>
      <c r="AA85" s="39">
        <f t="shared" si="50"/>
        <v>267775</v>
      </c>
      <c r="AB85" s="39">
        <v>255500</v>
      </c>
    </row>
    <row r="86" spans="1:28">
      <c r="A86" s="118"/>
      <c r="B86" s="39">
        <v>72</v>
      </c>
      <c r="C86" s="40" t="s">
        <v>93</v>
      </c>
      <c r="D86" s="39">
        <v>0</v>
      </c>
      <c r="E86" s="39">
        <v>0</v>
      </c>
      <c r="F86" s="39">
        <v>189868</v>
      </c>
      <c r="G86" s="39">
        <v>2756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54">
        <v>0</v>
      </c>
      <c r="N86" s="35">
        <v>72</v>
      </c>
      <c r="O86" s="54">
        <v>0</v>
      </c>
      <c r="P86" s="54">
        <f t="shared" si="46"/>
        <v>192624</v>
      </c>
      <c r="Q86" s="77">
        <v>0</v>
      </c>
      <c r="R86" s="87">
        <f t="shared" si="39"/>
        <v>0</v>
      </c>
      <c r="S86" s="40">
        <v>192624</v>
      </c>
      <c r="T86" s="87">
        <f t="shared" si="39"/>
        <v>1</v>
      </c>
      <c r="U86" s="40">
        <v>0</v>
      </c>
      <c r="V86" s="87">
        <f t="shared" ref="V86" si="72">U86/$AA86</f>
        <v>0</v>
      </c>
      <c r="W86" s="40">
        <v>0</v>
      </c>
      <c r="X86" s="53">
        <f t="shared" ref="X86" si="73">W86/$AA86</f>
        <v>0</v>
      </c>
      <c r="Y86" s="40">
        <v>0</v>
      </c>
      <c r="Z86" s="53">
        <f t="shared" ref="Z86" si="74">Y86/$AA86</f>
        <v>0</v>
      </c>
      <c r="AA86" s="40">
        <f t="shared" si="50"/>
        <v>192624</v>
      </c>
      <c r="AB86" s="40">
        <v>0</v>
      </c>
    </row>
    <row r="87" spans="1:28" ht="13.5" thickBot="1">
      <c r="A87" s="118"/>
      <c r="B87" s="35">
        <v>73</v>
      </c>
      <c r="C87" s="38" t="s">
        <v>159</v>
      </c>
      <c r="D87" s="39">
        <v>0</v>
      </c>
      <c r="E87" s="39">
        <v>0</v>
      </c>
      <c r="F87" s="39">
        <v>14685</v>
      </c>
      <c r="G87" s="39">
        <v>0</v>
      </c>
      <c r="H87" s="39">
        <v>0</v>
      </c>
      <c r="I87" s="39">
        <v>0</v>
      </c>
      <c r="J87" s="39">
        <v>44591</v>
      </c>
      <c r="K87" s="39">
        <v>2</v>
      </c>
      <c r="L87" s="39">
        <v>0</v>
      </c>
      <c r="M87" s="54">
        <v>0</v>
      </c>
      <c r="N87" s="38">
        <v>73</v>
      </c>
      <c r="O87" s="54">
        <v>30576</v>
      </c>
      <c r="P87" s="54">
        <f t="shared" si="46"/>
        <v>89852</v>
      </c>
      <c r="Q87" s="59">
        <v>75167</v>
      </c>
      <c r="R87" s="60">
        <f t="shared" si="39"/>
        <v>0.83656457285313623</v>
      </c>
      <c r="S87" s="38">
        <v>14685</v>
      </c>
      <c r="T87" s="60">
        <f t="shared" si="39"/>
        <v>0.16343542714686374</v>
      </c>
      <c r="U87" s="38">
        <v>0</v>
      </c>
      <c r="V87" s="60">
        <f t="shared" ref="V87" si="75">U87/$AA87</f>
        <v>0</v>
      </c>
      <c r="W87" s="38">
        <v>0</v>
      </c>
      <c r="X87" s="44">
        <f t="shared" ref="X87" si="76">W87/$AA87</f>
        <v>0</v>
      </c>
      <c r="Y87" s="38">
        <v>0</v>
      </c>
      <c r="Z87" s="44">
        <f t="shared" ref="Z87" si="77">Y87/$AA87</f>
        <v>0</v>
      </c>
      <c r="AA87" s="38">
        <f t="shared" si="50"/>
        <v>89852</v>
      </c>
      <c r="AB87" s="38">
        <v>0</v>
      </c>
    </row>
    <row r="88" spans="1:28" ht="13.5" thickTop="1">
      <c r="A88" s="118"/>
      <c r="B88" s="8"/>
      <c r="C88" s="9" t="s">
        <v>10</v>
      </c>
      <c r="D88" s="101">
        <f t="shared" ref="D88:M88" si="78">SUM(D78:D87)</f>
        <v>0</v>
      </c>
      <c r="E88" s="101">
        <f t="shared" si="78"/>
        <v>164200</v>
      </c>
      <c r="F88" s="101">
        <f t="shared" si="78"/>
        <v>2336332</v>
      </c>
      <c r="G88" s="101">
        <f t="shared" si="78"/>
        <v>34529</v>
      </c>
      <c r="H88" s="101">
        <f t="shared" si="78"/>
        <v>0</v>
      </c>
      <c r="I88" s="101">
        <f t="shared" si="78"/>
        <v>0</v>
      </c>
      <c r="J88" s="101">
        <f t="shared" si="78"/>
        <v>228503</v>
      </c>
      <c r="K88" s="101">
        <f t="shared" si="78"/>
        <v>13</v>
      </c>
      <c r="L88" s="101">
        <f t="shared" si="78"/>
        <v>0</v>
      </c>
      <c r="M88" s="101">
        <f t="shared" si="78"/>
        <v>0</v>
      </c>
      <c r="N88" s="101"/>
      <c r="O88" s="101">
        <f>SUM(O78:O87)</f>
        <v>265544</v>
      </c>
      <c r="P88" s="101">
        <f>SUM(P78:P87)</f>
        <v>3029108</v>
      </c>
      <c r="Q88" s="101">
        <f>SUM(Q78:Q87)</f>
        <v>251029</v>
      </c>
      <c r="R88" s="102">
        <f t="shared" si="39"/>
        <v>9.0087629705817115E-2</v>
      </c>
      <c r="S88" s="101">
        <f>SUM(S78:S87)</f>
        <v>512394</v>
      </c>
      <c r="T88" s="102">
        <f t="shared" si="39"/>
        <v>0.18388457483192164</v>
      </c>
      <c r="U88" s="101">
        <f>SUM(U78:U87)</f>
        <v>1828613</v>
      </c>
      <c r="V88" s="102">
        <f t="shared" ref="V88" si="79">U88/$AA88</f>
        <v>0.65624055714376972</v>
      </c>
      <c r="W88" s="101">
        <f>SUM(W78:W87)</f>
        <v>194462</v>
      </c>
      <c r="X88" s="102">
        <f t="shared" ref="X88" si="80">W88/$AA88</f>
        <v>6.9787238318491526E-2</v>
      </c>
      <c r="Y88" s="101">
        <f>SUM(Y78:Y87)</f>
        <v>0</v>
      </c>
      <c r="Z88" s="102">
        <f t="shared" ref="Z88" si="81">Y88/$AA88</f>
        <v>0</v>
      </c>
      <c r="AA88" s="101">
        <f>SUM(AA78:AA87)</f>
        <v>2786498</v>
      </c>
      <c r="AB88" s="101">
        <f>SUM(AB78:AB87)</f>
        <v>255500</v>
      </c>
    </row>
    <row r="89" spans="1:28">
      <c r="A89" s="119"/>
      <c r="B89" s="10"/>
      <c r="C89" s="11"/>
      <c r="D89" s="19"/>
      <c r="E89" s="19"/>
      <c r="F89" s="19"/>
      <c r="G89" s="19"/>
      <c r="H89" s="19"/>
      <c r="I89" s="19"/>
      <c r="J89" s="19"/>
      <c r="K89" s="19"/>
      <c r="L89" s="19"/>
      <c r="M89" s="20"/>
      <c r="N89" s="105"/>
      <c r="O89" s="20"/>
      <c r="P89" s="20"/>
      <c r="Q89" s="106"/>
      <c r="R89" s="107"/>
      <c r="S89" s="103"/>
      <c r="T89" s="107"/>
      <c r="U89" s="19"/>
      <c r="V89" s="109"/>
      <c r="W89" s="19"/>
      <c r="X89" s="110"/>
      <c r="Y89" s="19"/>
      <c r="Z89" s="110"/>
      <c r="AA89" s="19"/>
      <c r="AB89" s="19"/>
    </row>
    <row r="90" spans="1:28">
      <c r="A90" s="117" t="s">
        <v>95</v>
      </c>
      <c r="B90" s="38">
        <v>74</v>
      </c>
      <c r="C90" s="38" t="s">
        <v>96</v>
      </c>
      <c r="D90" s="38">
        <v>0</v>
      </c>
      <c r="E90" s="38">
        <v>0</v>
      </c>
      <c r="F90" s="38">
        <v>540468</v>
      </c>
      <c r="G90" s="38">
        <v>0</v>
      </c>
      <c r="H90" s="38">
        <v>0</v>
      </c>
      <c r="I90" s="38">
        <v>0</v>
      </c>
      <c r="J90" s="38">
        <v>54847</v>
      </c>
      <c r="K90" s="38">
        <v>3</v>
      </c>
      <c r="L90" s="38">
        <v>0</v>
      </c>
      <c r="M90" s="15">
        <v>0</v>
      </c>
      <c r="N90" s="38">
        <v>74</v>
      </c>
      <c r="O90" s="15">
        <v>0</v>
      </c>
      <c r="P90" s="15">
        <f t="shared" ref="P90:P108" si="82">D90+E90+F90+G90+H90+J90+L90+M90+O90</f>
        <v>595315</v>
      </c>
      <c r="Q90" s="59">
        <v>54847</v>
      </c>
      <c r="R90" s="60">
        <f t="shared" ref="R90" si="83">Q90/$AA90</f>
        <v>9.2131056667478561E-2</v>
      </c>
      <c r="S90" s="38">
        <v>68373</v>
      </c>
      <c r="T90" s="60">
        <f t="shared" ref="T90" si="84">S90/$AA90</f>
        <v>0.11485180114729177</v>
      </c>
      <c r="U90" s="38">
        <v>0</v>
      </c>
      <c r="V90" s="60">
        <f t="shared" ref="V90" si="85">U90/$AA90</f>
        <v>0</v>
      </c>
      <c r="W90" s="38">
        <v>472095</v>
      </c>
      <c r="X90" s="44">
        <f t="shared" ref="X90" si="86">W90/$AA90</f>
        <v>0.79301714218522967</v>
      </c>
      <c r="Y90" s="38">
        <v>0</v>
      </c>
      <c r="Z90" s="44">
        <f t="shared" ref="Z90" si="87">Y90/$AA90</f>
        <v>0</v>
      </c>
      <c r="AA90" s="38">
        <f t="shared" ref="AA90:AA108" si="88">Q90+S90+U90+W90+Y90</f>
        <v>595315</v>
      </c>
      <c r="AB90" s="38">
        <v>0</v>
      </c>
    </row>
    <row r="91" spans="1:28">
      <c r="A91" s="118"/>
      <c r="B91" s="39">
        <v>75</v>
      </c>
      <c r="C91" s="39" t="s">
        <v>160</v>
      </c>
      <c r="D91" s="39">
        <v>0</v>
      </c>
      <c r="E91" s="39">
        <v>0</v>
      </c>
      <c r="F91" s="39">
        <v>396227</v>
      </c>
      <c r="G91" s="39">
        <v>319069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54">
        <v>0</v>
      </c>
      <c r="N91" s="39">
        <v>75</v>
      </c>
      <c r="O91" s="54">
        <v>329888</v>
      </c>
      <c r="P91" s="54">
        <f t="shared" si="82"/>
        <v>1045184</v>
      </c>
      <c r="Q91" s="62">
        <v>371543</v>
      </c>
      <c r="R91" s="63">
        <f t="shared" ref="R91" si="89">Q91/$AA91</f>
        <v>0.54237953706731445</v>
      </c>
      <c r="S91" s="39">
        <v>0</v>
      </c>
      <c r="T91" s="63">
        <f t="shared" ref="T91" si="90">S91/$AA91</f>
        <v>0</v>
      </c>
      <c r="U91" s="39">
        <v>313481</v>
      </c>
      <c r="V91" s="63">
        <f t="shared" ref="V91" si="91">U91/$AA91</f>
        <v>0.45762046293268555</v>
      </c>
      <c r="W91" s="39">
        <v>0</v>
      </c>
      <c r="X91" s="45">
        <f t="shared" ref="X91" si="92">W91/$AA91</f>
        <v>0</v>
      </c>
      <c r="Y91" s="39">
        <v>0</v>
      </c>
      <c r="Z91" s="45">
        <f t="shared" ref="Z91" si="93">Y91/$AA91</f>
        <v>0</v>
      </c>
      <c r="AA91" s="39">
        <f t="shared" si="88"/>
        <v>685024</v>
      </c>
      <c r="AB91" s="39">
        <v>0</v>
      </c>
    </row>
    <row r="92" spans="1:28">
      <c r="A92" s="118"/>
      <c r="B92" s="5">
        <v>76</v>
      </c>
      <c r="C92" s="88" t="s">
        <v>97</v>
      </c>
      <c r="D92" s="16">
        <v>0</v>
      </c>
      <c r="E92" s="16">
        <v>0</v>
      </c>
      <c r="F92" s="16">
        <v>591300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23">
        <v>0</v>
      </c>
      <c r="N92" s="35">
        <v>76</v>
      </c>
      <c r="O92" s="23">
        <v>0</v>
      </c>
      <c r="P92" s="23">
        <f t="shared" si="82"/>
        <v>591300</v>
      </c>
      <c r="Q92" s="89">
        <v>0</v>
      </c>
      <c r="R92" s="90">
        <f t="shared" ref="R92" si="94">Q92/$AA92</f>
        <v>0</v>
      </c>
      <c r="S92" s="16">
        <v>0</v>
      </c>
      <c r="T92" s="90">
        <f t="shared" ref="T92" si="95">S92/$AA92</f>
        <v>0</v>
      </c>
      <c r="U92" s="16">
        <v>336004</v>
      </c>
      <c r="V92" s="90">
        <f t="shared" ref="V92" si="96">U92/$AA92</f>
        <v>1</v>
      </c>
      <c r="W92" s="16">
        <v>0</v>
      </c>
      <c r="X92" s="51">
        <f t="shared" ref="X92" si="97">W92/$AA92</f>
        <v>0</v>
      </c>
      <c r="Y92" s="16">
        <v>0</v>
      </c>
      <c r="Z92" s="51">
        <f t="shared" ref="Z92" si="98">Y92/$AA92</f>
        <v>0</v>
      </c>
      <c r="AA92" s="16">
        <f t="shared" si="88"/>
        <v>336004</v>
      </c>
      <c r="AB92" s="16">
        <v>0</v>
      </c>
    </row>
    <row r="93" spans="1:28">
      <c r="A93" s="118"/>
      <c r="B93" s="34">
        <v>77</v>
      </c>
      <c r="C93" s="91" t="s">
        <v>98</v>
      </c>
      <c r="D93" s="17">
        <v>0</v>
      </c>
      <c r="E93" s="17">
        <v>0</v>
      </c>
      <c r="F93" s="17">
        <v>0</v>
      </c>
      <c r="G93" s="17">
        <v>83950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21">
        <v>0</v>
      </c>
      <c r="N93" s="7">
        <v>77</v>
      </c>
      <c r="O93" s="21">
        <v>0</v>
      </c>
      <c r="P93" s="21">
        <f t="shared" si="82"/>
        <v>83950</v>
      </c>
      <c r="Q93" s="92">
        <v>83950</v>
      </c>
      <c r="R93" s="93">
        <f t="shared" ref="R93" si="99">Q93/$AA93</f>
        <v>1</v>
      </c>
      <c r="S93" s="17">
        <v>0</v>
      </c>
      <c r="T93" s="93">
        <f t="shared" ref="T93" si="100">S93/$AA93</f>
        <v>0</v>
      </c>
      <c r="U93" s="17">
        <v>0</v>
      </c>
      <c r="V93" s="93">
        <f t="shared" ref="V93" si="101">U93/$AA93</f>
        <v>0</v>
      </c>
      <c r="W93" s="17">
        <v>0</v>
      </c>
      <c r="X93" s="52">
        <f t="shared" ref="X93" si="102">W93/$AA93</f>
        <v>0</v>
      </c>
      <c r="Y93" s="17">
        <v>0</v>
      </c>
      <c r="Z93" s="52">
        <f t="shared" ref="Z93" si="103">Y93/$AA93</f>
        <v>0</v>
      </c>
      <c r="AA93" s="17">
        <f t="shared" si="88"/>
        <v>83950</v>
      </c>
      <c r="AB93" s="17">
        <v>0</v>
      </c>
    </row>
    <row r="94" spans="1:28">
      <c r="A94" s="118"/>
      <c r="B94" s="34">
        <v>78</v>
      </c>
      <c r="C94" s="34" t="s">
        <v>99</v>
      </c>
      <c r="D94" s="34">
        <v>0</v>
      </c>
      <c r="E94" s="34">
        <v>0</v>
      </c>
      <c r="F94" s="34">
        <v>0</v>
      </c>
      <c r="G94" s="34">
        <v>17082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13">
        <v>0</v>
      </c>
      <c r="N94" s="34">
        <v>78</v>
      </c>
      <c r="O94" s="13">
        <v>0</v>
      </c>
      <c r="P94" s="13">
        <f t="shared" si="82"/>
        <v>17082</v>
      </c>
      <c r="Q94" s="72">
        <v>17082</v>
      </c>
      <c r="R94" s="73">
        <f t="shared" ref="R94" si="104">Q94/$AA94</f>
        <v>1</v>
      </c>
      <c r="S94" s="34">
        <v>0</v>
      </c>
      <c r="T94" s="73">
        <f t="shared" ref="T94" si="105">S94/$AA94</f>
        <v>0</v>
      </c>
      <c r="U94" s="34">
        <v>0</v>
      </c>
      <c r="V94" s="73">
        <f t="shared" ref="V94" si="106">U94/$AA94</f>
        <v>0</v>
      </c>
      <c r="W94" s="34">
        <v>0</v>
      </c>
      <c r="X94" s="48">
        <f t="shared" ref="X94" si="107">W94/$AA94</f>
        <v>0</v>
      </c>
      <c r="Y94" s="34">
        <v>0</v>
      </c>
      <c r="Z94" s="48">
        <f t="shared" ref="Z94" si="108">Y94/$AA94</f>
        <v>0</v>
      </c>
      <c r="AA94" s="34">
        <f t="shared" si="88"/>
        <v>17082</v>
      </c>
      <c r="AB94" s="34">
        <v>0</v>
      </c>
    </row>
    <row r="95" spans="1:28">
      <c r="A95" s="118"/>
      <c r="B95" s="34">
        <v>79</v>
      </c>
      <c r="C95" s="34" t="s">
        <v>94</v>
      </c>
      <c r="D95" s="34">
        <v>0</v>
      </c>
      <c r="E95" s="34">
        <v>0</v>
      </c>
      <c r="F95" s="34">
        <v>153300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13">
        <v>0</v>
      </c>
      <c r="N95" s="34">
        <v>79</v>
      </c>
      <c r="O95" s="13">
        <v>0</v>
      </c>
      <c r="P95" s="13">
        <f t="shared" si="82"/>
        <v>153300</v>
      </c>
      <c r="Q95" s="72">
        <v>91980</v>
      </c>
      <c r="R95" s="73">
        <f t="shared" ref="R95" si="109">Q95/$AA95</f>
        <v>1</v>
      </c>
      <c r="S95" s="34">
        <v>0</v>
      </c>
      <c r="T95" s="73">
        <f t="shared" ref="T95" si="110">S95/$AA95</f>
        <v>0</v>
      </c>
      <c r="U95" s="34">
        <v>0</v>
      </c>
      <c r="V95" s="73">
        <f t="shared" ref="V95" si="111">U95/$AA95</f>
        <v>0</v>
      </c>
      <c r="W95" s="34">
        <v>0</v>
      </c>
      <c r="X95" s="48">
        <f t="shared" ref="X95" si="112">W95/$AA95</f>
        <v>0</v>
      </c>
      <c r="Y95" s="34">
        <v>0</v>
      </c>
      <c r="Z95" s="48">
        <f t="shared" ref="Z95" si="113">Y95/$AA95</f>
        <v>0</v>
      </c>
      <c r="AA95" s="34">
        <f t="shared" si="88"/>
        <v>91980</v>
      </c>
      <c r="AB95" s="34">
        <v>0</v>
      </c>
    </row>
    <row r="96" spans="1:28">
      <c r="A96" s="118"/>
      <c r="B96" s="34">
        <v>80</v>
      </c>
      <c r="C96" s="34" t="s">
        <v>100</v>
      </c>
      <c r="D96" s="34">
        <v>0</v>
      </c>
      <c r="E96" s="34">
        <v>0</v>
      </c>
      <c r="F96" s="34">
        <v>34310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13">
        <v>0</v>
      </c>
      <c r="N96" s="34">
        <v>80</v>
      </c>
      <c r="O96" s="13">
        <v>0</v>
      </c>
      <c r="P96" s="13">
        <f t="shared" si="82"/>
        <v>34310</v>
      </c>
      <c r="Q96" s="72">
        <v>0</v>
      </c>
      <c r="R96" s="73">
        <f t="shared" ref="R96" si="114">Q96/$AA96</f>
        <v>0</v>
      </c>
      <c r="S96" s="34">
        <v>25915</v>
      </c>
      <c r="T96" s="73">
        <f t="shared" ref="T96" si="115">S96/$AA96</f>
        <v>1</v>
      </c>
      <c r="U96" s="34">
        <v>0</v>
      </c>
      <c r="V96" s="73">
        <f t="shared" ref="V96" si="116">U96/$AA96</f>
        <v>0</v>
      </c>
      <c r="W96" s="34">
        <v>0</v>
      </c>
      <c r="X96" s="48">
        <f t="shared" ref="X96" si="117">W96/$AA96</f>
        <v>0</v>
      </c>
      <c r="Y96" s="34">
        <v>0</v>
      </c>
      <c r="Z96" s="48">
        <f t="shared" ref="Z96" si="118">Y96/$AA96</f>
        <v>0</v>
      </c>
      <c r="AA96" s="34">
        <f t="shared" si="88"/>
        <v>25915</v>
      </c>
      <c r="AB96" s="34">
        <v>0</v>
      </c>
    </row>
    <row r="97" spans="1:28">
      <c r="A97" s="118"/>
      <c r="B97" s="35">
        <v>81</v>
      </c>
      <c r="C97" s="35" t="s">
        <v>101</v>
      </c>
      <c r="D97" s="35">
        <v>0</v>
      </c>
      <c r="E97" s="35">
        <v>0</v>
      </c>
      <c r="F97" s="35">
        <v>277400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12">
        <v>0</v>
      </c>
      <c r="N97" s="40">
        <v>81</v>
      </c>
      <c r="O97" s="12">
        <v>0</v>
      </c>
      <c r="P97" s="12">
        <f t="shared" si="82"/>
        <v>277400</v>
      </c>
      <c r="Q97" s="65">
        <v>0</v>
      </c>
      <c r="R97" s="66">
        <f t="shared" ref="R97" si="119">Q97/$AA97</f>
        <v>0</v>
      </c>
      <c r="S97" s="35">
        <v>0</v>
      </c>
      <c r="T97" s="66">
        <f t="shared" ref="T97" si="120">S97/$AA97</f>
        <v>0</v>
      </c>
      <c r="U97" s="35">
        <v>141474</v>
      </c>
      <c r="V97" s="66">
        <f t="shared" ref="V97" si="121">U97/$AA97</f>
        <v>0.6</v>
      </c>
      <c r="W97" s="35">
        <v>94316</v>
      </c>
      <c r="X97" s="46">
        <f t="shared" ref="X97" si="122">W97/$AA97</f>
        <v>0.4</v>
      </c>
      <c r="Y97" s="35">
        <v>0</v>
      </c>
      <c r="Z97" s="46">
        <f t="shared" ref="Z97" si="123">Y97/$AA97</f>
        <v>0</v>
      </c>
      <c r="AA97" s="35">
        <f t="shared" si="88"/>
        <v>235790</v>
      </c>
      <c r="AB97" s="35">
        <v>0</v>
      </c>
    </row>
    <row r="98" spans="1:28">
      <c r="A98" s="118"/>
      <c r="B98" s="34">
        <v>82</v>
      </c>
      <c r="C98" s="34" t="s">
        <v>102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13">
        <v>0</v>
      </c>
      <c r="N98" s="34">
        <v>82</v>
      </c>
      <c r="O98" s="13">
        <v>547500</v>
      </c>
      <c r="P98" s="13">
        <f t="shared" si="82"/>
        <v>547500</v>
      </c>
      <c r="Q98" s="65">
        <v>448950</v>
      </c>
      <c r="R98" s="66">
        <f t="shared" ref="R98" si="124">Q98/$AA98</f>
        <v>1</v>
      </c>
      <c r="S98" s="35">
        <v>0</v>
      </c>
      <c r="T98" s="66">
        <f t="shared" ref="T98" si="125">S98/$AA98</f>
        <v>0</v>
      </c>
      <c r="U98" s="35">
        <v>0</v>
      </c>
      <c r="V98" s="66">
        <f t="shared" ref="V98" si="126">U98/$AA98</f>
        <v>0</v>
      </c>
      <c r="W98" s="35">
        <v>0</v>
      </c>
      <c r="X98" s="46">
        <f t="shared" ref="X98" si="127">W98/$AA98</f>
        <v>0</v>
      </c>
      <c r="Y98" s="35">
        <v>0</v>
      </c>
      <c r="Z98" s="46">
        <f t="shared" ref="Z98" si="128">Y98/$AA98</f>
        <v>0</v>
      </c>
      <c r="AA98" s="35">
        <f t="shared" si="88"/>
        <v>448950</v>
      </c>
      <c r="AB98" s="35">
        <v>0</v>
      </c>
    </row>
    <row r="99" spans="1:28">
      <c r="A99" s="118"/>
      <c r="B99" s="34">
        <v>83</v>
      </c>
      <c r="C99" s="34" t="s">
        <v>103</v>
      </c>
      <c r="D99" s="34">
        <v>0</v>
      </c>
      <c r="E99" s="34">
        <v>0</v>
      </c>
      <c r="F99" s="34">
        <v>0</v>
      </c>
      <c r="G99" s="34">
        <v>0</v>
      </c>
      <c r="H99" s="34">
        <v>21900</v>
      </c>
      <c r="I99" s="34">
        <v>1</v>
      </c>
      <c r="J99" s="34">
        <v>164250</v>
      </c>
      <c r="K99" s="34">
        <v>1</v>
      </c>
      <c r="L99" s="34">
        <v>0</v>
      </c>
      <c r="M99" s="13">
        <v>0</v>
      </c>
      <c r="N99" s="34">
        <v>83</v>
      </c>
      <c r="O99" s="13">
        <v>0</v>
      </c>
      <c r="P99" s="13">
        <f t="shared" si="82"/>
        <v>186150</v>
      </c>
      <c r="Q99" s="72">
        <v>186150</v>
      </c>
      <c r="R99" s="73">
        <f t="shared" ref="R99" si="129">Q99/$AA99</f>
        <v>1</v>
      </c>
      <c r="S99" s="34">
        <v>0</v>
      </c>
      <c r="T99" s="73">
        <f t="shared" ref="T99" si="130">S99/$AA99</f>
        <v>0</v>
      </c>
      <c r="U99" s="34">
        <v>0</v>
      </c>
      <c r="V99" s="73">
        <f t="shared" ref="V99" si="131">U99/$AA99</f>
        <v>0</v>
      </c>
      <c r="W99" s="34">
        <v>0</v>
      </c>
      <c r="X99" s="48">
        <f t="shared" ref="X99" si="132">W99/$AA99</f>
        <v>0</v>
      </c>
      <c r="Y99" s="34">
        <v>0</v>
      </c>
      <c r="Z99" s="48">
        <f t="shared" ref="Z99" si="133">Y99/$AA99</f>
        <v>0</v>
      </c>
      <c r="AA99" s="34">
        <f t="shared" si="88"/>
        <v>186150</v>
      </c>
      <c r="AB99" s="34">
        <v>0</v>
      </c>
    </row>
    <row r="100" spans="1:28">
      <c r="A100" s="118"/>
      <c r="B100" s="34">
        <v>84</v>
      </c>
      <c r="C100" s="34" t="s">
        <v>104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13">
        <v>0</v>
      </c>
      <c r="N100" s="34">
        <v>84</v>
      </c>
      <c r="O100" s="13">
        <v>677805</v>
      </c>
      <c r="P100" s="13">
        <f t="shared" si="82"/>
        <v>677805</v>
      </c>
      <c r="Q100" s="72">
        <v>535090</v>
      </c>
      <c r="R100" s="73">
        <f t="shared" ref="R100" si="134">Q100/$AA100</f>
        <v>1</v>
      </c>
      <c r="S100" s="34">
        <v>0</v>
      </c>
      <c r="T100" s="73">
        <f t="shared" ref="T100" si="135">S100/$AA100</f>
        <v>0</v>
      </c>
      <c r="U100" s="34">
        <v>0</v>
      </c>
      <c r="V100" s="73">
        <f t="shared" ref="V100" si="136">U100/$AA100</f>
        <v>0</v>
      </c>
      <c r="W100" s="34">
        <v>0</v>
      </c>
      <c r="X100" s="48">
        <f t="shared" ref="X100" si="137">W100/$AA100</f>
        <v>0</v>
      </c>
      <c r="Y100" s="34">
        <v>0</v>
      </c>
      <c r="Z100" s="48">
        <f t="shared" ref="Z100" si="138">Y100/$AA100</f>
        <v>0</v>
      </c>
      <c r="AA100" s="34">
        <f t="shared" si="88"/>
        <v>535090</v>
      </c>
      <c r="AB100" s="34">
        <v>0</v>
      </c>
    </row>
    <row r="101" spans="1:28">
      <c r="A101" s="118"/>
      <c r="B101" s="34">
        <v>85</v>
      </c>
      <c r="C101" s="34" t="s">
        <v>105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13">
        <v>0</v>
      </c>
      <c r="N101" s="34">
        <v>85</v>
      </c>
      <c r="O101" s="13">
        <v>35405</v>
      </c>
      <c r="P101" s="13">
        <f t="shared" si="82"/>
        <v>35405</v>
      </c>
      <c r="Q101" s="72">
        <v>31755</v>
      </c>
      <c r="R101" s="73">
        <f t="shared" ref="R101" si="139">Q101/$AA101</f>
        <v>1</v>
      </c>
      <c r="S101" s="34">
        <v>0</v>
      </c>
      <c r="T101" s="73">
        <f t="shared" ref="T101" si="140">S101/$AA101</f>
        <v>0</v>
      </c>
      <c r="U101" s="34">
        <v>0</v>
      </c>
      <c r="V101" s="73">
        <f t="shared" ref="V101" si="141">U101/$AA101</f>
        <v>0</v>
      </c>
      <c r="W101" s="34">
        <v>0</v>
      </c>
      <c r="X101" s="48">
        <f t="shared" ref="X101" si="142">W101/$AA101</f>
        <v>0</v>
      </c>
      <c r="Y101" s="34">
        <v>0</v>
      </c>
      <c r="Z101" s="48">
        <f t="shared" ref="Z101" si="143">Y101/$AA101</f>
        <v>0</v>
      </c>
      <c r="AA101" s="34">
        <f t="shared" si="88"/>
        <v>31755</v>
      </c>
      <c r="AB101" s="34">
        <v>0</v>
      </c>
    </row>
    <row r="102" spans="1:28">
      <c r="A102" s="118"/>
      <c r="B102" s="37">
        <v>86</v>
      </c>
      <c r="C102" s="37" t="s">
        <v>106</v>
      </c>
      <c r="D102" s="37">
        <v>0</v>
      </c>
      <c r="E102" s="37">
        <v>0</v>
      </c>
      <c r="F102" s="37">
        <v>0</v>
      </c>
      <c r="G102" s="37">
        <v>129154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14">
        <v>0</v>
      </c>
      <c r="N102" s="37">
        <v>86</v>
      </c>
      <c r="O102" s="14">
        <v>0</v>
      </c>
      <c r="P102" s="14">
        <f t="shared" si="82"/>
        <v>129154</v>
      </c>
      <c r="Q102" s="68">
        <v>129154</v>
      </c>
      <c r="R102" s="69">
        <f t="shared" ref="R102" si="144">Q102/$AA102</f>
        <v>1</v>
      </c>
      <c r="S102" s="37">
        <v>0</v>
      </c>
      <c r="T102" s="69">
        <f t="shared" ref="T102" si="145">S102/$AA102</f>
        <v>0</v>
      </c>
      <c r="U102" s="37">
        <v>0</v>
      </c>
      <c r="V102" s="69">
        <f t="shared" ref="V102" si="146">U102/$AA102</f>
        <v>0</v>
      </c>
      <c r="W102" s="37">
        <v>0</v>
      </c>
      <c r="X102" s="47">
        <f t="shared" ref="X102" si="147">W102/$AA102</f>
        <v>0</v>
      </c>
      <c r="Y102" s="37">
        <v>0</v>
      </c>
      <c r="Z102" s="47">
        <f t="shared" ref="Z102" si="148">Y102/$AA102</f>
        <v>0</v>
      </c>
      <c r="AA102" s="37">
        <f t="shared" si="88"/>
        <v>129154</v>
      </c>
      <c r="AB102" s="37">
        <v>0</v>
      </c>
    </row>
    <row r="103" spans="1:28">
      <c r="A103" s="118"/>
      <c r="B103" s="37">
        <v>87</v>
      </c>
      <c r="C103" s="37" t="s">
        <v>161</v>
      </c>
      <c r="D103" s="37">
        <v>0</v>
      </c>
      <c r="E103" s="37">
        <v>0</v>
      </c>
      <c r="F103" s="37">
        <v>254916</v>
      </c>
      <c r="G103" s="37">
        <v>319740</v>
      </c>
      <c r="H103" s="37">
        <v>10220</v>
      </c>
      <c r="I103" s="37">
        <v>1</v>
      </c>
      <c r="J103" s="37">
        <v>0</v>
      </c>
      <c r="K103" s="37">
        <v>0</v>
      </c>
      <c r="L103" s="37">
        <v>0</v>
      </c>
      <c r="M103" s="14">
        <v>0</v>
      </c>
      <c r="N103" s="37">
        <v>87</v>
      </c>
      <c r="O103" s="14">
        <v>132495</v>
      </c>
      <c r="P103" s="14">
        <f t="shared" si="82"/>
        <v>717371</v>
      </c>
      <c r="Q103" s="68">
        <v>81395</v>
      </c>
      <c r="R103" s="69">
        <f t="shared" ref="R103" si="149">Q103/$AA103</f>
        <v>0.12084818664619743</v>
      </c>
      <c r="S103" s="37">
        <v>315360</v>
      </c>
      <c r="T103" s="69">
        <f t="shared" ref="T103" si="150">S103/$AA103</f>
        <v>0.46821898323907885</v>
      </c>
      <c r="U103" s="37">
        <f>252288+24488</f>
        <v>276776</v>
      </c>
      <c r="V103" s="69">
        <f t="shared" ref="V103" si="151">U103/$AA103</f>
        <v>0.41093283011472376</v>
      </c>
      <c r="W103" s="37">
        <v>0</v>
      </c>
      <c r="X103" s="47">
        <f t="shared" ref="X103" si="152">W103/$AA103</f>
        <v>0</v>
      </c>
      <c r="Y103" s="37">
        <v>0</v>
      </c>
      <c r="Z103" s="47">
        <f t="shared" ref="Z103" si="153">Y103/$AA103</f>
        <v>0</v>
      </c>
      <c r="AA103" s="37">
        <f t="shared" si="88"/>
        <v>673531</v>
      </c>
      <c r="AB103" s="37">
        <v>0</v>
      </c>
    </row>
    <row r="104" spans="1:28">
      <c r="A104" s="118"/>
      <c r="B104" s="35">
        <v>88</v>
      </c>
      <c r="C104" s="35" t="s">
        <v>107</v>
      </c>
      <c r="D104" s="35">
        <v>0</v>
      </c>
      <c r="E104" s="35">
        <v>0</v>
      </c>
      <c r="F104" s="35">
        <v>142700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12">
        <v>0</v>
      </c>
      <c r="N104" s="35">
        <v>88</v>
      </c>
      <c r="O104" s="12">
        <v>85278</v>
      </c>
      <c r="P104" s="12">
        <f t="shared" si="82"/>
        <v>227978</v>
      </c>
      <c r="Q104" s="65">
        <v>142700</v>
      </c>
      <c r="R104" s="66">
        <f t="shared" ref="R104" si="154">Q104/$AA104</f>
        <v>0.62593759046925579</v>
      </c>
      <c r="S104" s="35">
        <v>0</v>
      </c>
      <c r="T104" s="66">
        <f t="shared" ref="T104" si="155">S104/$AA104</f>
        <v>0</v>
      </c>
      <c r="U104" s="35">
        <v>85278</v>
      </c>
      <c r="V104" s="66">
        <f t="shared" ref="V104" si="156">U104/$AA104</f>
        <v>0.37406240953074421</v>
      </c>
      <c r="W104" s="35">
        <v>0</v>
      </c>
      <c r="X104" s="46">
        <f t="shared" ref="X104" si="157">W104/$AA104</f>
        <v>0</v>
      </c>
      <c r="Y104" s="35">
        <v>0</v>
      </c>
      <c r="Z104" s="46">
        <f t="shared" ref="Z104" si="158">Y104/$AA104</f>
        <v>0</v>
      </c>
      <c r="AA104" s="35">
        <f t="shared" si="88"/>
        <v>227978</v>
      </c>
      <c r="AB104" s="35">
        <v>0</v>
      </c>
    </row>
    <row r="105" spans="1:28">
      <c r="A105" s="118"/>
      <c r="B105" s="34">
        <v>89</v>
      </c>
      <c r="C105" s="34" t="s">
        <v>108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13">
        <v>0</v>
      </c>
      <c r="N105" s="34">
        <v>89</v>
      </c>
      <c r="O105" s="13">
        <v>23360</v>
      </c>
      <c r="P105" s="13">
        <f t="shared" si="82"/>
        <v>23360</v>
      </c>
      <c r="Q105" s="72">
        <v>23360</v>
      </c>
      <c r="R105" s="73">
        <f t="shared" ref="R105" si="159">Q105/$AA105</f>
        <v>1</v>
      </c>
      <c r="S105" s="34">
        <v>0</v>
      </c>
      <c r="T105" s="73">
        <f t="shared" ref="T105" si="160">S105/$AA105</f>
        <v>0</v>
      </c>
      <c r="U105" s="34">
        <v>0</v>
      </c>
      <c r="V105" s="73">
        <f t="shared" ref="V105" si="161">U105/$AA105</f>
        <v>0</v>
      </c>
      <c r="W105" s="34">
        <v>0</v>
      </c>
      <c r="X105" s="48">
        <f t="shared" ref="X105" si="162">W105/$AA105</f>
        <v>0</v>
      </c>
      <c r="Y105" s="34">
        <v>0</v>
      </c>
      <c r="Z105" s="48">
        <f t="shared" ref="Z105" si="163">Y105/$AA105</f>
        <v>0</v>
      </c>
      <c r="AA105" s="34">
        <f t="shared" si="88"/>
        <v>23360</v>
      </c>
      <c r="AB105" s="34">
        <v>0</v>
      </c>
    </row>
    <row r="106" spans="1:28">
      <c r="A106" s="118"/>
      <c r="B106" s="34">
        <v>90</v>
      </c>
      <c r="C106" s="34" t="s">
        <v>109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13">
        <v>0</v>
      </c>
      <c r="N106" s="35">
        <v>90</v>
      </c>
      <c r="O106" s="13">
        <v>6205</v>
      </c>
      <c r="P106" s="13">
        <f t="shared" si="82"/>
        <v>6205</v>
      </c>
      <c r="Q106" s="72">
        <v>6205</v>
      </c>
      <c r="R106" s="73">
        <f t="shared" ref="R106" si="164">Q106/$AA106</f>
        <v>1</v>
      </c>
      <c r="S106" s="34">
        <v>0</v>
      </c>
      <c r="T106" s="73">
        <f t="shared" ref="T106" si="165">S106/$AA106</f>
        <v>0</v>
      </c>
      <c r="U106" s="34">
        <v>0</v>
      </c>
      <c r="V106" s="73">
        <f t="shared" ref="V106" si="166">U106/$AA106</f>
        <v>0</v>
      </c>
      <c r="W106" s="34">
        <v>0</v>
      </c>
      <c r="X106" s="48">
        <f t="shared" ref="X106" si="167">W106/$AA106</f>
        <v>0</v>
      </c>
      <c r="Y106" s="34">
        <v>0</v>
      </c>
      <c r="Z106" s="48">
        <f t="shared" ref="Z106" si="168">Y106/$AA106</f>
        <v>0</v>
      </c>
      <c r="AA106" s="34">
        <f t="shared" si="88"/>
        <v>6205</v>
      </c>
      <c r="AB106" s="34">
        <v>0</v>
      </c>
    </row>
    <row r="107" spans="1:28">
      <c r="A107" s="118"/>
      <c r="B107" s="37">
        <v>91</v>
      </c>
      <c r="C107" s="37" t="s">
        <v>110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14">
        <v>0</v>
      </c>
      <c r="N107" s="37">
        <v>91</v>
      </c>
      <c r="O107" s="14">
        <v>383250</v>
      </c>
      <c r="P107" s="14">
        <f t="shared" si="82"/>
        <v>383250</v>
      </c>
      <c r="Q107" s="68">
        <v>383250</v>
      </c>
      <c r="R107" s="69">
        <f t="shared" ref="R107" si="169">Q107/$AA107</f>
        <v>1</v>
      </c>
      <c r="S107" s="37">
        <v>0</v>
      </c>
      <c r="T107" s="69">
        <f t="shared" ref="T107" si="170">S107/$AA107</f>
        <v>0</v>
      </c>
      <c r="U107" s="37">
        <v>0</v>
      </c>
      <c r="V107" s="69">
        <f t="shared" ref="V107" si="171">U107/$AA107</f>
        <v>0</v>
      </c>
      <c r="W107" s="37">
        <v>0</v>
      </c>
      <c r="X107" s="47">
        <f t="shared" ref="X107" si="172">W107/$AA107</f>
        <v>0</v>
      </c>
      <c r="Y107" s="37">
        <v>0</v>
      </c>
      <c r="Z107" s="47">
        <f t="shared" ref="Z107" si="173">Y107/$AA107</f>
        <v>0</v>
      </c>
      <c r="AA107" s="37">
        <f t="shared" si="88"/>
        <v>383250</v>
      </c>
      <c r="AB107" s="37">
        <v>0</v>
      </c>
    </row>
    <row r="108" spans="1:28" ht="13.5" thickBot="1">
      <c r="A108" s="118"/>
      <c r="B108" s="38">
        <v>92</v>
      </c>
      <c r="C108" s="38" t="s">
        <v>111</v>
      </c>
      <c r="D108" s="38">
        <v>0</v>
      </c>
      <c r="E108" s="38">
        <v>0</v>
      </c>
      <c r="F108" s="38">
        <v>926370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15">
        <v>0</v>
      </c>
      <c r="N108" s="38">
        <v>92</v>
      </c>
      <c r="O108" s="15">
        <v>0</v>
      </c>
      <c r="P108" s="15">
        <f t="shared" si="82"/>
        <v>926370</v>
      </c>
      <c r="Q108" s="59">
        <v>0</v>
      </c>
      <c r="R108" s="60">
        <f t="shared" ref="R108" si="174">Q108/$AA108</f>
        <v>0</v>
      </c>
      <c r="S108" s="38">
        <v>20460</v>
      </c>
      <c r="T108" s="60">
        <f t="shared" ref="T108" si="175">S108/$AA108</f>
        <v>3.61616989989254E-2</v>
      </c>
      <c r="U108" s="38">
        <v>175508</v>
      </c>
      <c r="V108" s="60">
        <f t="shared" ref="V108" si="176">U108/$AA108</f>
        <v>0.31019880097279567</v>
      </c>
      <c r="W108" s="38">
        <v>369824</v>
      </c>
      <c r="X108" s="44">
        <f t="shared" ref="X108" si="177">W108/$AA108</f>
        <v>0.65363950002827897</v>
      </c>
      <c r="Y108" s="38">
        <v>0</v>
      </c>
      <c r="Z108" s="44">
        <f t="shared" ref="Z108" si="178">Y108/$AA108</f>
        <v>0</v>
      </c>
      <c r="AA108" s="38">
        <f t="shared" si="88"/>
        <v>565792</v>
      </c>
      <c r="AB108" s="38">
        <v>0</v>
      </c>
    </row>
    <row r="109" spans="1:28" ht="13.5" thickTop="1">
      <c r="A109" s="118"/>
      <c r="B109" s="8"/>
      <c r="C109" s="9" t="s">
        <v>10</v>
      </c>
      <c r="D109" s="101">
        <f>SUM(D90:D108)</f>
        <v>0</v>
      </c>
      <c r="E109" s="101">
        <f t="shared" ref="E109:M109" si="179">SUM(E90:E108)</f>
        <v>0</v>
      </c>
      <c r="F109" s="101">
        <f t="shared" si="179"/>
        <v>3316991</v>
      </c>
      <c r="G109" s="101">
        <f t="shared" si="179"/>
        <v>868995</v>
      </c>
      <c r="H109" s="101">
        <f t="shared" si="179"/>
        <v>32120</v>
      </c>
      <c r="I109" s="101">
        <f t="shared" si="179"/>
        <v>2</v>
      </c>
      <c r="J109" s="101">
        <f t="shared" si="179"/>
        <v>219097</v>
      </c>
      <c r="K109" s="101">
        <f t="shared" si="179"/>
        <v>4</v>
      </c>
      <c r="L109" s="101">
        <f t="shared" si="179"/>
        <v>0</v>
      </c>
      <c r="M109" s="101">
        <f t="shared" si="179"/>
        <v>0</v>
      </c>
      <c r="N109" s="101"/>
      <c r="O109" s="101">
        <f>SUM(O90:O108)</f>
        <v>2221186</v>
      </c>
      <c r="P109" s="101">
        <f>SUM(P90:P108)</f>
        <v>6658389</v>
      </c>
      <c r="Q109" s="101">
        <f>SUM(Q90:Q108)</f>
        <v>2587411</v>
      </c>
      <c r="R109" s="102">
        <f t="shared" ref="R109:T118" si="180">Q109/$AA109</f>
        <v>0.48982890894548275</v>
      </c>
      <c r="S109" s="101">
        <f>SUM(S90:S108)</f>
        <v>430108</v>
      </c>
      <c r="T109" s="102">
        <f t="shared" ref="T109" si="181">S109/$AA109</f>
        <v>8.1424764897700327E-2</v>
      </c>
      <c r="U109" s="101">
        <f>SUM(U90:U108)</f>
        <v>1328521</v>
      </c>
      <c r="V109" s="102">
        <f t="shared" ref="V109" si="182">U109/$AA109</f>
        <v>0.25150545929547402</v>
      </c>
      <c r="W109" s="101">
        <f>SUM(W90:W108)</f>
        <v>936235</v>
      </c>
      <c r="X109" s="102">
        <f t="shared" ref="X109" si="183">W109/$AA109</f>
        <v>0.17724086686134288</v>
      </c>
      <c r="Y109" s="101">
        <f>SUM(Y90:Y108)</f>
        <v>0</v>
      </c>
      <c r="Z109" s="102">
        <f t="shared" ref="Z109" si="184">Y109/$AA109</f>
        <v>0</v>
      </c>
      <c r="AA109" s="101">
        <f t="shared" ref="AA109" si="185">SUM(AA90:AA108)</f>
        <v>5282275</v>
      </c>
      <c r="AB109" s="101">
        <f>SUM(AB90:AB108)</f>
        <v>0</v>
      </c>
    </row>
    <row r="110" spans="1:28">
      <c r="A110" s="119"/>
      <c r="B110" s="10"/>
      <c r="C110" s="11"/>
      <c r="D110" s="19"/>
      <c r="E110" s="19"/>
      <c r="F110" s="19"/>
      <c r="G110" s="19"/>
      <c r="H110" s="19"/>
      <c r="I110" s="19"/>
      <c r="J110" s="19"/>
      <c r="K110" s="19"/>
      <c r="L110" s="19"/>
      <c r="M110" s="20"/>
      <c r="N110" s="105"/>
      <c r="O110" s="20"/>
      <c r="P110" s="20"/>
      <c r="Q110" s="106"/>
      <c r="R110" s="107"/>
      <c r="S110" s="103"/>
      <c r="T110" s="107"/>
      <c r="U110" s="19"/>
      <c r="V110" s="109"/>
      <c r="W110" s="19"/>
      <c r="X110" s="110"/>
      <c r="Y110" s="19"/>
      <c r="Z110" s="110"/>
      <c r="AA110" s="19"/>
      <c r="AB110" s="19"/>
    </row>
    <row r="111" spans="1:28">
      <c r="A111" s="118" t="s">
        <v>143</v>
      </c>
      <c r="B111" s="34">
        <v>93</v>
      </c>
      <c r="C111" s="37" t="s">
        <v>112</v>
      </c>
      <c r="D111" s="37">
        <v>0</v>
      </c>
      <c r="E111" s="37">
        <v>0</v>
      </c>
      <c r="F111" s="37">
        <v>0</v>
      </c>
      <c r="G111" s="37">
        <v>6300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14">
        <v>0</v>
      </c>
      <c r="N111" s="34">
        <v>93</v>
      </c>
      <c r="O111" s="14">
        <v>0</v>
      </c>
      <c r="P111" s="14">
        <f t="shared" ref="P111:P117" si="186">D111+E111+F111+G111+H111+J111+L111+M111+O111</f>
        <v>6300</v>
      </c>
      <c r="Q111" s="68">
        <v>6300</v>
      </c>
      <c r="R111" s="69">
        <f t="shared" si="180"/>
        <v>1</v>
      </c>
      <c r="S111" s="37">
        <v>0</v>
      </c>
      <c r="T111" s="69">
        <f t="shared" si="180"/>
        <v>0</v>
      </c>
      <c r="U111" s="37">
        <v>0</v>
      </c>
      <c r="V111" s="69">
        <f t="shared" ref="V111" si="187">U111/$AA111</f>
        <v>0</v>
      </c>
      <c r="W111" s="37">
        <v>0</v>
      </c>
      <c r="X111" s="47">
        <f t="shared" ref="X111" si="188">W111/$AA111</f>
        <v>0</v>
      </c>
      <c r="Y111" s="37">
        <v>0</v>
      </c>
      <c r="Z111" s="47">
        <f t="shared" ref="Z111" si="189">Y111/$AA111</f>
        <v>0</v>
      </c>
      <c r="AA111" s="37">
        <f t="shared" ref="AA111:AA117" si="190">Q111+S111+U111+W111+Y111</f>
        <v>6300</v>
      </c>
      <c r="AB111" s="37">
        <v>0</v>
      </c>
    </row>
    <row r="112" spans="1:28">
      <c r="A112" s="118"/>
      <c r="B112" s="38">
        <v>94</v>
      </c>
      <c r="C112" s="38" t="s">
        <v>113</v>
      </c>
      <c r="D112" s="38"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45721</v>
      </c>
      <c r="K112" s="38">
        <v>1</v>
      </c>
      <c r="L112" s="38">
        <v>0</v>
      </c>
      <c r="M112" s="15">
        <v>0</v>
      </c>
      <c r="N112" s="38">
        <v>94</v>
      </c>
      <c r="O112" s="15">
        <v>0</v>
      </c>
      <c r="P112" s="15">
        <f t="shared" si="186"/>
        <v>45721</v>
      </c>
      <c r="Q112" s="59">
        <v>45721</v>
      </c>
      <c r="R112" s="60">
        <f t="shared" si="180"/>
        <v>1</v>
      </c>
      <c r="S112" s="38">
        <v>0</v>
      </c>
      <c r="T112" s="60">
        <f t="shared" si="180"/>
        <v>0</v>
      </c>
      <c r="U112" s="38">
        <v>0</v>
      </c>
      <c r="V112" s="60">
        <f t="shared" ref="V112" si="191">U112/$AA112</f>
        <v>0</v>
      </c>
      <c r="W112" s="38">
        <v>0</v>
      </c>
      <c r="X112" s="44">
        <f t="shared" ref="X112" si="192">W112/$AA112</f>
        <v>0</v>
      </c>
      <c r="Y112" s="38">
        <v>0</v>
      </c>
      <c r="Z112" s="44">
        <f t="shared" ref="Z112" si="193">Y112/$AA112</f>
        <v>0</v>
      </c>
      <c r="AA112" s="38">
        <f t="shared" si="190"/>
        <v>45721</v>
      </c>
      <c r="AB112" s="38">
        <v>0</v>
      </c>
    </row>
    <row r="113" spans="1:28">
      <c r="A113" s="118"/>
      <c r="B113" s="39">
        <v>95</v>
      </c>
      <c r="C113" s="39" t="s">
        <v>114</v>
      </c>
      <c r="D113" s="39">
        <v>160000</v>
      </c>
      <c r="E113" s="39">
        <v>29000</v>
      </c>
      <c r="F113" s="39">
        <v>91000</v>
      </c>
      <c r="G113" s="39">
        <v>0</v>
      </c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M113" s="54">
        <v>0</v>
      </c>
      <c r="N113" s="39">
        <v>95</v>
      </c>
      <c r="O113" s="54">
        <v>90000</v>
      </c>
      <c r="P113" s="54">
        <f t="shared" si="186"/>
        <v>370000</v>
      </c>
      <c r="Q113" s="77">
        <v>100000</v>
      </c>
      <c r="R113" s="87">
        <f t="shared" si="180"/>
        <v>0.28901734104046245</v>
      </c>
      <c r="S113" s="40">
        <v>0</v>
      </c>
      <c r="T113" s="87">
        <f t="shared" si="180"/>
        <v>0</v>
      </c>
      <c r="U113" s="40">
        <v>182000</v>
      </c>
      <c r="V113" s="87">
        <f t="shared" ref="V113" si="194">U113/$AA113</f>
        <v>0.52601156069364163</v>
      </c>
      <c r="W113" s="40">
        <v>64000</v>
      </c>
      <c r="X113" s="53">
        <f t="shared" ref="X113" si="195">W113/$AA113</f>
        <v>0.18497109826589594</v>
      </c>
      <c r="Y113" s="40">
        <v>0</v>
      </c>
      <c r="Z113" s="53">
        <f t="shared" ref="Z113" si="196">Y113/$AA113</f>
        <v>0</v>
      </c>
      <c r="AA113" s="40">
        <f t="shared" si="190"/>
        <v>346000</v>
      </c>
      <c r="AB113" s="40">
        <v>0</v>
      </c>
    </row>
    <row r="114" spans="1:28">
      <c r="A114" s="118"/>
      <c r="B114" s="35">
        <v>96</v>
      </c>
      <c r="C114" s="39" t="s">
        <v>115</v>
      </c>
      <c r="D114" s="39">
        <v>0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54">
        <v>229975</v>
      </c>
      <c r="N114" s="35">
        <v>96</v>
      </c>
      <c r="O114" s="54">
        <v>0</v>
      </c>
      <c r="P114" s="54">
        <f t="shared" si="186"/>
        <v>229975</v>
      </c>
      <c r="Q114" s="59">
        <v>0</v>
      </c>
      <c r="R114" s="60">
        <v>0</v>
      </c>
      <c r="S114" s="38">
        <v>0</v>
      </c>
      <c r="T114" s="60">
        <v>0</v>
      </c>
      <c r="U114" s="38">
        <v>0</v>
      </c>
      <c r="V114" s="60">
        <v>0</v>
      </c>
      <c r="W114" s="38">
        <v>0</v>
      </c>
      <c r="X114" s="44">
        <v>0</v>
      </c>
      <c r="Y114" s="38">
        <v>0</v>
      </c>
      <c r="Z114" s="44">
        <v>0</v>
      </c>
      <c r="AA114" s="38">
        <f t="shared" si="190"/>
        <v>0</v>
      </c>
      <c r="AB114" s="38">
        <v>0</v>
      </c>
    </row>
    <row r="115" spans="1:28">
      <c r="A115" s="118"/>
      <c r="B115" s="5">
        <v>97</v>
      </c>
      <c r="C115" s="79" t="s">
        <v>116</v>
      </c>
      <c r="D115" s="79">
        <v>0</v>
      </c>
      <c r="E115" s="79">
        <v>0</v>
      </c>
      <c r="F115" s="79">
        <v>21463</v>
      </c>
      <c r="G115" s="79">
        <v>0</v>
      </c>
      <c r="H115" s="79">
        <v>0</v>
      </c>
      <c r="I115" s="79">
        <v>0</v>
      </c>
      <c r="J115" s="79">
        <v>0</v>
      </c>
      <c r="K115" s="79">
        <v>0</v>
      </c>
      <c r="L115" s="79">
        <v>0</v>
      </c>
      <c r="M115" s="94">
        <v>0</v>
      </c>
      <c r="N115" s="5">
        <v>97</v>
      </c>
      <c r="O115" s="94">
        <v>0</v>
      </c>
      <c r="P115" s="94">
        <f t="shared" si="186"/>
        <v>21463</v>
      </c>
      <c r="Q115" s="81">
        <v>0</v>
      </c>
      <c r="R115" s="86">
        <f t="shared" si="180"/>
        <v>0</v>
      </c>
      <c r="S115" s="5">
        <v>0</v>
      </c>
      <c r="T115" s="86">
        <f t="shared" si="180"/>
        <v>0</v>
      </c>
      <c r="U115" s="5">
        <v>21463</v>
      </c>
      <c r="V115" s="86">
        <f t="shared" ref="V115" si="197">U115/$AA115</f>
        <v>1</v>
      </c>
      <c r="W115" s="5">
        <v>0</v>
      </c>
      <c r="X115" s="50">
        <f t="shared" ref="X115" si="198">W115/$AA115</f>
        <v>0</v>
      </c>
      <c r="Y115" s="5">
        <v>0</v>
      </c>
      <c r="Z115" s="50">
        <f t="shared" ref="Z115" si="199">Y115/$AA115</f>
        <v>0</v>
      </c>
      <c r="AA115" s="5">
        <f t="shared" si="190"/>
        <v>21463</v>
      </c>
      <c r="AB115" s="5">
        <v>0</v>
      </c>
    </row>
    <row r="116" spans="1:28">
      <c r="A116" s="118"/>
      <c r="B116" s="38">
        <v>98</v>
      </c>
      <c r="C116" s="38" t="s">
        <v>146</v>
      </c>
      <c r="D116" s="38">
        <v>0</v>
      </c>
      <c r="E116" s="38">
        <v>0</v>
      </c>
      <c r="F116" s="38">
        <v>130211</v>
      </c>
      <c r="G116" s="38">
        <v>82408</v>
      </c>
      <c r="H116" s="38">
        <v>0</v>
      </c>
      <c r="I116" s="38">
        <v>0</v>
      </c>
      <c r="J116" s="38">
        <v>20670</v>
      </c>
      <c r="K116" s="38">
        <v>1</v>
      </c>
      <c r="L116" s="38">
        <v>0</v>
      </c>
      <c r="M116" s="15">
        <v>0</v>
      </c>
      <c r="N116" s="38">
        <v>98</v>
      </c>
      <c r="O116" s="15">
        <v>446867</v>
      </c>
      <c r="P116" s="15">
        <f t="shared" si="186"/>
        <v>680156</v>
      </c>
      <c r="Q116" s="59">
        <v>549945</v>
      </c>
      <c r="R116" s="60">
        <f t="shared" si="180"/>
        <v>0.8085571545351361</v>
      </c>
      <c r="S116" s="38">
        <v>130211</v>
      </c>
      <c r="T116" s="60">
        <f t="shared" si="180"/>
        <v>0.19144284546486395</v>
      </c>
      <c r="U116" s="38">
        <v>0</v>
      </c>
      <c r="V116" s="60">
        <f t="shared" ref="V116" si="200">U116/$AA116</f>
        <v>0</v>
      </c>
      <c r="W116" s="38">
        <v>0</v>
      </c>
      <c r="X116" s="44">
        <f t="shared" ref="X116" si="201">W116/$AA116</f>
        <v>0</v>
      </c>
      <c r="Y116" s="38">
        <v>0</v>
      </c>
      <c r="Z116" s="44">
        <f t="shared" ref="Z116" si="202">Y116/$AA116</f>
        <v>0</v>
      </c>
      <c r="AA116" s="38">
        <f t="shared" si="190"/>
        <v>680156</v>
      </c>
      <c r="AB116" s="38">
        <v>0</v>
      </c>
    </row>
    <row r="117" spans="1:28" ht="13.5" thickBot="1">
      <c r="A117" s="118"/>
      <c r="B117" s="35">
        <v>99</v>
      </c>
      <c r="C117" s="38" t="s">
        <v>162</v>
      </c>
      <c r="D117" s="38">
        <v>14596</v>
      </c>
      <c r="E117" s="38">
        <v>0</v>
      </c>
      <c r="F117" s="38">
        <v>147825</v>
      </c>
      <c r="G117" s="38">
        <v>0</v>
      </c>
      <c r="H117" s="38">
        <v>0</v>
      </c>
      <c r="I117" s="38">
        <v>0</v>
      </c>
      <c r="J117" s="38">
        <v>260975</v>
      </c>
      <c r="K117" s="38">
        <v>6</v>
      </c>
      <c r="L117" s="38">
        <v>0</v>
      </c>
      <c r="M117" s="15">
        <v>4241</v>
      </c>
      <c r="N117" s="35">
        <v>99</v>
      </c>
      <c r="O117" s="15">
        <v>310980</v>
      </c>
      <c r="P117" s="15">
        <f t="shared" si="186"/>
        <v>738617</v>
      </c>
      <c r="Q117" s="62">
        <v>433605.7</v>
      </c>
      <c r="R117" s="63">
        <f t="shared" si="180"/>
        <v>0.66956855552211536</v>
      </c>
      <c r="S117" s="39">
        <v>18559</v>
      </c>
      <c r="T117" s="63">
        <f t="shared" si="180"/>
        <v>2.8658578108947688E-2</v>
      </c>
      <c r="U117" s="39">
        <v>195425</v>
      </c>
      <c r="V117" s="63">
        <f t="shared" ref="V117" si="203">U117/$AA117</f>
        <v>0.30177286636893702</v>
      </c>
      <c r="W117" s="39">
        <v>0</v>
      </c>
      <c r="X117" s="45">
        <f t="shared" ref="X117" si="204">W117/$AA117</f>
        <v>0</v>
      </c>
      <c r="Y117" s="39">
        <v>0</v>
      </c>
      <c r="Z117" s="45">
        <f t="shared" ref="Z117" si="205">Y117/$AA117</f>
        <v>0</v>
      </c>
      <c r="AA117" s="39">
        <f t="shared" si="190"/>
        <v>647589.69999999995</v>
      </c>
      <c r="AB117" s="39">
        <v>195425</v>
      </c>
    </row>
    <row r="118" spans="1:28" ht="13.5" thickTop="1">
      <c r="A118" s="118"/>
      <c r="B118" s="8"/>
      <c r="C118" s="18" t="s">
        <v>10</v>
      </c>
      <c r="D118" s="111">
        <f>SUM(D111:D117)</f>
        <v>174596</v>
      </c>
      <c r="E118" s="111">
        <f t="shared" ref="E118:M118" si="206">SUM(E111:E117)</f>
        <v>29000</v>
      </c>
      <c r="F118" s="111">
        <f t="shared" si="206"/>
        <v>390499</v>
      </c>
      <c r="G118" s="111">
        <f t="shared" si="206"/>
        <v>88708</v>
      </c>
      <c r="H118" s="111">
        <f t="shared" si="206"/>
        <v>0</v>
      </c>
      <c r="I118" s="111">
        <f t="shared" si="206"/>
        <v>0</v>
      </c>
      <c r="J118" s="111">
        <f t="shared" si="206"/>
        <v>327366</v>
      </c>
      <c r="K118" s="111">
        <f t="shared" si="206"/>
        <v>8</v>
      </c>
      <c r="L118" s="111">
        <f t="shared" si="206"/>
        <v>0</v>
      </c>
      <c r="M118" s="111">
        <f t="shared" si="206"/>
        <v>234216</v>
      </c>
      <c r="N118" s="101"/>
      <c r="O118" s="111">
        <f t="shared" ref="O118:Q118" si="207">SUM(O111:O117)</f>
        <v>847847</v>
      </c>
      <c r="P118" s="111">
        <f t="shared" si="207"/>
        <v>2092232</v>
      </c>
      <c r="Q118" s="111">
        <f t="shared" si="207"/>
        <v>1135571.7</v>
      </c>
      <c r="R118" s="112">
        <f t="shared" si="180"/>
        <v>0.64992696724420373</v>
      </c>
      <c r="S118" s="111">
        <f>SUM(S111:S117)</f>
        <v>148770</v>
      </c>
      <c r="T118" s="112">
        <f t="shared" si="180"/>
        <v>8.5146217466427004E-2</v>
      </c>
      <c r="U118" s="111">
        <f>SUM(U111:U117)</f>
        <v>398888</v>
      </c>
      <c r="V118" s="112">
        <f t="shared" ref="V118" si="208">U118/$AA118</f>
        <v>0.22829740130905513</v>
      </c>
      <c r="W118" s="111">
        <f>SUM(W111:W117)</f>
        <v>64000</v>
      </c>
      <c r="X118" s="112">
        <f t="shared" ref="X118" si="209">W118/$AA118</f>
        <v>3.6629413980314093E-2</v>
      </c>
      <c r="Y118" s="111">
        <f>SUM(Y111:Y117)</f>
        <v>0</v>
      </c>
      <c r="Z118" s="112">
        <f t="shared" ref="Z118" si="210">Y118/$AA118</f>
        <v>0</v>
      </c>
      <c r="AA118" s="111">
        <f t="shared" ref="AA118:AB118" si="211">SUM(AA111:AA117)</f>
        <v>1747229.7</v>
      </c>
      <c r="AB118" s="111">
        <f t="shared" si="211"/>
        <v>195425</v>
      </c>
    </row>
    <row r="119" spans="1:28">
      <c r="A119" s="119"/>
      <c r="B119" s="10"/>
      <c r="C119" s="33"/>
      <c r="D119" s="32"/>
      <c r="E119" s="19"/>
      <c r="F119" s="19"/>
      <c r="G119" s="19"/>
      <c r="H119" s="19"/>
      <c r="I119" s="19"/>
      <c r="J119" s="19"/>
      <c r="K119" s="19"/>
      <c r="L119" s="19"/>
      <c r="M119" s="20"/>
      <c r="N119" s="105"/>
      <c r="O119" s="20"/>
      <c r="P119" s="20"/>
      <c r="Q119" s="106"/>
      <c r="R119" s="107"/>
      <c r="S119" s="103"/>
      <c r="T119" s="107"/>
      <c r="U119" s="19"/>
      <c r="V119" s="109"/>
      <c r="W119" s="19"/>
      <c r="X119" s="110"/>
      <c r="Y119" s="19"/>
      <c r="Z119" s="110"/>
      <c r="AA119" s="19"/>
      <c r="AB119" s="19"/>
    </row>
    <row r="120" spans="1:28">
      <c r="A120" s="120" t="s">
        <v>153</v>
      </c>
      <c r="B120" s="35">
        <v>100</v>
      </c>
      <c r="C120" s="35" t="s">
        <v>117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12">
        <v>0</v>
      </c>
      <c r="N120" s="35">
        <v>100</v>
      </c>
      <c r="O120" s="12">
        <v>194555</v>
      </c>
      <c r="P120" s="12">
        <f t="shared" ref="P120:P127" si="212">D120+E120+F120+G120+H120+J120+L120+M120+O120</f>
        <v>194555</v>
      </c>
      <c r="Q120" s="65">
        <v>194555</v>
      </c>
      <c r="R120" s="66">
        <f t="shared" ref="R120" si="213">Q120/$AA120</f>
        <v>1</v>
      </c>
      <c r="S120" s="35">
        <v>0</v>
      </c>
      <c r="T120" s="66">
        <f t="shared" ref="T120" si="214">S120/$AA120</f>
        <v>0</v>
      </c>
      <c r="U120" s="35">
        <v>0</v>
      </c>
      <c r="V120" s="66">
        <f t="shared" ref="V120" si="215">U120/$AA120</f>
        <v>0</v>
      </c>
      <c r="W120" s="35">
        <v>0</v>
      </c>
      <c r="X120" s="46">
        <f t="shared" ref="X120" si="216">W120/$AA120</f>
        <v>0</v>
      </c>
      <c r="Y120" s="35">
        <v>0</v>
      </c>
      <c r="Z120" s="46">
        <f t="shared" ref="Z120" si="217">Y120/$AA120</f>
        <v>0</v>
      </c>
      <c r="AA120" s="35">
        <f t="shared" ref="AA120:AA127" si="218">Q120+S120+U120+W120+Y120</f>
        <v>194555</v>
      </c>
      <c r="AB120" s="35">
        <v>0</v>
      </c>
    </row>
    <row r="121" spans="1:28">
      <c r="A121" s="121"/>
      <c r="B121" s="17">
        <v>101</v>
      </c>
      <c r="C121" s="91" t="s">
        <v>118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65655</v>
      </c>
      <c r="K121" s="17">
        <v>3</v>
      </c>
      <c r="L121" s="17">
        <v>0</v>
      </c>
      <c r="M121" s="21">
        <v>0</v>
      </c>
      <c r="N121" s="17">
        <v>101</v>
      </c>
      <c r="O121" s="21">
        <v>138335</v>
      </c>
      <c r="P121" s="21">
        <f t="shared" si="212"/>
        <v>203990</v>
      </c>
      <c r="Q121" s="92">
        <v>203990</v>
      </c>
      <c r="R121" s="93">
        <f t="shared" ref="R121" si="219">Q121/$AA121</f>
        <v>1</v>
      </c>
      <c r="S121" s="17">
        <v>0</v>
      </c>
      <c r="T121" s="93">
        <f t="shared" ref="T121" si="220">S121/$AA121</f>
        <v>0</v>
      </c>
      <c r="U121" s="17">
        <v>0</v>
      </c>
      <c r="V121" s="93">
        <f t="shared" ref="V121" si="221">U121/$AA121</f>
        <v>0</v>
      </c>
      <c r="W121" s="17">
        <v>0</v>
      </c>
      <c r="X121" s="52">
        <f t="shared" ref="X121" si="222">W121/$AA121</f>
        <v>0</v>
      </c>
      <c r="Y121" s="17">
        <v>0</v>
      </c>
      <c r="Z121" s="52">
        <f t="shared" ref="Z121" si="223">Y121/$AA121</f>
        <v>0</v>
      </c>
      <c r="AA121" s="17">
        <f t="shared" si="218"/>
        <v>203990</v>
      </c>
      <c r="AB121" s="17">
        <v>0</v>
      </c>
    </row>
    <row r="122" spans="1:28">
      <c r="A122" s="121"/>
      <c r="B122" s="35">
        <v>102</v>
      </c>
      <c r="C122" s="91" t="s">
        <v>119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21">
        <v>0</v>
      </c>
      <c r="N122" s="35">
        <v>102</v>
      </c>
      <c r="O122" s="21">
        <v>10223</v>
      </c>
      <c r="P122" s="21">
        <f t="shared" si="212"/>
        <v>10223</v>
      </c>
      <c r="Q122" s="92">
        <v>9957</v>
      </c>
      <c r="R122" s="93">
        <f t="shared" ref="R122" si="224">Q122/$AA122</f>
        <v>1</v>
      </c>
      <c r="S122" s="17">
        <v>0</v>
      </c>
      <c r="T122" s="93">
        <f t="shared" ref="T122" si="225">S122/$AA122</f>
        <v>0</v>
      </c>
      <c r="U122" s="17">
        <v>0</v>
      </c>
      <c r="V122" s="93">
        <f t="shared" ref="V122" si="226">U122/$AA122</f>
        <v>0</v>
      </c>
      <c r="W122" s="17">
        <v>0</v>
      </c>
      <c r="X122" s="52">
        <f t="shared" ref="X122" si="227">W122/$AA122</f>
        <v>0</v>
      </c>
      <c r="Y122" s="17">
        <v>0</v>
      </c>
      <c r="Z122" s="52">
        <f t="shared" ref="Z122" si="228">Y122/$AA122</f>
        <v>0</v>
      </c>
      <c r="AA122" s="17">
        <f t="shared" si="218"/>
        <v>9957</v>
      </c>
      <c r="AB122" s="17">
        <v>0</v>
      </c>
    </row>
    <row r="123" spans="1:28">
      <c r="A123" s="121"/>
      <c r="B123" s="17">
        <v>103</v>
      </c>
      <c r="C123" s="34" t="s">
        <v>120</v>
      </c>
      <c r="D123" s="34">
        <v>0</v>
      </c>
      <c r="E123" s="34">
        <v>0</v>
      </c>
      <c r="F123" s="34">
        <v>19200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13">
        <v>0</v>
      </c>
      <c r="N123" s="17">
        <v>103</v>
      </c>
      <c r="O123" s="13">
        <v>0</v>
      </c>
      <c r="P123" s="13">
        <f t="shared" si="212"/>
        <v>19200</v>
      </c>
      <c r="Q123" s="72">
        <v>16320</v>
      </c>
      <c r="R123" s="73">
        <f t="shared" ref="R123" si="229">Q123/$AA123</f>
        <v>1</v>
      </c>
      <c r="S123" s="34">
        <v>0</v>
      </c>
      <c r="T123" s="73">
        <f t="shared" ref="T123" si="230">S123/$AA123</f>
        <v>0</v>
      </c>
      <c r="U123" s="34">
        <v>0</v>
      </c>
      <c r="V123" s="73">
        <f t="shared" ref="V123" si="231">U123/$AA123</f>
        <v>0</v>
      </c>
      <c r="W123" s="34">
        <v>0</v>
      </c>
      <c r="X123" s="48">
        <f t="shared" ref="X123" si="232">W123/$AA123</f>
        <v>0</v>
      </c>
      <c r="Y123" s="34">
        <v>0</v>
      </c>
      <c r="Z123" s="48">
        <f t="shared" ref="Z123" si="233">Y123/$AA123</f>
        <v>0</v>
      </c>
      <c r="AA123" s="34">
        <f t="shared" si="218"/>
        <v>16320</v>
      </c>
      <c r="AB123" s="34">
        <v>0</v>
      </c>
    </row>
    <row r="124" spans="1:28">
      <c r="A124" s="121"/>
      <c r="B124" s="37">
        <v>104</v>
      </c>
      <c r="C124" s="37" t="s">
        <v>121</v>
      </c>
      <c r="D124" s="37">
        <v>0</v>
      </c>
      <c r="E124" s="37">
        <v>0</v>
      </c>
      <c r="F124" s="37">
        <v>0</v>
      </c>
      <c r="G124" s="37">
        <v>13750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14">
        <v>0</v>
      </c>
      <c r="N124" s="37">
        <v>104</v>
      </c>
      <c r="O124" s="14">
        <v>0</v>
      </c>
      <c r="P124" s="14">
        <f t="shared" si="212"/>
        <v>13750</v>
      </c>
      <c r="Q124" s="68">
        <v>0</v>
      </c>
      <c r="R124" s="69">
        <f t="shared" ref="R124" si="234">Q124/$AA124</f>
        <v>0</v>
      </c>
      <c r="S124" s="37">
        <v>10150</v>
      </c>
      <c r="T124" s="69">
        <f t="shared" ref="T124" si="235">S124/$AA124</f>
        <v>1</v>
      </c>
      <c r="U124" s="37">
        <v>0</v>
      </c>
      <c r="V124" s="69">
        <f t="shared" ref="V124" si="236">U124/$AA124</f>
        <v>0</v>
      </c>
      <c r="W124" s="37">
        <v>0</v>
      </c>
      <c r="X124" s="47">
        <f t="shared" ref="X124" si="237">W124/$AA124</f>
        <v>0</v>
      </c>
      <c r="Y124" s="37">
        <v>0</v>
      </c>
      <c r="Z124" s="47">
        <f t="shared" ref="Z124" si="238">Y124/$AA124</f>
        <v>0</v>
      </c>
      <c r="AA124" s="37">
        <f t="shared" si="218"/>
        <v>10150</v>
      </c>
      <c r="AB124" s="37">
        <v>0</v>
      </c>
    </row>
    <row r="125" spans="1:28">
      <c r="A125" s="121"/>
      <c r="B125" s="115">
        <v>105</v>
      </c>
      <c r="C125" s="38" t="s">
        <v>122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15">
        <v>0</v>
      </c>
      <c r="N125" s="95">
        <v>105</v>
      </c>
      <c r="O125" s="15">
        <v>20850</v>
      </c>
      <c r="P125" s="15">
        <f t="shared" si="212"/>
        <v>20850</v>
      </c>
      <c r="Q125" s="59">
        <v>20850</v>
      </c>
      <c r="R125" s="60">
        <f t="shared" ref="R125" si="239">Q125/$AA125</f>
        <v>1</v>
      </c>
      <c r="S125" s="38">
        <v>0</v>
      </c>
      <c r="T125" s="60">
        <f t="shared" ref="T125" si="240">S125/$AA125</f>
        <v>0</v>
      </c>
      <c r="U125" s="38">
        <v>0</v>
      </c>
      <c r="V125" s="60">
        <f t="shared" ref="V125" si="241">U125/$AA125</f>
        <v>0</v>
      </c>
      <c r="W125" s="38">
        <v>0</v>
      </c>
      <c r="X125" s="44">
        <f t="shared" ref="X125" si="242">W125/$AA125</f>
        <v>0</v>
      </c>
      <c r="Y125" s="38">
        <v>0</v>
      </c>
      <c r="Z125" s="44">
        <f t="shared" ref="Z125" si="243">Y125/$AA125</f>
        <v>0</v>
      </c>
      <c r="AA125" s="38">
        <f t="shared" si="218"/>
        <v>20850</v>
      </c>
      <c r="AB125" s="38">
        <v>0</v>
      </c>
    </row>
    <row r="126" spans="1:28">
      <c r="A126" s="121"/>
      <c r="B126" s="35">
        <v>106</v>
      </c>
      <c r="C126" s="35" t="s">
        <v>163</v>
      </c>
      <c r="D126" s="35">
        <v>0</v>
      </c>
      <c r="E126" s="35">
        <v>0</v>
      </c>
      <c r="F126" s="35">
        <v>0</v>
      </c>
      <c r="G126" s="35">
        <v>0</v>
      </c>
      <c r="H126" s="35">
        <v>7300</v>
      </c>
      <c r="I126" s="35">
        <v>1</v>
      </c>
      <c r="J126" s="35">
        <v>29200</v>
      </c>
      <c r="K126" s="35">
        <v>1</v>
      </c>
      <c r="L126" s="35">
        <v>0</v>
      </c>
      <c r="M126" s="12">
        <v>0</v>
      </c>
      <c r="N126" s="35">
        <v>106</v>
      </c>
      <c r="O126" s="12">
        <v>395213</v>
      </c>
      <c r="P126" s="12">
        <f t="shared" si="212"/>
        <v>431713</v>
      </c>
      <c r="Q126" s="65">
        <v>372487</v>
      </c>
      <c r="R126" s="66">
        <f t="shared" ref="R126" si="244">Q126/$AA126</f>
        <v>0.86281163643439041</v>
      </c>
      <c r="S126" s="35">
        <v>0</v>
      </c>
      <c r="T126" s="66">
        <f t="shared" ref="T126" si="245">S126/$AA126</f>
        <v>0</v>
      </c>
      <c r="U126" s="35">
        <v>58746</v>
      </c>
      <c r="V126" s="66">
        <f t="shared" ref="V126" si="246">U126/$AA126</f>
        <v>0.1360765137950444</v>
      </c>
      <c r="W126" s="35">
        <v>480</v>
      </c>
      <c r="X126" s="46">
        <f t="shared" ref="X126" si="247">W126/$AA126</f>
        <v>1.1118497705651671E-3</v>
      </c>
      <c r="Y126" s="35">
        <v>0</v>
      </c>
      <c r="Z126" s="46">
        <f t="shared" ref="Z126" si="248">Y126/$AA126</f>
        <v>0</v>
      </c>
      <c r="AA126" s="35">
        <f t="shared" si="218"/>
        <v>431713</v>
      </c>
      <c r="AB126" s="35">
        <v>0</v>
      </c>
    </row>
    <row r="127" spans="1:28" ht="13.5" thickBot="1">
      <c r="A127" s="121"/>
      <c r="B127" s="17">
        <v>107</v>
      </c>
      <c r="C127" s="34" t="s">
        <v>123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13">
        <v>0</v>
      </c>
      <c r="N127" s="17">
        <v>107</v>
      </c>
      <c r="O127" s="13">
        <v>6492</v>
      </c>
      <c r="P127" s="13">
        <f t="shared" si="212"/>
        <v>6492</v>
      </c>
      <c r="Q127" s="72">
        <v>3060</v>
      </c>
      <c r="R127" s="73">
        <f t="shared" ref="R127" si="249">Q127/$AA127</f>
        <v>1</v>
      </c>
      <c r="S127" s="34">
        <v>0</v>
      </c>
      <c r="T127" s="73">
        <f t="shared" ref="T127" si="250">S127/$AA127</f>
        <v>0</v>
      </c>
      <c r="U127" s="34">
        <v>0</v>
      </c>
      <c r="V127" s="73">
        <f t="shared" ref="V127" si="251">U127/$AA127</f>
        <v>0</v>
      </c>
      <c r="W127" s="34">
        <v>0</v>
      </c>
      <c r="X127" s="48">
        <f t="shared" ref="X127" si="252">W127/$AA127</f>
        <v>0</v>
      </c>
      <c r="Y127" s="34">
        <v>0</v>
      </c>
      <c r="Z127" s="48">
        <f t="shared" ref="Z127" si="253">Y127/$AA127</f>
        <v>0</v>
      </c>
      <c r="AA127" s="34">
        <f t="shared" si="218"/>
        <v>3060</v>
      </c>
      <c r="AB127" s="34">
        <v>0</v>
      </c>
    </row>
    <row r="128" spans="1:28" ht="13.5" thickTop="1">
      <c r="A128" s="121"/>
      <c r="B128" s="8"/>
      <c r="C128" s="9" t="s">
        <v>10</v>
      </c>
      <c r="D128" s="101">
        <f>SUM(D120:D127)</f>
        <v>0</v>
      </c>
      <c r="E128" s="101">
        <f t="shared" ref="E128:M128" si="254">SUM(E120:E127)</f>
        <v>0</v>
      </c>
      <c r="F128" s="101">
        <f t="shared" si="254"/>
        <v>19200</v>
      </c>
      <c r="G128" s="101">
        <f t="shared" si="254"/>
        <v>13750</v>
      </c>
      <c r="H128" s="101">
        <f t="shared" si="254"/>
        <v>7300</v>
      </c>
      <c r="I128" s="101">
        <f t="shared" si="254"/>
        <v>1</v>
      </c>
      <c r="J128" s="101">
        <f t="shared" si="254"/>
        <v>94855</v>
      </c>
      <c r="K128" s="101">
        <f t="shared" si="254"/>
        <v>4</v>
      </c>
      <c r="L128" s="101">
        <f t="shared" si="254"/>
        <v>0</v>
      </c>
      <c r="M128" s="101">
        <f t="shared" si="254"/>
        <v>0</v>
      </c>
      <c r="N128" s="101"/>
      <c r="O128" s="101">
        <f t="shared" ref="O128:Q128" si="255">SUM(O120:O127)</f>
        <v>765668</v>
      </c>
      <c r="P128" s="101">
        <f t="shared" si="255"/>
        <v>900773</v>
      </c>
      <c r="Q128" s="101">
        <f t="shared" si="255"/>
        <v>821219</v>
      </c>
      <c r="R128" s="102">
        <f t="shared" ref="R128:T138" si="256">Q128/$AA128</f>
        <v>0.92210151640195603</v>
      </c>
      <c r="S128" s="101">
        <f>SUM(S120:S127)</f>
        <v>10150</v>
      </c>
      <c r="T128" s="102">
        <f t="shared" ref="T128" si="257">S128/$AA128</f>
        <v>1.1396875122811154E-2</v>
      </c>
      <c r="U128" s="101">
        <f>SUM(U120:U127)</f>
        <v>58746</v>
      </c>
      <c r="V128" s="102">
        <f t="shared" ref="V128" si="258">U128/$AA128</f>
        <v>6.5962642952183653E-2</v>
      </c>
      <c r="W128" s="101">
        <f>SUM(W120:W127)</f>
        <v>480</v>
      </c>
      <c r="X128" s="102">
        <f t="shared" ref="X128" si="259">W128/$AA128</f>
        <v>5.3896552304919746E-4</v>
      </c>
      <c r="Y128" s="101">
        <f>SUM(Y120:Y127)</f>
        <v>0</v>
      </c>
      <c r="Z128" s="102">
        <f t="shared" ref="Z128" si="260">Y128/$AA128</f>
        <v>0</v>
      </c>
      <c r="AA128" s="101">
        <f>SUM(AA120:AA127)</f>
        <v>890595</v>
      </c>
      <c r="AB128" s="101">
        <f>SUM(AB120:AB127)</f>
        <v>0</v>
      </c>
    </row>
    <row r="129" spans="1:28">
      <c r="A129" s="122"/>
      <c r="B129" s="10"/>
      <c r="C129" s="11"/>
      <c r="D129" s="19"/>
      <c r="E129" s="19"/>
      <c r="F129" s="19"/>
      <c r="G129" s="19"/>
      <c r="H129" s="19"/>
      <c r="I129" s="19"/>
      <c r="J129" s="19"/>
      <c r="K129" s="19"/>
      <c r="L129" s="19"/>
      <c r="M129" s="20"/>
      <c r="N129" s="105"/>
      <c r="O129" s="20"/>
      <c r="P129" s="20"/>
      <c r="Q129" s="106"/>
      <c r="R129" s="107"/>
      <c r="S129" s="103"/>
      <c r="T129" s="107"/>
      <c r="U129" s="19"/>
      <c r="V129" s="109"/>
      <c r="W129" s="19"/>
      <c r="X129" s="110"/>
      <c r="Y129" s="19"/>
      <c r="Z129" s="110"/>
      <c r="AA129" s="19"/>
      <c r="AB129" s="19"/>
    </row>
    <row r="130" spans="1:28">
      <c r="A130" s="117" t="s">
        <v>124</v>
      </c>
      <c r="B130" s="35">
        <v>108</v>
      </c>
      <c r="C130" s="35" t="s">
        <v>125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31200</v>
      </c>
      <c r="K130" s="35">
        <v>1</v>
      </c>
      <c r="L130" s="35">
        <v>0</v>
      </c>
      <c r="M130" s="12">
        <v>0</v>
      </c>
      <c r="N130" s="35">
        <v>108</v>
      </c>
      <c r="O130" s="12">
        <v>0</v>
      </c>
      <c r="P130" s="12">
        <f t="shared" ref="P130:P137" si="261">D130+E130+F130+G130+H130+J130+L130+M130+O130</f>
        <v>31200</v>
      </c>
      <c r="Q130" s="65">
        <v>31200</v>
      </c>
      <c r="R130" s="66">
        <f t="shared" si="256"/>
        <v>1</v>
      </c>
      <c r="S130" s="35">
        <v>0</v>
      </c>
      <c r="T130" s="66">
        <f t="shared" si="256"/>
        <v>0</v>
      </c>
      <c r="U130" s="35">
        <v>0</v>
      </c>
      <c r="V130" s="66">
        <f t="shared" ref="V130" si="262">U130/$AA130</f>
        <v>0</v>
      </c>
      <c r="W130" s="35">
        <v>0</v>
      </c>
      <c r="X130" s="46">
        <f t="shared" ref="X130" si="263">W130/$AA130</f>
        <v>0</v>
      </c>
      <c r="Y130" s="35">
        <v>0</v>
      </c>
      <c r="Z130" s="46">
        <f t="shared" ref="Z130" si="264">Y130/$AA130</f>
        <v>0</v>
      </c>
      <c r="AA130" s="35">
        <f t="shared" ref="AA130:AA137" si="265">Q130+S130+U130+W130+Y130</f>
        <v>31200</v>
      </c>
      <c r="AB130" s="35">
        <v>0</v>
      </c>
    </row>
    <row r="131" spans="1:28">
      <c r="A131" s="118"/>
      <c r="B131" s="57">
        <v>109</v>
      </c>
      <c r="C131" s="116" t="s">
        <v>126</v>
      </c>
      <c r="D131" s="57">
        <v>0</v>
      </c>
      <c r="E131" s="57">
        <v>0</v>
      </c>
      <c r="F131" s="57">
        <v>0</v>
      </c>
      <c r="G131" s="57">
        <v>75006</v>
      </c>
      <c r="H131" s="57">
        <v>0</v>
      </c>
      <c r="I131" s="57">
        <v>0</v>
      </c>
      <c r="J131" s="57">
        <v>0</v>
      </c>
      <c r="K131" s="57">
        <v>0</v>
      </c>
      <c r="L131" s="57">
        <v>0</v>
      </c>
      <c r="M131" s="55">
        <v>0</v>
      </c>
      <c r="N131" s="57">
        <v>109</v>
      </c>
      <c r="O131" s="55">
        <v>0</v>
      </c>
      <c r="P131" s="55">
        <f t="shared" si="261"/>
        <v>75006</v>
      </c>
      <c r="Q131" s="96">
        <v>75006</v>
      </c>
      <c r="R131" s="97">
        <f t="shared" si="256"/>
        <v>1</v>
      </c>
      <c r="S131" s="57">
        <v>0</v>
      </c>
      <c r="T131" s="97">
        <f t="shared" si="256"/>
        <v>0</v>
      </c>
      <c r="U131" s="57">
        <v>0</v>
      </c>
      <c r="V131" s="97">
        <f t="shared" ref="V131" si="266">U131/$AA131</f>
        <v>0</v>
      </c>
      <c r="W131" s="57">
        <v>0</v>
      </c>
      <c r="X131" s="56">
        <f t="shared" ref="X131" si="267">W131/$AA131</f>
        <v>0</v>
      </c>
      <c r="Y131" s="57">
        <v>0</v>
      </c>
      <c r="Z131" s="56">
        <f t="shared" ref="Z131" si="268">Y131/$AA131</f>
        <v>0</v>
      </c>
      <c r="AA131" s="57">
        <f t="shared" si="265"/>
        <v>75006</v>
      </c>
      <c r="AB131" s="57">
        <v>0</v>
      </c>
    </row>
    <row r="132" spans="1:28">
      <c r="A132" s="118"/>
      <c r="B132" s="37">
        <v>110</v>
      </c>
      <c r="C132" s="116" t="s">
        <v>127</v>
      </c>
      <c r="D132" s="57">
        <v>0</v>
      </c>
      <c r="E132" s="57">
        <v>0</v>
      </c>
      <c r="F132" s="57">
        <v>246541</v>
      </c>
      <c r="G132" s="57">
        <v>0</v>
      </c>
      <c r="H132" s="57">
        <v>0</v>
      </c>
      <c r="I132" s="57">
        <v>0</v>
      </c>
      <c r="J132" s="57">
        <v>3852</v>
      </c>
      <c r="K132" s="57">
        <v>1</v>
      </c>
      <c r="L132" s="57">
        <v>0</v>
      </c>
      <c r="M132" s="55">
        <v>0</v>
      </c>
      <c r="N132" s="37">
        <v>110</v>
      </c>
      <c r="O132" s="55">
        <v>25185</v>
      </c>
      <c r="P132" s="55">
        <f t="shared" si="261"/>
        <v>275578</v>
      </c>
      <c r="Q132" s="96">
        <v>0</v>
      </c>
      <c r="R132" s="97">
        <f t="shared" si="256"/>
        <v>0</v>
      </c>
      <c r="S132" s="57">
        <v>127736</v>
      </c>
      <c r="T132" s="97">
        <f t="shared" si="256"/>
        <v>1</v>
      </c>
      <c r="U132" s="57">
        <v>0</v>
      </c>
      <c r="V132" s="97">
        <f t="shared" ref="V132" si="269">U132/$AA132</f>
        <v>0</v>
      </c>
      <c r="W132" s="57">
        <v>0</v>
      </c>
      <c r="X132" s="56">
        <f t="shared" ref="X132" si="270">W132/$AA132</f>
        <v>0</v>
      </c>
      <c r="Y132" s="57">
        <v>0</v>
      </c>
      <c r="Z132" s="56">
        <f t="shared" ref="Z132" si="271">Y132/$AA132</f>
        <v>0</v>
      </c>
      <c r="AA132" s="57">
        <f t="shared" si="265"/>
        <v>127736</v>
      </c>
      <c r="AB132" s="57">
        <v>0</v>
      </c>
    </row>
    <row r="133" spans="1:28">
      <c r="A133" s="118"/>
      <c r="B133" s="57">
        <v>111</v>
      </c>
      <c r="C133" s="37" t="s">
        <v>149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14">
        <v>0</v>
      </c>
      <c r="N133" s="57">
        <v>111</v>
      </c>
      <c r="O133" s="14">
        <v>23000</v>
      </c>
      <c r="P133" s="14">
        <f t="shared" si="261"/>
        <v>23000</v>
      </c>
      <c r="Q133" s="68">
        <v>23000</v>
      </c>
      <c r="R133" s="69">
        <f t="shared" si="256"/>
        <v>1</v>
      </c>
      <c r="S133" s="37">
        <v>0</v>
      </c>
      <c r="T133" s="69">
        <f t="shared" si="256"/>
        <v>0</v>
      </c>
      <c r="U133" s="37">
        <v>0</v>
      </c>
      <c r="V133" s="69">
        <f t="shared" ref="V133" si="272">U133/$AA133</f>
        <v>0</v>
      </c>
      <c r="W133" s="37">
        <v>0</v>
      </c>
      <c r="X133" s="47">
        <f t="shared" ref="X133" si="273">W133/$AA133</f>
        <v>0</v>
      </c>
      <c r="Y133" s="37">
        <v>0</v>
      </c>
      <c r="Z133" s="47">
        <f t="shared" ref="Z133" si="274">Y133/$AA133</f>
        <v>0</v>
      </c>
      <c r="AA133" s="37">
        <f t="shared" si="265"/>
        <v>23000</v>
      </c>
      <c r="AB133" s="37">
        <v>0</v>
      </c>
    </row>
    <row r="134" spans="1:28">
      <c r="A134" s="118"/>
      <c r="B134" s="37">
        <v>112</v>
      </c>
      <c r="C134" s="37" t="s">
        <v>128</v>
      </c>
      <c r="D134" s="37">
        <v>0</v>
      </c>
      <c r="E134" s="37">
        <v>0</v>
      </c>
      <c r="F134" s="37">
        <v>0</v>
      </c>
      <c r="G134" s="37">
        <v>11000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14">
        <v>0</v>
      </c>
      <c r="N134" s="37">
        <v>112</v>
      </c>
      <c r="O134" s="14">
        <v>0</v>
      </c>
      <c r="P134" s="14">
        <f t="shared" si="261"/>
        <v>11000</v>
      </c>
      <c r="Q134" s="68">
        <v>11000</v>
      </c>
      <c r="R134" s="69">
        <f t="shared" si="256"/>
        <v>1</v>
      </c>
      <c r="S134" s="37">
        <v>0</v>
      </c>
      <c r="T134" s="69">
        <f t="shared" si="256"/>
        <v>0</v>
      </c>
      <c r="U134" s="37">
        <v>0</v>
      </c>
      <c r="V134" s="69">
        <f t="shared" ref="V134" si="275">U134/$AA134</f>
        <v>0</v>
      </c>
      <c r="W134" s="37">
        <v>0</v>
      </c>
      <c r="X134" s="47">
        <f t="shared" ref="X134" si="276">W134/$AA134</f>
        <v>0</v>
      </c>
      <c r="Y134" s="37">
        <v>0</v>
      </c>
      <c r="Z134" s="47">
        <f t="shared" ref="Z134" si="277">Y134/$AA134</f>
        <v>0</v>
      </c>
      <c r="AA134" s="37">
        <f t="shared" si="265"/>
        <v>11000</v>
      </c>
      <c r="AB134" s="37">
        <v>0</v>
      </c>
    </row>
    <row r="135" spans="1:28">
      <c r="A135" s="118"/>
      <c r="B135" s="16">
        <v>113</v>
      </c>
      <c r="C135" s="35" t="s">
        <v>129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57511</v>
      </c>
      <c r="K135" s="35">
        <v>1</v>
      </c>
      <c r="L135" s="35">
        <v>0</v>
      </c>
      <c r="M135" s="12">
        <v>0</v>
      </c>
      <c r="N135" s="16">
        <v>113</v>
      </c>
      <c r="O135" s="12">
        <v>0</v>
      </c>
      <c r="P135" s="12">
        <f t="shared" si="261"/>
        <v>57511</v>
      </c>
      <c r="Q135" s="65">
        <v>10080</v>
      </c>
      <c r="R135" s="66">
        <f t="shared" si="256"/>
        <v>1</v>
      </c>
      <c r="S135" s="35">
        <v>0</v>
      </c>
      <c r="T135" s="66">
        <f t="shared" si="256"/>
        <v>0</v>
      </c>
      <c r="U135" s="35">
        <v>0</v>
      </c>
      <c r="V135" s="66">
        <f t="shared" ref="V135" si="278">U135/$AA135</f>
        <v>0</v>
      </c>
      <c r="W135" s="35">
        <v>0</v>
      </c>
      <c r="X135" s="46">
        <f t="shared" ref="X135" si="279">W135/$AA135</f>
        <v>0</v>
      </c>
      <c r="Y135" s="35">
        <v>0</v>
      </c>
      <c r="Z135" s="46">
        <f t="shared" ref="Z135" si="280">Y135/$AA135</f>
        <v>0</v>
      </c>
      <c r="AA135" s="35">
        <f t="shared" si="265"/>
        <v>10080</v>
      </c>
      <c r="AB135" s="35">
        <v>0</v>
      </c>
    </row>
    <row r="136" spans="1:28">
      <c r="A136" s="118"/>
      <c r="B136" s="37">
        <v>114</v>
      </c>
      <c r="C136" s="37" t="s">
        <v>130</v>
      </c>
      <c r="D136" s="37">
        <v>0</v>
      </c>
      <c r="E136" s="37">
        <v>0</v>
      </c>
      <c r="F136" s="37">
        <v>9800</v>
      </c>
      <c r="G136" s="37">
        <v>0</v>
      </c>
      <c r="H136" s="37">
        <v>0</v>
      </c>
      <c r="I136" s="37">
        <v>0</v>
      </c>
      <c r="J136" s="37">
        <v>105747</v>
      </c>
      <c r="K136" s="98">
        <v>1</v>
      </c>
      <c r="L136" s="98">
        <v>0</v>
      </c>
      <c r="M136" s="14">
        <v>0</v>
      </c>
      <c r="N136" s="37">
        <v>114</v>
      </c>
      <c r="O136" s="14">
        <v>53751</v>
      </c>
      <c r="P136" s="14">
        <f t="shared" si="261"/>
        <v>169298</v>
      </c>
      <c r="Q136" s="68">
        <v>159498</v>
      </c>
      <c r="R136" s="69">
        <f t="shared" si="256"/>
        <v>0.94211390565747966</v>
      </c>
      <c r="S136" s="37">
        <v>9800</v>
      </c>
      <c r="T136" s="69">
        <f t="shared" si="256"/>
        <v>5.7886094342520289E-2</v>
      </c>
      <c r="U136" s="37">
        <v>0</v>
      </c>
      <c r="V136" s="69">
        <f t="shared" ref="V136" si="281">U136/$AA136</f>
        <v>0</v>
      </c>
      <c r="W136" s="37">
        <v>0</v>
      </c>
      <c r="X136" s="47">
        <f t="shared" ref="X136" si="282">W136/$AA136</f>
        <v>0</v>
      </c>
      <c r="Y136" s="37">
        <v>0</v>
      </c>
      <c r="Z136" s="47">
        <f t="shared" ref="Z136" si="283">Y136/$AA136</f>
        <v>0</v>
      </c>
      <c r="AA136" s="37">
        <f t="shared" si="265"/>
        <v>169298</v>
      </c>
      <c r="AB136" s="37">
        <v>0</v>
      </c>
    </row>
    <row r="137" spans="1:28" ht="13.5" thickBot="1">
      <c r="A137" s="118"/>
      <c r="B137" s="35">
        <v>115</v>
      </c>
      <c r="C137" s="35" t="s">
        <v>131</v>
      </c>
      <c r="D137" s="35">
        <v>203162</v>
      </c>
      <c r="E137" s="35">
        <v>0</v>
      </c>
      <c r="F137" s="35">
        <v>271071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12">
        <v>0</v>
      </c>
      <c r="N137" s="35">
        <v>115</v>
      </c>
      <c r="O137" s="12">
        <v>34168</v>
      </c>
      <c r="P137" s="12">
        <f t="shared" si="261"/>
        <v>508401</v>
      </c>
      <c r="Q137" s="65">
        <v>34168</v>
      </c>
      <c r="R137" s="66">
        <f t="shared" si="256"/>
        <v>7.0372582538669085E-2</v>
      </c>
      <c r="S137" s="35">
        <v>0</v>
      </c>
      <c r="T137" s="66">
        <f t="shared" si="256"/>
        <v>0</v>
      </c>
      <c r="U137" s="35">
        <v>451362</v>
      </c>
      <c r="V137" s="66">
        <f t="shared" ref="V137" si="284">U137/$AA137</f>
        <v>0.92962741746133093</v>
      </c>
      <c r="W137" s="35">
        <v>0</v>
      </c>
      <c r="X137" s="46">
        <f t="shared" ref="X137" si="285">W137/$AA137</f>
        <v>0</v>
      </c>
      <c r="Y137" s="35">
        <v>0</v>
      </c>
      <c r="Z137" s="46">
        <f t="shared" ref="Z137" si="286">Y137/$AA137</f>
        <v>0</v>
      </c>
      <c r="AA137" s="35">
        <f t="shared" si="265"/>
        <v>485530</v>
      </c>
      <c r="AB137" s="35">
        <v>0</v>
      </c>
    </row>
    <row r="138" spans="1:28" ht="13.5" thickTop="1">
      <c r="A138" s="118"/>
      <c r="B138" s="8"/>
      <c r="C138" s="9" t="s">
        <v>10</v>
      </c>
      <c r="D138" s="101">
        <f t="shared" ref="D138:M138" si="287">SUM(D130:D137)</f>
        <v>203162</v>
      </c>
      <c r="E138" s="101">
        <f t="shared" si="287"/>
        <v>0</v>
      </c>
      <c r="F138" s="101">
        <f t="shared" si="287"/>
        <v>527412</v>
      </c>
      <c r="G138" s="101">
        <f t="shared" si="287"/>
        <v>86006</v>
      </c>
      <c r="H138" s="101">
        <f t="shared" si="287"/>
        <v>0</v>
      </c>
      <c r="I138" s="101">
        <f t="shared" si="287"/>
        <v>0</v>
      </c>
      <c r="J138" s="101">
        <f t="shared" si="287"/>
        <v>198310</v>
      </c>
      <c r="K138" s="101">
        <f t="shared" si="287"/>
        <v>4</v>
      </c>
      <c r="L138" s="101">
        <f t="shared" si="287"/>
        <v>0</v>
      </c>
      <c r="M138" s="101">
        <f t="shared" si="287"/>
        <v>0</v>
      </c>
      <c r="N138" s="101"/>
      <c r="O138" s="101">
        <f>SUM(O130:O137)</f>
        <v>136104</v>
      </c>
      <c r="P138" s="101">
        <f>SUM(P130:P137)</f>
        <v>1150994</v>
      </c>
      <c r="Q138" s="101">
        <f>SUM(Q130:Q137)</f>
        <v>343952</v>
      </c>
      <c r="R138" s="102">
        <f t="shared" si="256"/>
        <v>0.3687109395937182</v>
      </c>
      <c r="S138" s="101">
        <f>SUM(S130:S137)</f>
        <v>137536</v>
      </c>
      <c r="T138" s="102">
        <f t="shared" si="256"/>
        <v>0.1474363509674653</v>
      </c>
      <c r="U138" s="101">
        <f>SUM(U130:U137)</f>
        <v>451362</v>
      </c>
      <c r="V138" s="102">
        <f t="shared" ref="V138" si="288">U138/$AA138</f>
        <v>0.48385270943881653</v>
      </c>
      <c r="W138" s="101">
        <f>SUM(W130:W137)</f>
        <v>0</v>
      </c>
      <c r="X138" s="102">
        <f t="shared" ref="X138" si="289">W138/$AA138</f>
        <v>0</v>
      </c>
      <c r="Y138" s="101">
        <f>SUM(Y130:Y137)</f>
        <v>0</v>
      </c>
      <c r="Z138" s="102">
        <f t="shared" ref="Z138" si="290">Y138/$AA138</f>
        <v>0</v>
      </c>
      <c r="AA138" s="101">
        <f>SUM(AA130:AA137)</f>
        <v>932850</v>
      </c>
      <c r="AB138" s="101">
        <f>SUM(AB130:AB137)</f>
        <v>0</v>
      </c>
    </row>
    <row r="139" spans="1:28">
      <c r="A139" s="119"/>
      <c r="B139" s="10"/>
      <c r="C139" s="11"/>
      <c r="D139" s="19"/>
      <c r="E139" s="19"/>
      <c r="F139" s="19"/>
      <c r="G139" s="19"/>
      <c r="H139" s="19"/>
      <c r="I139" s="19"/>
      <c r="J139" s="19"/>
      <c r="K139" s="19"/>
      <c r="L139" s="19"/>
      <c r="M139" s="113"/>
      <c r="N139" s="105"/>
      <c r="O139" s="113"/>
      <c r="P139" s="113"/>
      <c r="Q139" s="106"/>
      <c r="R139" s="107"/>
      <c r="S139" s="103"/>
      <c r="T139" s="107"/>
      <c r="U139" s="19"/>
      <c r="V139" s="109"/>
      <c r="W139" s="19"/>
      <c r="X139" s="110"/>
      <c r="Y139" s="19"/>
      <c r="Z139" s="110"/>
      <c r="AA139" s="19"/>
      <c r="AB139" s="19"/>
    </row>
    <row r="140" spans="1:28">
      <c r="A140" s="117" t="s">
        <v>132</v>
      </c>
      <c r="B140" s="38">
        <v>116</v>
      </c>
      <c r="C140" s="38" t="s">
        <v>133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201489</v>
      </c>
      <c r="K140" s="99">
        <v>4</v>
      </c>
      <c r="L140" s="99">
        <v>0</v>
      </c>
      <c r="M140" s="22">
        <v>0</v>
      </c>
      <c r="N140" s="5">
        <v>116</v>
      </c>
      <c r="O140" s="22">
        <v>0</v>
      </c>
      <c r="P140" s="22">
        <f t="shared" ref="P140:P150" si="291">D140+E140+F140+G140+H140+J140+L140+M140+O140</f>
        <v>201489</v>
      </c>
      <c r="Q140" s="59">
        <v>201489</v>
      </c>
      <c r="R140" s="60">
        <f t="shared" ref="R140" si="292">Q140/$AA140</f>
        <v>1</v>
      </c>
      <c r="S140" s="38">
        <v>0</v>
      </c>
      <c r="T140" s="60">
        <f t="shared" ref="T140" si="293">S140/$AA140</f>
        <v>0</v>
      </c>
      <c r="U140" s="38">
        <v>0</v>
      </c>
      <c r="V140" s="60">
        <f t="shared" ref="V140" si="294">U140/$AA140</f>
        <v>0</v>
      </c>
      <c r="W140" s="38">
        <v>0</v>
      </c>
      <c r="X140" s="44">
        <f t="shared" ref="X140" si="295">W140/$AA140</f>
        <v>0</v>
      </c>
      <c r="Y140" s="38">
        <v>0</v>
      </c>
      <c r="Z140" s="44">
        <f t="shared" ref="Z140" si="296">Y140/$AA140</f>
        <v>0</v>
      </c>
      <c r="AA140" s="38">
        <f t="shared" ref="AA140:AA150" si="297">Q140+S140+U140+W140+Y140</f>
        <v>201489</v>
      </c>
      <c r="AB140" s="38">
        <v>0</v>
      </c>
    </row>
    <row r="141" spans="1:28">
      <c r="A141" s="118"/>
      <c r="B141" s="5">
        <v>117</v>
      </c>
      <c r="C141" s="88" t="s">
        <v>94</v>
      </c>
      <c r="D141" s="16">
        <v>0</v>
      </c>
      <c r="E141" s="16">
        <v>0</v>
      </c>
      <c r="F141" s="16">
        <v>351430</v>
      </c>
      <c r="G141" s="16">
        <v>0</v>
      </c>
      <c r="H141" s="16">
        <v>0</v>
      </c>
      <c r="I141" s="16">
        <v>0</v>
      </c>
      <c r="J141" s="16">
        <v>15657</v>
      </c>
      <c r="K141" s="16">
        <v>1</v>
      </c>
      <c r="L141" s="16">
        <v>0</v>
      </c>
      <c r="M141" s="23">
        <v>0</v>
      </c>
      <c r="N141" s="5">
        <v>117</v>
      </c>
      <c r="O141" s="23">
        <v>0</v>
      </c>
      <c r="P141" s="23">
        <f t="shared" si="291"/>
        <v>367087</v>
      </c>
      <c r="Q141" s="89">
        <v>114964</v>
      </c>
      <c r="R141" s="90">
        <f t="shared" ref="R141" si="298">Q141/$AA141</f>
        <v>0.77292958087375119</v>
      </c>
      <c r="S141" s="16">
        <v>0</v>
      </c>
      <c r="T141" s="90">
        <f t="shared" ref="T141" si="299">S141/$AA141</f>
        <v>0</v>
      </c>
      <c r="U141" s="16">
        <v>33774</v>
      </c>
      <c r="V141" s="90">
        <f t="shared" ref="V141" si="300">U141/$AA141</f>
        <v>0.22707041912624884</v>
      </c>
      <c r="W141" s="16">
        <v>0</v>
      </c>
      <c r="X141" s="51">
        <f t="shared" ref="X141" si="301">W141/$AA141</f>
        <v>0</v>
      </c>
      <c r="Y141" s="16">
        <v>0</v>
      </c>
      <c r="Z141" s="51">
        <f t="shared" ref="Z141" si="302">Y141/$AA141</f>
        <v>0</v>
      </c>
      <c r="AA141" s="16">
        <f t="shared" si="297"/>
        <v>148738</v>
      </c>
      <c r="AB141" s="16">
        <v>0</v>
      </c>
    </row>
    <row r="142" spans="1:28">
      <c r="A142" s="118"/>
      <c r="B142" s="34">
        <v>118</v>
      </c>
      <c r="C142" s="91" t="s">
        <v>134</v>
      </c>
      <c r="D142" s="17">
        <v>0</v>
      </c>
      <c r="E142" s="17">
        <v>0</v>
      </c>
      <c r="F142" s="17">
        <v>49070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21">
        <v>0</v>
      </c>
      <c r="N142" s="7">
        <v>118</v>
      </c>
      <c r="O142" s="21">
        <v>0</v>
      </c>
      <c r="P142" s="21">
        <f t="shared" si="291"/>
        <v>49070</v>
      </c>
      <c r="Q142" s="92">
        <v>49070</v>
      </c>
      <c r="R142" s="93">
        <f t="shared" ref="R142" si="303">Q142/$AA142</f>
        <v>1</v>
      </c>
      <c r="S142" s="17">
        <v>0</v>
      </c>
      <c r="T142" s="93">
        <f t="shared" ref="T142" si="304">S142/$AA142</f>
        <v>0</v>
      </c>
      <c r="U142" s="17">
        <v>0</v>
      </c>
      <c r="V142" s="93">
        <f t="shared" ref="V142" si="305">U142/$AA142</f>
        <v>0</v>
      </c>
      <c r="W142" s="17">
        <v>0</v>
      </c>
      <c r="X142" s="52">
        <f t="shared" ref="X142" si="306">W142/$AA142</f>
        <v>0</v>
      </c>
      <c r="Y142" s="17">
        <v>0</v>
      </c>
      <c r="Z142" s="52">
        <f t="shared" ref="Z142" si="307">Y142/$AA142</f>
        <v>0</v>
      </c>
      <c r="AA142" s="17">
        <f t="shared" si="297"/>
        <v>49070</v>
      </c>
      <c r="AB142" s="17">
        <v>0</v>
      </c>
    </row>
    <row r="143" spans="1:28">
      <c r="A143" s="118"/>
      <c r="B143" s="37">
        <v>119</v>
      </c>
      <c r="C143" s="37" t="s">
        <v>135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14">
        <v>0</v>
      </c>
      <c r="N143" s="37">
        <v>119</v>
      </c>
      <c r="O143" s="14">
        <v>200000</v>
      </c>
      <c r="P143" s="14">
        <f t="shared" si="291"/>
        <v>200000</v>
      </c>
      <c r="Q143" s="68">
        <v>200000</v>
      </c>
      <c r="R143" s="69">
        <f t="shared" ref="R143" si="308">Q143/$AA143</f>
        <v>1</v>
      </c>
      <c r="S143" s="37">
        <v>0</v>
      </c>
      <c r="T143" s="69">
        <f t="shared" ref="T143" si="309">S143/$AA143</f>
        <v>0</v>
      </c>
      <c r="U143" s="37">
        <v>0</v>
      </c>
      <c r="V143" s="69">
        <f t="shared" ref="V143" si="310">U143/$AA143</f>
        <v>0</v>
      </c>
      <c r="W143" s="37">
        <v>0</v>
      </c>
      <c r="X143" s="47">
        <f t="shared" ref="X143" si="311">W143/$AA143</f>
        <v>0</v>
      </c>
      <c r="Y143" s="37">
        <v>0</v>
      </c>
      <c r="Z143" s="47">
        <f t="shared" ref="Z143" si="312">Y143/$AA143</f>
        <v>0</v>
      </c>
      <c r="AA143" s="37">
        <f t="shared" si="297"/>
        <v>200000</v>
      </c>
      <c r="AB143" s="37">
        <v>0</v>
      </c>
    </row>
    <row r="144" spans="1:28">
      <c r="A144" s="118"/>
      <c r="B144" s="35">
        <v>120</v>
      </c>
      <c r="C144" s="35" t="s">
        <v>136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42532</v>
      </c>
      <c r="K144" s="35">
        <v>2</v>
      </c>
      <c r="L144" s="35">
        <v>0</v>
      </c>
      <c r="M144" s="12">
        <v>0</v>
      </c>
      <c r="N144" s="35">
        <v>120</v>
      </c>
      <c r="O144" s="12">
        <v>0</v>
      </c>
      <c r="P144" s="12">
        <f t="shared" si="291"/>
        <v>42532</v>
      </c>
      <c r="Q144" s="65">
        <v>42532</v>
      </c>
      <c r="R144" s="66">
        <f t="shared" ref="R144" si="313">Q144/$AA144</f>
        <v>1</v>
      </c>
      <c r="S144" s="35">
        <v>0</v>
      </c>
      <c r="T144" s="66">
        <f t="shared" ref="T144" si="314">S144/$AA144</f>
        <v>0</v>
      </c>
      <c r="U144" s="35">
        <v>0</v>
      </c>
      <c r="V144" s="66">
        <f t="shared" ref="V144" si="315">U144/$AA144</f>
        <v>0</v>
      </c>
      <c r="W144" s="35">
        <v>0</v>
      </c>
      <c r="X144" s="46">
        <f t="shared" ref="X144" si="316">W144/$AA144</f>
        <v>0</v>
      </c>
      <c r="Y144" s="35">
        <v>0</v>
      </c>
      <c r="Z144" s="46">
        <f t="shared" ref="Z144" si="317">Y144/$AA144</f>
        <v>0</v>
      </c>
      <c r="AA144" s="35">
        <f t="shared" si="297"/>
        <v>42532</v>
      </c>
      <c r="AB144" s="35">
        <v>0</v>
      </c>
    </row>
    <row r="145" spans="1:28">
      <c r="A145" s="118"/>
      <c r="B145" s="37">
        <v>121</v>
      </c>
      <c r="C145" s="37" t="s">
        <v>137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10545</v>
      </c>
      <c r="K145" s="37">
        <v>1</v>
      </c>
      <c r="L145" s="37">
        <v>0</v>
      </c>
      <c r="M145" s="14">
        <v>0</v>
      </c>
      <c r="N145" s="37">
        <v>121</v>
      </c>
      <c r="O145" s="14">
        <v>0</v>
      </c>
      <c r="P145" s="14">
        <f t="shared" si="291"/>
        <v>10545</v>
      </c>
      <c r="Q145" s="68">
        <v>10545</v>
      </c>
      <c r="R145" s="69">
        <f t="shared" ref="R145" si="318">Q145/$AA145</f>
        <v>1</v>
      </c>
      <c r="S145" s="37">
        <v>0</v>
      </c>
      <c r="T145" s="69">
        <f t="shared" ref="T145" si="319">S145/$AA145</f>
        <v>0</v>
      </c>
      <c r="U145" s="37">
        <v>0</v>
      </c>
      <c r="V145" s="69">
        <f t="shared" ref="V145" si="320">U145/$AA145</f>
        <v>0</v>
      </c>
      <c r="W145" s="37">
        <v>0</v>
      </c>
      <c r="X145" s="47">
        <f t="shared" ref="X145" si="321">W145/$AA145</f>
        <v>0</v>
      </c>
      <c r="Y145" s="37">
        <v>0</v>
      </c>
      <c r="Z145" s="47">
        <f t="shared" ref="Z145" si="322">Y145/$AA145</f>
        <v>0</v>
      </c>
      <c r="AA145" s="37">
        <f t="shared" si="297"/>
        <v>10545</v>
      </c>
      <c r="AB145" s="37">
        <v>0</v>
      </c>
    </row>
    <row r="146" spans="1:28">
      <c r="A146" s="118"/>
      <c r="B146" s="35">
        <v>122</v>
      </c>
      <c r="C146" s="35" t="s">
        <v>138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12">
        <v>0</v>
      </c>
      <c r="N146" s="35">
        <v>122</v>
      </c>
      <c r="O146" s="12">
        <v>9854</v>
      </c>
      <c r="P146" s="12">
        <f t="shared" si="291"/>
        <v>9854</v>
      </c>
      <c r="Q146" s="65">
        <v>9854</v>
      </c>
      <c r="R146" s="66">
        <f t="shared" ref="R146" si="323">Q146/$AA146</f>
        <v>1</v>
      </c>
      <c r="S146" s="35">
        <v>0</v>
      </c>
      <c r="T146" s="66">
        <f t="shared" ref="T146" si="324">S146/$AA146</f>
        <v>0</v>
      </c>
      <c r="U146" s="35">
        <v>0</v>
      </c>
      <c r="V146" s="66">
        <f t="shared" ref="V146" si="325">U146/$AA146</f>
        <v>0</v>
      </c>
      <c r="W146" s="35">
        <v>0</v>
      </c>
      <c r="X146" s="46">
        <f t="shared" ref="X146" si="326">W146/$AA146</f>
        <v>0</v>
      </c>
      <c r="Y146" s="35">
        <v>0</v>
      </c>
      <c r="Z146" s="46">
        <f t="shared" ref="Z146" si="327">Y146/$AA146</f>
        <v>0</v>
      </c>
      <c r="AA146" s="35">
        <f t="shared" si="297"/>
        <v>9854</v>
      </c>
      <c r="AB146" s="35">
        <v>0</v>
      </c>
    </row>
    <row r="147" spans="1:28">
      <c r="A147" s="118"/>
      <c r="B147" s="34">
        <v>123</v>
      </c>
      <c r="C147" s="35" t="s">
        <v>139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31260</v>
      </c>
      <c r="K147" s="35">
        <v>1</v>
      </c>
      <c r="L147" s="35">
        <v>0</v>
      </c>
      <c r="M147" s="12">
        <v>0</v>
      </c>
      <c r="N147" s="34">
        <v>123</v>
      </c>
      <c r="O147" s="12">
        <v>33050</v>
      </c>
      <c r="P147" s="12">
        <f t="shared" si="291"/>
        <v>64310</v>
      </c>
      <c r="Q147" s="65">
        <v>64310</v>
      </c>
      <c r="R147" s="66">
        <f t="shared" ref="R147" si="328">Q147/$AA147</f>
        <v>1</v>
      </c>
      <c r="S147" s="35">
        <v>0</v>
      </c>
      <c r="T147" s="66">
        <f t="shared" ref="T147" si="329">S147/$AA147</f>
        <v>0</v>
      </c>
      <c r="U147" s="35">
        <v>0</v>
      </c>
      <c r="V147" s="66">
        <f t="shared" ref="V147" si="330">U147/$AA147</f>
        <v>0</v>
      </c>
      <c r="W147" s="35">
        <v>0</v>
      </c>
      <c r="X147" s="46">
        <f t="shared" ref="X147" si="331">W147/$AA147</f>
        <v>0</v>
      </c>
      <c r="Y147" s="35">
        <v>0</v>
      </c>
      <c r="Z147" s="46">
        <f t="shared" ref="Z147" si="332">Y147/$AA147</f>
        <v>0</v>
      </c>
      <c r="AA147" s="35">
        <f t="shared" si="297"/>
        <v>64310</v>
      </c>
      <c r="AB147" s="35">
        <v>0</v>
      </c>
    </row>
    <row r="148" spans="1:28">
      <c r="A148" s="118"/>
      <c r="B148" s="34">
        <v>124</v>
      </c>
      <c r="C148" s="34" t="s">
        <v>140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13">
        <v>0</v>
      </c>
      <c r="N148" s="34">
        <v>124</v>
      </c>
      <c r="O148" s="13">
        <v>8008</v>
      </c>
      <c r="P148" s="13">
        <f t="shared" si="291"/>
        <v>8008</v>
      </c>
      <c r="Q148" s="72">
        <v>8008</v>
      </c>
      <c r="R148" s="73">
        <f t="shared" ref="R148" si="333">Q148/$AA148</f>
        <v>1</v>
      </c>
      <c r="S148" s="34">
        <v>0</v>
      </c>
      <c r="T148" s="73">
        <f t="shared" ref="T148" si="334">S148/$AA148</f>
        <v>0</v>
      </c>
      <c r="U148" s="34">
        <v>0</v>
      </c>
      <c r="V148" s="73">
        <f t="shared" ref="V148" si="335">U148/$AA148</f>
        <v>0</v>
      </c>
      <c r="W148" s="34">
        <v>0</v>
      </c>
      <c r="X148" s="48">
        <f t="shared" ref="X148" si="336">W148/$AA148</f>
        <v>0</v>
      </c>
      <c r="Y148" s="34">
        <v>0</v>
      </c>
      <c r="Z148" s="48">
        <f t="shared" ref="Z148" si="337">Y148/$AA148</f>
        <v>0</v>
      </c>
      <c r="AA148" s="34">
        <f t="shared" si="297"/>
        <v>8008</v>
      </c>
      <c r="AB148" s="34">
        <v>0</v>
      </c>
    </row>
    <row r="149" spans="1:28">
      <c r="A149" s="118"/>
      <c r="B149" s="37">
        <v>125</v>
      </c>
      <c r="C149" s="37" t="s">
        <v>141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14">
        <v>0</v>
      </c>
      <c r="N149" s="37">
        <v>125</v>
      </c>
      <c r="O149" s="14">
        <v>9230</v>
      </c>
      <c r="P149" s="14">
        <f t="shared" si="291"/>
        <v>9230</v>
      </c>
      <c r="Q149" s="68">
        <v>9230</v>
      </c>
      <c r="R149" s="69">
        <f t="shared" ref="R149" si="338">Q149/$AA149</f>
        <v>1</v>
      </c>
      <c r="S149" s="37">
        <v>0</v>
      </c>
      <c r="T149" s="69">
        <f t="shared" ref="T149" si="339">S149/$AA149</f>
        <v>0</v>
      </c>
      <c r="U149" s="37">
        <v>0</v>
      </c>
      <c r="V149" s="69">
        <f t="shared" ref="V149" si="340">U149/$AA149</f>
        <v>0</v>
      </c>
      <c r="W149" s="37">
        <v>0</v>
      </c>
      <c r="X149" s="47">
        <f t="shared" ref="X149" si="341">W149/$AA149</f>
        <v>0</v>
      </c>
      <c r="Y149" s="37">
        <v>0</v>
      </c>
      <c r="Z149" s="47">
        <f t="shared" ref="Z149" si="342">Y149/$AA149</f>
        <v>0</v>
      </c>
      <c r="AA149" s="37">
        <f t="shared" si="297"/>
        <v>9230</v>
      </c>
      <c r="AB149" s="37">
        <v>0</v>
      </c>
    </row>
    <row r="150" spans="1:28" ht="13.5" thickBot="1">
      <c r="A150" s="118"/>
      <c r="B150" s="35">
        <v>126</v>
      </c>
      <c r="C150" s="35" t="s">
        <v>164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75127</v>
      </c>
      <c r="K150" s="35">
        <v>7</v>
      </c>
      <c r="L150" s="35">
        <v>0</v>
      </c>
      <c r="M150" s="12">
        <v>0</v>
      </c>
      <c r="N150" s="35">
        <v>126</v>
      </c>
      <c r="O150" s="12">
        <v>102619</v>
      </c>
      <c r="P150" s="12">
        <f t="shared" si="291"/>
        <v>177746</v>
      </c>
      <c r="Q150" s="65">
        <v>177746</v>
      </c>
      <c r="R150" s="66">
        <f t="shared" ref="R150" si="343">Q150/$AA150</f>
        <v>1</v>
      </c>
      <c r="S150" s="35">
        <v>0</v>
      </c>
      <c r="T150" s="66">
        <f t="shared" ref="T150" si="344">S150/$AA150</f>
        <v>0</v>
      </c>
      <c r="U150" s="35">
        <v>0</v>
      </c>
      <c r="V150" s="66">
        <f t="shared" ref="V150" si="345">U150/$AA150</f>
        <v>0</v>
      </c>
      <c r="W150" s="35">
        <v>0</v>
      </c>
      <c r="X150" s="46">
        <f t="shared" ref="X150" si="346">W150/$AA150</f>
        <v>0</v>
      </c>
      <c r="Y150" s="35">
        <v>0</v>
      </c>
      <c r="Z150" s="46">
        <f t="shared" ref="Z150" si="347">Y150/$AA150</f>
        <v>0</v>
      </c>
      <c r="AA150" s="35">
        <f t="shared" si="297"/>
        <v>177746</v>
      </c>
      <c r="AB150" s="35">
        <v>0</v>
      </c>
    </row>
    <row r="151" spans="1:28" ht="13.5" thickTop="1">
      <c r="A151" s="118"/>
      <c r="B151" s="8"/>
      <c r="C151" s="9" t="s">
        <v>10</v>
      </c>
      <c r="D151" s="101">
        <f>SUM(D140:D150)</f>
        <v>0</v>
      </c>
      <c r="E151" s="101">
        <f t="shared" ref="E151:M151" si="348">SUM(E140:E150)</f>
        <v>0</v>
      </c>
      <c r="F151" s="101">
        <f t="shared" si="348"/>
        <v>400500</v>
      </c>
      <c r="G151" s="101">
        <f t="shared" si="348"/>
        <v>0</v>
      </c>
      <c r="H151" s="101">
        <f t="shared" si="348"/>
        <v>0</v>
      </c>
      <c r="I151" s="101">
        <f t="shared" si="348"/>
        <v>0</v>
      </c>
      <c r="J151" s="101">
        <f t="shared" si="348"/>
        <v>376610</v>
      </c>
      <c r="K151" s="101">
        <f t="shared" si="348"/>
        <v>16</v>
      </c>
      <c r="L151" s="101">
        <f t="shared" si="348"/>
        <v>0</v>
      </c>
      <c r="M151" s="101">
        <f t="shared" si="348"/>
        <v>0</v>
      </c>
      <c r="N151" s="101"/>
      <c r="O151" s="101">
        <f t="shared" ref="O151:Q151" si="349">SUM(O140:O150)</f>
        <v>362761</v>
      </c>
      <c r="P151" s="101">
        <f t="shared" si="349"/>
        <v>1139871</v>
      </c>
      <c r="Q151" s="101">
        <f t="shared" si="349"/>
        <v>887748</v>
      </c>
      <c r="R151" s="102">
        <f t="shared" ref="R151:Z153" si="350">Q151/$AA151</f>
        <v>0.96334976267522643</v>
      </c>
      <c r="S151" s="101">
        <f>SUM(S140:S150)</f>
        <v>0</v>
      </c>
      <c r="T151" s="102">
        <f t="shared" ref="T151" si="351">S151/$AA151</f>
        <v>0</v>
      </c>
      <c r="U151" s="101">
        <f>SUM(U140:U150)</f>
        <v>33774</v>
      </c>
      <c r="V151" s="102">
        <f t="shared" ref="V151" si="352">U151/$AA151</f>
        <v>3.6650237324773578E-2</v>
      </c>
      <c r="W151" s="101">
        <f>SUM(W140:W150)</f>
        <v>0</v>
      </c>
      <c r="X151" s="102">
        <f t="shared" ref="X151" si="353">W151/$AA151</f>
        <v>0</v>
      </c>
      <c r="Y151" s="101">
        <f>SUM(Y140:Y150)</f>
        <v>0</v>
      </c>
      <c r="Z151" s="102">
        <f t="shared" ref="Z151" si="354">Y151/$AA151</f>
        <v>0</v>
      </c>
      <c r="AA151" s="101">
        <f>SUM(AA140:AA150)</f>
        <v>921522</v>
      </c>
      <c r="AB151" s="101">
        <f>SUM(AB140:AB150)</f>
        <v>0</v>
      </c>
    </row>
    <row r="152" spans="1:28">
      <c r="A152" s="62"/>
      <c r="B152" s="10"/>
      <c r="C152" s="139"/>
      <c r="D152" s="103"/>
      <c r="E152" s="103"/>
      <c r="F152" s="103"/>
      <c r="G152" s="103"/>
      <c r="H152" s="103"/>
      <c r="I152" s="103"/>
      <c r="J152" s="103"/>
      <c r="K152" s="103"/>
      <c r="L152" s="103"/>
      <c r="M152" s="140"/>
      <c r="N152" s="105"/>
      <c r="O152" s="104"/>
      <c r="P152" s="140"/>
      <c r="Q152" s="141"/>
      <c r="R152" s="107"/>
      <c r="S152" s="103"/>
      <c r="T152" s="107"/>
      <c r="U152" s="103"/>
      <c r="V152" s="107"/>
      <c r="W152" s="103"/>
      <c r="X152" s="108"/>
      <c r="Y152" s="103"/>
      <c r="Z152" s="108"/>
      <c r="AA152" s="103"/>
      <c r="AB152" s="103"/>
    </row>
    <row r="153" spans="1:28">
      <c r="A153" s="26" t="s">
        <v>142</v>
      </c>
      <c r="B153" s="27"/>
      <c r="C153" s="114" t="s">
        <v>10</v>
      </c>
      <c r="D153" s="137">
        <f t="shared" ref="D153:M153" si="355">D33+D38+D54+D76+D88+D109+D118+D128+D138+D151</f>
        <v>377758</v>
      </c>
      <c r="E153" s="137">
        <f t="shared" si="355"/>
        <v>193200</v>
      </c>
      <c r="F153" s="137">
        <f t="shared" si="355"/>
        <v>7837491</v>
      </c>
      <c r="G153" s="137">
        <f t="shared" si="355"/>
        <v>4170869</v>
      </c>
      <c r="H153" s="137">
        <f t="shared" si="355"/>
        <v>84664</v>
      </c>
      <c r="I153" s="137">
        <f t="shared" si="355"/>
        <v>5</v>
      </c>
      <c r="J153" s="137">
        <f t="shared" si="355"/>
        <v>2831266</v>
      </c>
      <c r="K153" s="137">
        <f t="shared" si="355"/>
        <v>79</v>
      </c>
      <c r="L153" s="137">
        <f t="shared" si="355"/>
        <v>135756</v>
      </c>
      <c r="M153" s="137">
        <f t="shared" si="355"/>
        <v>342660</v>
      </c>
      <c r="N153" s="137"/>
      <c r="O153" s="137">
        <f>O33+O38+O54+O76+O88+O109+O118+O128+O138+O151</f>
        <v>7880360</v>
      </c>
      <c r="P153" s="137">
        <f>P33+P38+P54+P76+P88+P109+P118+P128+P138+P151</f>
        <v>23854024</v>
      </c>
      <c r="Q153" s="137">
        <f>Q33+Q38+Q54+Q76+Q88+Q109+Q118+Q128+Q138+Q151</f>
        <v>13199291.699999999</v>
      </c>
      <c r="R153" s="138">
        <f t="shared" si="350"/>
        <v>0.62689714896906668</v>
      </c>
      <c r="S153" s="137">
        <f>S33+S38+S54+S76+S88+S109+S118+S128+S138+S151</f>
        <v>1359224</v>
      </c>
      <c r="T153" s="138">
        <f t="shared" si="350"/>
        <v>6.455601329049579E-2</v>
      </c>
      <c r="U153" s="137">
        <f>U33+U38+U54+U76+U88+U109+U118+U128+U138+U151</f>
        <v>4712115</v>
      </c>
      <c r="V153" s="138">
        <f t="shared" si="350"/>
        <v>0.22380075584770764</v>
      </c>
      <c r="W153" s="137">
        <f>W33+W38+W54+W76+W88+W109+W118+W128+W138+W151</f>
        <v>1570881</v>
      </c>
      <c r="X153" s="138">
        <f t="shared" si="350"/>
        <v>7.4608611026429281E-2</v>
      </c>
      <c r="Y153" s="137">
        <f>Y33+Y38+Y54+Y76+Y88+Y109+Y118+Y128+Y138+Y151</f>
        <v>213444</v>
      </c>
      <c r="Z153" s="138">
        <f t="shared" si="350"/>
        <v>1.0137470866300612E-2</v>
      </c>
      <c r="AA153" s="137">
        <f>AA33+AA38+AA54+AA76+AA88+AA109+AA118+AA128+AA138+AA151</f>
        <v>21054955.699999999</v>
      </c>
      <c r="AB153" s="137">
        <f>AB33+AB38+AB54+AB76+AB88+AB109+AB118+AB128+AB138+AB151</f>
        <v>474650</v>
      </c>
    </row>
    <row r="157" spans="1:28">
      <c r="O157" s="25"/>
    </row>
    <row r="158" spans="1:28">
      <c r="K158" s="30"/>
    </row>
    <row r="161" spans="11:11">
      <c r="K161" s="31"/>
    </row>
  </sheetData>
  <mergeCells count="29">
    <mergeCell ref="N3:N6"/>
    <mergeCell ref="W5:X5"/>
    <mergeCell ref="Y5:Z5"/>
    <mergeCell ref="AB5:AB6"/>
    <mergeCell ref="A7:A34"/>
    <mergeCell ref="O3:P4"/>
    <mergeCell ref="Q3:AB4"/>
    <mergeCell ref="D5:F5"/>
    <mergeCell ref="G5:K5"/>
    <mergeCell ref="L5:L6"/>
    <mergeCell ref="M5:M6"/>
    <mergeCell ref="O5:O6"/>
    <mergeCell ref="P5:P6"/>
    <mergeCell ref="Q5:R5"/>
    <mergeCell ref="S5:T5"/>
    <mergeCell ref="U5:V5"/>
    <mergeCell ref="A3:A6"/>
    <mergeCell ref="B3:B6"/>
    <mergeCell ref="C3:C6"/>
    <mergeCell ref="D3:M4"/>
    <mergeCell ref="A35:A39"/>
    <mergeCell ref="A140:A151"/>
    <mergeCell ref="A56:A77"/>
    <mergeCell ref="A78:A89"/>
    <mergeCell ref="A90:A110"/>
    <mergeCell ref="A111:A119"/>
    <mergeCell ref="A120:A129"/>
    <mergeCell ref="A130:A139"/>
    <mergeCell ref="A40:A55"/>
  </mergeCells>
  <phoneticPr fontId="3"/>
  <pageMargins left="0.74803149606299213" right="0.19685039370078741" top="0.59055118110236227" bottom="0.59055118110236227" header="0.51181102362204722" footer="0.51181102362204722"/>
  <pageSetup paperSize="9" scale="72" fitToWidth="2" fitToHeight="0" pageOrder="overThenDown" orientation="portrait" r:id="rId1"/>
  <headerFooter alignWithMargins="0"/>
  <rowBreaks count="1" manualBreakCount="1">
    <brk id="77" max="27" man="1"/>
  </rowBreaks>
  <colBreaks count="1" manualBreakCount="1">
    <brk id="13" max="1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</vt:lpstr>
      <vt:lpstr>'30'!Print_Area</vt:lpstr>
      <vt:lpstr>'30'!Print_Titles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2020-06-25T02:32:33Z</cp:lastPrinted>
  <dcterms:created xsi:type="dcterms:W3CDTF">2017-03-15T06:22:58Z</dcterms:created>
  <dcterms:modified xsi:type="dcterms:W3CDTF">2020-06-25T02:32:46Z</dcterms:modified>
</cp:coreProperties>
</file>