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10220" windowHeight="7880"/>
  </bookViews>
  <sheets>
    <sheet name="30" sheetId="28" r:id="rId1"/>
  </sheets>
  <definedNames>
    <definedName name="_xlnm._FilterDatabase" localSheetId="0" hidden="1">'30'!$A$5:$AD$88</definedName>
    <definedName name="_xlnm.Print_Area" localSheetId="0">'30'!$A$1:$AD$87</definedName>
    <definedName name="_xlnm.Print_Titles" localSheetId="0">'30'!$1:$5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4" i="28" l="1"/>
  <c r="W83" i="28"/>
  <c r="W82" i="28"/>
  <c r="W81" i="28"/>
  <c r="W80" i="28"/>
  <c r="U84" i="28"/>
  <c r="U83" i="28"/>
  <c r="U82" i="28"/>
  <c r="U81" i="28"/>
  <c r="U80" i="28"/>
  <c r="S84" i="28"/>
  <c r="S83" i="28"/>
  <c r="S82" i="28"/>
  <c r="S81" i="28"/>
  <c r="S80" i="28"/>
  <c r="Q84" i="28"/>
  <c r="Q83" i="28"/>
  <c r="Q82" i="28"/>
  <c r="Q81" i="28"/>
  <c r="Q80" i="28"/>
  <c r="W77" i="28"/>
  <c r="W76" i="28"/>
  <c r="W75" i="28"/>
  <c r="W74" i="28"/>
  <c r="W73" i="28"/>
  <c r="W72" i="28"/>
  <c r="W71" i="28"/>
  <c r="W70" i="28"/>
  <c r="W69" i="28"/>
  <c r="U77" i="28"/>
  <c r="U76" i="28"/>
  <c r="U75" i="28"/>
  <c r="U74" i="28"/>
  <c r="U73" i="28"/>
  <c r="U72" i="28"/>
  <c r="U71" i="28"/>
  <c r="U70" i="28"/>
  <c r="U69" i="28"/>
  <c r="S77" i="28"/>
  <c r="S76" i="28"/>
  <c r="S75" i="28"/>
  <c r="S74" i="28"/>
  <c r="S73" i="28"/>
  <c r="S72" i="28"/>
  <c r="S71" i="28"/>
  <c r="S70" i="28"/>
  <c r="S69" i="28"/>
  <c r="Q77" i="28"/>
  <c r="Q76" i="28"/>
  <c r="Q75" i="28"/>
  <c r="Q74" i="28"/>
  <c r="Q73" i="28"/>
  <c r="Q72" i="28"/>
  <c r="Q71" i="28"/>
  <c r="Q70" i="28"/>
  <c r="Q69" i="28"/>
  <c r="W66" i="28"/>
  <c r="W65" i="28"/>
  <c r="W64" i="28"/>
  <c r="W63" i="28"/>
  <c r="U66" i="28"/>
  <c r="U65" i="28"/>
  <c r="U64" i="28"/>
  <c r="U63" i="28"/>
  <c r="S66" i="28"/>
  <c r="S65" i="28"/>
  <c r="S64" i="28"/>
  <c r="S63" i="28"/>
  <c r="Q66" i="28"/>
  <c r="Q65" i="28"/>
  <c r="Q64" i="28"/>
  <c r="Q63" i="28"/>
  <c r="W60" i="28"/>
  <c r="W59" i="28"/>
  <c r="W58" i="28"/>
  <c r="W57" i="28"/>
  <c r="W56" i="28"/>
  <c r="W55" i="28"/>
  <c r="W54" i="28"/>
  <c r="U60" i="28"/>
  <c r="U59" i="28"/>
  <c r="U58" i="28"/>
  <c r="U57" i="28"/>
  <c r="U56" i="28"/>
  <c r="U55" i="28"/>
  <c r="U54" i="28"/>
  <c r="S60" i="28"/>
  <c r="S59" i="28"/>
  <c r="S58" i="28"/>
  <c r="S57" i="28"/>
  <c r="S56" i="28"/>
  <c r="S55" i="28"/>
  <c r="S54" i="28"/>
  <c r="Q60" i="28"/>
  <c r="Q59" i="28"/>
  <c r="Q58" i="28"/>
  <c r="Q57" i="28"/>
  <c r="Q56" i="28"/>
  <c r="Q55" i="28"/>
  <c r="Q54" i="28"/>
  <c r="W51" i="28"/>
  <c r="U51" i="28"/>
  <c r="S51" i="28"/>
  <c r="Q51" i="28"/>
  <c r="W48" i="28"/>
  <c r="W47" i="28"/>
  <c r="W46" i="28"/>
  <c r="W45" i="28"/>
  <c r="W44" i="28"/>
  <c r="W43" i="28"/>
  <c r="U48" i="28"/>
  <c r="U47" i="28"/>
  <c r="U46" i="28"/>
  <c r="U45" i="28"/>
  <c r="U44" i="28"/>
  <c r="U43" i="28"/>
  <c r="S48" i="28"/>
  <c r="S47" i="28"/>
  <c r="S46" i="28"/>
  <c r="S45" i="28"/>
  <c r="S44" i="28"/>
  <c r="S43" i="28"/>
  <c r="Q48" i="28"/>
  <c r="Q47" i="28"/>
  <c r="Q46" i="28"/>
  <c r="Q45" i="28"/>
  <c r="Q44" i="28"/>
  <c r="Q43" i="28"/>
  <c r="W40" i="28"/>
  <c r="W39" i="28"/>
  <c r="W38" i="28"/>
  <c r="W37" i="28"/>
  <c r="W36" i="28"/>
  <c r="W35" i="28"/>
  <c r="W34" i="28"/>
  <c r="W33" i="28"/>
  <c r="U40" i="28"/>
  <c r="U39" i="28"/>
  <c r="U38" i="28"/>
  <c r="U37" i="28"/>
  <c r="U36" i="28"/>
  <c r="U35" i="28"/>
  <c r="U34" i="28"/>
  <c r="U33" i="28"/>
  <c r="S40" i="28"/>
  <c r="S39" i="28"/>
  <c r="S38" i="28"/>
  <c r="S37" i="28"/>
  <c r="S36" i="28"/>
  <c r="S35" i="28"/>
  <c r="S34" i="28"/>
  <c r="S33" i="28"/>
  <c r="Q40" i="28"/>
  <c r="Q39" i="28"/>
  <c r="Q38" i="28"/>
  <c r="Q37" i="28"/>
  <c r="Q36" i="28"/>
  <c r="Q35" i="28"/>
  <c r="Q34" i="28"/>
  <c r="Q33" i="28"/>
  <c r="W30" i="28"/>
  <c r="W29" i="28"/>
  <c r="W28" i="28"/>
  <c r="W27" i="28"/>
  <c r="W26" i="28"/>
  <c r="W25" i="28"/>
  <c r="W24" i="28"/>
  <c r="W23" i="28"/>
  <c r="W22" i="28"/>
  <c r="W21" i="28"/>
  <c r="W20" i="28"/>
  <c r="U30" i="28"/>
  <c r="U29" i="28"/>
  <c r="U28" i="28"/>
  <c r="U27" i="28"/>
  <c r="U26" i="28"/>
  <c r="U25" i="28"/>
  <c r="U24" i="28"/>
  <c r="U23" i="28"/>
  <c r="U22" i="28"/>
  <c r="U21" i="28"/>
  <c r="U20" i="28"/>
  <c r="S30" i="28"/>
  <c r="S29" i="28"/>
  <c r="S28" i="28"/>
  <c r="S27" i="28"/>
  <c r="S26" i="28"/>
  <c r="S25" i="28"/>
  <c r="S24" i="28"/>
  <c r="S23" i="28"/>
  <c r="S22" i="28"/>
  <c r="S21" i="28"/>
  <c r="S20" i="28"/>
  <c r="Q30" i="28"/>
  <c r="Q29" i="28"/>
  <c r="Q28" i="28"/>
  <c r="Q27" i="28"/>
  <c r="Q26" i="28"/>
  <c r="Q25" i="28"/>
  <c r="Q24" i="28"/>
  <c r="Q23" i="28"/>
  <c r="Q22" i="28"/>
  <c r="Q21" i="28"/>
  <c r="Q20" i="28"/>
  <c r="W17" i="28"/>
  <c r="W16" i="28"/>
  <c r="W15" i="28"/>
  <c r="U17" i="28"/>
  <c r="U16" i="28"/>
  <c r="U15" i="28"/>
  <c r="S17" i="28"/>
  <c r="S16" i="28"/>
  <c r="S15" i="28"/>
  <c r="Q17" i="28"/>
  <c r="Q16" i="28"/>
  <c r="Q15" i="28"/>
  <c r="W12" i="28"/>
  <c r="W11" i="28"/>
  <c r="W10" i="28"/>
  <c r="W9" i="28"/>
  <c r="W8" i="28"/>
  <c r="W7" i="28"/>
  <c r="U12" i="28"/>
  <c r="U11" i="28"/>
  <c r="U10" i="28"/>
  <c r="U9" i="28"/>
  <c r="U8" i="28"/>
  <c r="U7" i="28"/>
  <c r="S12" i="28"/>
  <c r="S11" i="28"/>
  <c r="S10" i="28"/>
  <c r="S9" i="28"/>
  <c r="S8" i="28"/>
  <c r="S7" i="28"/>
  <c r="Q12" i="28"/>
  <c r="Q11" i="28"/>
  <c r="Q10" i="28"/>
  <c r="Q9" i="28"/>
  <c r="Q8" i="28"/>
  <c r="Q7" i="28"/>
  <c r="O40" i="28"/>
  <c r="O39" i="28"/>
  <c r="O38" i="28"/>
  <c r="O37" i="28"/>
  <c r="O36" i="28"/>
  <c r="O35" i="28"/>
  <c r="O34" i="28"/>
  <c r="O33" i="28"/>
  <c r="O30" i="28"/>
  <c r="O29" i="28"/>
  <c r="O28" i="28"/>
  <c r="O27" i="28"/>
  <c r="O26" i="28"/>
  <c r="O25" i="28"/>
  <c r="O24" i="28"/>
  <c r="O23" i="28"/>
  <c r="O22" i="28"/>
  <c r="O21" i="28"/>
  <c r="O20" i="28"/>
  <c r="O17" i="28"/>
  <c r="O16" i="28"/>
  <c r="O15" i="28"/>
  <c r="O12" i="28"/>
  <c r="O11" i="28"/>
  <c r="O10" i="28"/>
  <c r="O9" i="28"/>
  <c r="O8" i="28"/>
  <c r="O7" i="28"/>
  <c r="V78" i="28"/>
  <c r="AD84" i="28" l="1"/>
  <c r="X84" i="28"/>
  <c r="AD83" i="28"/>
  <c r="X83" i="28"/>
  <c r="AD82" i="28"/>
  <c r="X82" i="28"/>
  <c r="AD81" i="28"/>
  <c r="X81" i="28"/>
  <c r="AD80" i="28"/>
  <c r="X80" i="28"/>
  <c r="AD77" i="28"/>
  <c r="X77" i="28"/>
  <c r="AD76" i="28"/>
  <c r="X76" i="28"/>
  <c r="AD75" i="28"/>
  <c r="X75" i="28"/>
  <c r="AD74" i="28"/>
  <c r="X74" i="28"/>
  <c r="AD73" i="28"/>
  <c r="X73" i="28"/>
  <c r="AD72" i="28"/>
  <c r="X72" i="28"/>
  <c r="AD71" i="28"/>
  <c r="X71" i="28"/>
  <c r="AD70" i="28"/>
  <c r="X70" i="28"/>
  <c r="AD69" i="28"/>
  <c r="X69" i="28"/>
  <c r="AD66" i="28"/>
  <c r="X66" i="28"/>
  <c r="AD65" i="28"/>
  <c r="X65" i="28"/>
  <c r="AD64" i="28"/>
  <c r="X64" i="28"/>
  <c r="AD63" i="28"/>
  <c r="X63" i="28"/>
  <c r="AD60" i="28"/>
  <c r="X60" i="28"/>
  <c r="AD59" i="28"/>
  <c r="X59" i="28"/>
  <c r="AD58" i="28"/>
  <c r="X58" i="28"/>
  <c r="AD57" i="28"/>
  <c r="X57" i="28"/>
  <c r="AD56" i="28"/>
  <c r="X56" i="28"/>
  <c r="AD55" i="28"/>
  <c r="X55" i="28"/>
  <c r="AD54" i="28"/>
  <c r="X54" i="28"/>
  <c r="AD51" i="28"/>
  <c r="X51" i="28"/>
  <c r="AD48" i="28"/>
  <c r="X48" i="28"/>
  <c r="AD47" i="28"/>
  <c r="X47" i="28"/>
  <c r="AD46" i="28"/>
  <c r="X46" i="28"/>
  <c r="AD45" i="28"/>
  <c r="X45" i="28"/>
  <c r="AD44" i="28"/>
  <c r="X44" i="28"/>
  <c r="AD43" i="28"/>
  <c r="X43" i="28"/>
  <c r="AD40" i="28"/>
  <c r="X40" i="28"/>
  <c r="AD39" i="28"/>
  <c r="X39" i="28"/>
  <c r="AD38" i="28"/>
  <c r="X38" i="28"/>
  <c r="AD37" i="28"/>
  <c r="X37" i="28"/>
  <c r="AD36" i="28"/>
  <c r="X36" i="28"/>
  <c r="AD35" i="28"/>
  <c r="X35" i="28"/>
  <c r="AD34" i="28"/>
  <c r="X34" i="28"/>
  <c r="AD33" i="28"/>
  <c r="X33" i="28"/>
  <c r="AD30" i="28"/>
  <c r="X30" i="28"/>
  <c r="AD29" i="28"/>
  <c r="X29" i="28"/>
  <c r="AD28" i="28"/>
  <c r="X28" i="28"/>
  <c r="AD27" i="28"/>
  <c r="X27" i="28"/>
  <c r="AD26" i="28"/>
  <c r="X26" i="28"/>
  <c r="AD25" i="28"/>
  <c r="X25" i="28"/>
  <c r="AD24" i="28"/>
  <c r="X24" i="28"/>
  <c r="AD23" i="28"/>
  <c r="X23" i="28"/>
  <c r="AD22" i="28"/>
  <c r="X22" i="28"/>
  <c r="AD21" i="28"/>
  <c r="X21" i="28"/>
  <c r="AD20" i="28"/>
  <c r="X20" i="28"/>
  <c r="X17" i="28"/>
  <c r="X16" i="28"/>
  <c r="X15" i="28"/>
  <c r="AD17" i="28"/>
  <c r="AD16" i="28"/>
  <c r="O47" i="28"/>
  <c r="O46" i="28"/>
  <c r="O45" i="28"/>
  <c r="T78" i="28" l="1"/>
  <c r="AC85" i="28" l="1"/>
  <c r="AB85" i="28"/>
  <c r="Y85" i="28"/>
  <c r="M85" i="28"/>
  <c r="E85" i="28"/>
  <c r="D85" i="28"/>
  <c r="N85" i="28"/>
  <c r="O84" i="28"/>
  <c r="O83" i="28"/>
  <c r="O82" i="28"/>
  <c r="Z85" i="28"/>
  <c r="R85" i="28"/>
  <c r="AA85" i="28"/>
  <c r="V85" i="28"/>
  <c r="P85" i="28"/>
  <c r="K85" i="28"/>
  <c r="J85" i="28"/>
  <c r="I85" i="28"/>
  <c r="G85" i="28"/>
  <c r="O80" i="28"/>
  <c r="AC78" i="28"/>
  <c r="AB78" i="28"/>
  <c r="AA78" i="28"/>
  <c r="Y78" i="28"/>
  <c r="M78" i="28"/>
  <c r="E78" i="28"/>
  <c r="D78" i="28"/>
  <c r="O77" i="28"/>
  <c r="O76" i="28"/>
  <c r="O74" i="28"/>
  <c r="O73" i="28"/>
  <c r="K78" i="28"/>
  <c r="G78" i="28"/>
  <c r="O71" i="28"/>
  <c r="O70" i="28"/>
  <c r="R78" i="28"/>
  <c r="N78" i="28"/>
  <c r="L78" i="28"/>
  <c r="J78" i="28"/>
  <c r="I78" i="28"/>
  <c r="H78" i="28"/>
  <c r="F78" i="28"/>
  <c r="AC67" i="28"/>
  <c r="AB67" i="28"/>
  <c r="AA67" i="28"/>
  <c r="Y67" i="28"/>
  <c r="M67" i="28"/>
  <c r="G67" i="28"/>
  <c r="E67" i="28"/>
  <c r="D67" i="28"/>
  <c r="O66" i="28"/>
  <c r="O65" i="28"/>
  <c r="Z67" i="28"/>
  <c r="V67" i="28"/>
  <c r="T67" i="28"/>
  <c r="R67" i="28"/>
  <c r="P67" i="28"/>
  <c r="N67" i="28"/>
  <c r="L67" i="28"/>
  <c r="K67" i="28"/>
  <c r="J67" i="28"/>
  <c r="I67" i="28"/>
  <c r="O63" i="28"/>
  <c r="AC61" i="28"/>
  <c r="AB61" i="28"/>
  <c r="Y61" i="28"/>
  <c r="M61" i="28"/>
  <c r="E61" i="28"/>
  <c r="D61" i="28"/>
  <c r="N61" i="28"/>
  <c r="O59" i="28"/>
  <c r="Z61" i="28"/>
  <c r="O58" i="28"/>
  <c r="O57" i="28"/>
  <c r="V61" i="28"/>
  <c r="J61" i="28"/>
  <c r="O56" i="28"/>
  <c r="R61" i="28"/>
  <c r="I61" i="28"/>
  <c r="O54" i="28"/>
  <c r="AC52" i="28"/>
  <c r="AB52" i="28"/>
  <c r="Y52" i="28"/>
  <c r="V52" i="28"/>
  <c r="M52" i="28"/>
  <c r="K52" i="28"/>
  <c r="J52" i="28"/>
  <c r="I52" i="28"/>
  <c r="G52" i="28"/>
  <c r="F52" i="28"/>
  <c r="E52" i="28"/>
  <c r="D52" i="28"/>
  <c r="AA52" i="28"/>
  <c r="Z52" i="28"/>
  <c r="T52" i="28"/>
  <c r="R52" i="28"/>
  <c r="P52" i="28"/>
  <c r="N52" i="28"/>
  <c r="L52" i="28"/>
  <c r="AC49" i="28"/>
  <c r="AB49" i="28"/>
  <c r="Y49" i="28"/>
  <c r="T49" i="28"/>
  <c r="M49" i="28"/>
  <c r="E49" i="28"/>
  <c r="D49" i="28"/>
  <c r="P49" i="28"/>
  <c r="G49" i="28"/>
  <c r="O48" i="28"/>
  <c r="L49" i="28"/>
  <c r="O44" i="28"/>
  <c r="AA49" i="28"/>
  <c r="V49" i="28"/>
  <c r="R49" i="28"/>
  <c r="N49" i="28"/>
  <c r="K49" i="28"/>
  <c r="J49" i="28"/>
  <c r="I49" i="28"/>
  <c r="O43" i="28"/>
  <c r="F49" i="28"/>
  <c r="Y41" i="28"/>
  <c r="M41" i="28"/>
  <c r="H41" i="28"/>
  <c r="E41" i="28"/>
  <c r="D41" i="28"/>
  <c r="V41" i="28"/>
  <c r="T41" i="28"/>
  <c r="L41" i="28"/>
  <c r="K41" i="28"/>
  <c r="J41" i="28"/>
  <c r="F41" i="28"/>
  <c r="AC31" i="28"/>
  <c r="AB31" i="28"/>
  <c r="Y31" i="28"/>
  <c r="M31" i="28"/>
  <c r="G31" i="28"/>
  <c r="E31" i="28"/>
  <c r="D31" i="28"/>
  <c r="T31" i="28"/>
  <c r="N31" i="28"/>
  <c r="I31" i="28"/>
  <c r="Z31" i="28"/>
  <c r="V31" i="28"/>
  <c r="R31" i="28"/>
  <c r="L31" i="28"/>
  <c r="J31" i="28"/>
  <c r="H31" i="28"/>
  <c r="F31" i="28"/>
  <c r="AC18" i="28"/>
  <c r="AB18" i="28"/>
  <c r="Y18" i="28"/>
  <c r="T18" i="28"/>
  <c r="M18" i="28"/>
  <c r="E18" i="28"/>
  <c r="D18" i="28"/>
  <c r="AA18" i="28"/>
  <c r="Z18" i="28"/>
  <c r="V18" i="28"/>
  <c r="R18" i="28"/>
  <c r="N18" i="28"/>
  <c r="L18" i="28"/>
  <c r="K18" i="28"/>
  <c r="J18" i="28"/>
  <c r="I18" i="28"/>
  <c r="H18" i="28"/>
  <c r="G18" i="28"/>
  <c r="F18" i="28"/>
  <c r="AC13" i="28"/>
  <c r="AB13" i="28"/>
  <c r="Y13" i="28"/>
  <c r="M13" i="28"/>
  <c r="E13" i="28"/>
  <c r="D13" i="28"/>
  <c r="AD12" i="28"/>
  <c r="X12" i="28"/>
  <c r="AD11" i="28"/>
  <c r="X11" i="28"/>
  <c r="AD10" i="28"/>
  <c r="X10" i="28"/>
  <c r="AD9" i="28"/>
  <c r="X9" i="28"/>
  <c r="G13" i="28"/>
  <c r="AD8" i="28"/>
  <c r="X8" i="28"/>
  <c r="AD7" i="28"/>
  <c r="X7" i="28"/>
  <c r="I13" i="28"/>
  <c r="AD6" i="28"/>
  <c r="AA13" i="28"/>
  <c r="Z13" i="28"/>
  <c r="V13" i="28"/>
  <c r="T13" i="28"/>
  <c r="R13" i="28"/>
  <c r="P13" i="28"/>
  <c r="N13" i="28"/>
  <c r="L13" i="28"/>
  <c r="K13" i="28"/>
  <c r="J13" i="28"/>
  <c r="H13" i="28"/>
  <c r="F13" i="28"/>
  <c r="AD85" i="28" l="1"/>
  <c r="M87" i="28"/>
  <c r="AD67" i="28"/>
  <c r="Y87" i="28"/>
  <c r="AD61" i="28"/>
  <c r="AC87" i="28"/>
  <c r="E87" i="28"/>
  <c r="J87" i="28"/>
  <c r="X18" i="28"/>
  <c r="W18" i="28" s="1"/>
  <c r="X31" i="28"/>
  <c r="U31" i="28" s="1"/>
  <c r="V87" i="28"/>
  <c r="AD13" i="28"/>
  <c r="AD31" i="28"/>
  <c r="P18" i="28"/>
  <c r="AA31" i="28"/>
  <c r="P31" i="28"/>
  <c r="Z41" i="28"/>
  <c r="Z49" i="28"/>
  <c r="H49" i="28"/>
  <c r="O60" i="28"/>
  <c r="F61" i="28"/>
  <c r="F67" i="28"/>
  <c r="O64" i="28"/>
  <c r="O67" i="28" s="1"/>
  <c r="AD78" i="28"/>
  <c r="H85" i="28"/>
  <c r="L85" i="28"/>
  <c r="P41" i="28"/>
  <c r="O6" i="28"/>
  <c r="O18" i="28"/>
  <c r="AD15" i="28"/>
  <c r="AD18" i="28" s="1"/>
  <c r="O31" i="28"/>
  <c r="G41" i="28"/>
  <c r="R41" i="28"/>
  <c r="AA41" i="28"/>
  <c r="AD41" i="28"/>
  <c r="G61" i="28"/>
  <c r="K61" i="28"/>
  <c r="O69" i="28"/>
  <c r="O72" i="28"/>
  <c r="O75" i="28"/>
  <c r="T85" i="28"/>
  <c r="F85" i="28"/>
  <c r="O81" i="28"/>
  <c r="O85" i="28" s="1"/>
  <c r="X6" i="28"/>
  <c r="D87" i="28"/>
  <c r="AB87" i="28"/>
  <c r="K31" i="28"/>
  <c r="I41" i="28"/>
  <c r="I87" i="28" s="1"/>
  <c r="N41" i="28"/>
  <c r="N87" i="28" s="1"/>
  <c r="O49" i="28"/>
  <c r="H52" i="28"/>
  <c r="O51" i="28"/>
  <c r="O52" i="28" s="1"/>
  <c r="H61" i="28"/>
  <c r="L61" i="28"/>
  <c r="L87" i="28" s="1"/>
  <c r="T61" i="28"/>
  <c r="O55" i="28"/>
  <c r="P78" i="28"/>
  <c r="Z78" i="28"/>
  <c r="AA61" i="28"/>
  <c r="H67" i="28"/>
  <c r="AD49" i="28"/>
  <c r="AD52" i="28"/>
  <c r="P61" i="28"/>
  <c r="U18" i="28" l="1"/>
  <c r="F87" i="28"/>
  <c r="O13" i="28"/>
  <c r="O61" i="28"/>
  <c r="X78" i="28"/>
  <c r="W78" i="28" s="1"/>
  <c r="K87" i="28"/>
  <c r="X13" i="28"/>
  <c r="S13" i="28" s="1"/>
  <c r="U6" i="28"/>
  <c r="W6" i="28"/>
  <c r="S6" i="28"/>
  <c r="Q6" i="28"/>
  <c r="X52" i="28"/>
  <c r="U52" i="28" s="1"/>
  <c r="O41" i="28"/>
  <c r="X85" i="28"/>
  <c r="S85" i="28" s="1"/>
  <c r="Z87" i="28"/>
  <c r="AA87" i="28"/>
  <c r="S31" i="28"/>
  <c r="W31" i="28"/>
  <c r="Q31" i="28"/>
  <c r="S18" i="28"/>
  <c r="Q18" i="28"/>
  <c r="G87" i="28"/>
  <c r="H87" i="28"/>
  <c r="P87" i="28"/>
  <c r="X61" i="28"/>
  <c r="Q61" i="28" s="1"/>
  <c r="AD87" i="28"/>
  <c r="R87" i="28"/>
  <c r="O78" i="28"/>
  <c r="X67" i="28"/>
  <c r="X49" i="28"/>
  <c r="X41" i="28"/>
  <c r="T87" i="28"/>
  <c r="U78" i="28" l="1"/>
  <c r="Q52" i="28"/>
  <c r="S78" i="28"/>
  <c r="W13" i="28"/>
  <c r="Q78" i="28"/>
  <c r="O87" i="28"/>
  <c r="U13" i="28"/>
  <c r="Q13" i="28"/>
  <c r="S52" i="28"/>
  <c r="W52" i="28"/>
  <c r="Q85" i="28"/>
  <c r="U85" i="28"/>
  <c r="W85" i="28"/>
  <c r="U41" i="28"/>
  <c r="W41" i="28"/>
  <c r="Q49" i="28"/>
  <c r="U49" i="28"/>
  <c r="W49" i="28"/>
  <c r="S49" i="28"/>
  <c r="S41" i="28"/>
  <c r="X87" i="28"/>
  <c r="U87" i="28" s="1"/>
  <c r="W61" i="28"/>
  <c r="S61" i="28"/>
  <c r="S67" i="28"/>
  <c r="U67" i="28"/>
  <c r="W67" i="28"/>
  <c r="Q67" i="28"/>
  <c r="U61" i="28"/>
  <c r="Q41" i="28"/>
  <c r="Q87" i="28" l="1"/>
  <c r="W87" i="28"/>
  <c r="S87" i="28"/>
</calcChain>
</file>

<file path=xl/sharedStrings.xml><?xml version="1.0" encoding="utf-8"?>
<sst xmlns="http://schemas.openxmlformats.org/spreadsheetml/2006/main" count="127" uniqueCount="104">
  <si>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</si>
  <si>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</si>
  <si>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</si>
  <si>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</si>
  <si>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</si>
  <si>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</si>
  <si>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</si>
  <si>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</si>
  <si>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</si>
  <si>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</si>
  <si>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</si>
  <si>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</si>
  <si>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</si>
  <si>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</si>
  <si>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</si>
  <si>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</si>
  <si>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</si>
  <si>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</si>
  <si>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</si>
  <si>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</si>
  <si>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</si>
  <si>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</si>
  <si>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3">
      <t>ヤマガタムラ</t>
    </rPh>
    <phoneticPr fontId="4"/>
  </si>
  <si>
    <t>塩尻市</t>
    <rPh sb="0" eb="3">
      <t>シオジリシ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</si>
  <si>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</si>
  <si>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</si>
  <si>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</si>
  <si>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</si>
  <si>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</si>
  <si>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</si>
  <si>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</si>
  <si>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</si>
  <si>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</si>
  <si>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</si>
  <si>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</si>
  <si>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</si>
  <si>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</si>
  <si>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</si>
  <si>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</si>
  <si>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</si>
  <si>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</si>
  <si>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</si>
  <si>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</si>
  <si>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</si>
  <si>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</si>
  <si>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</si>
  <si>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</si>
  <si>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</si>
  <si>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</si>
  <si>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</si>
  <si>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</si>
  <si>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</si>
  <si>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</si>
  <si>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</si>
  <si>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</si>
  <si>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</si>
  <si>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3">
      <t>ミヨタ</t>
    </rPh>
    <rPh sb="3" eb="4">
      <t>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</si>
  <si>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</si>
  <si>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</si>
  <si>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</si>
  <si>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</si>
  <si>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r>
      <t>有効容量(m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</t>
    </r>
    <phoneticPr fontId="4"/>
  </si>
  <si>
    <t>数（塔）</t>
    <rPh sb="2" eb="3">
      <t>トウ</t>
    </rPh>
    <phoneticPr fontId="4"/>
  </si>
  <si>
    <t>数（池）</t>
    <phoneticPr fontId="4"/>
  </si>
  <si>
    <r>
      <t>浄水量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ジョウスイ</t>
    </rPh>
    <phoneticPr fontId="4"/>
  </si>
  <si>
    <t>割合（%）</t>
    <rPh sb="0" eb="2">
      <t>ワリアイ</t>
    </rPh>
    <phoneticPr fontId="4"/>
  </si>
  <si>
    <t>湧水</t>
    <rPh sb="0" eb="2">
      <t>ユウスイ</t>
    </rPh>
    <phoneticPr fontId="4"/>
  </si>
  <si>
    <t>深井戸数（本）</t>
    <rPh sb="0" eb="3">
      <t>フカイド</t>
    </rPh>
    <phoneticPr fontId="4"/>
  </si>
  <si>
    <t>深井戸
水</t>
    <phoneticPr fontId="4"/>
  </si>
  <si>
    <t>浅井戸数（本）</t>
    <rPh sb="0" eb="1">
      <t>アサ</t>
    </rPh>
    <rPh sb="1" eb="3">
      <t>イド</t>
    </rPh>
    <phoneticPr fontId="4"/>
  </si>
  <si>
    <t>浅井戸
水</t>
    <phoneticPr fontId="4"/>
  </si>
  <si>
    <t>伏流水</t>
    <phoneticPr fontId="4"/>
  </si>
  <si>
    <r>
      <t xml:space="preserve">河川水
</t>
    </r>
    <r>
      <rPr>
        <sz val="8"/>
        <rFont val="ＭＳ Ｐゴシック"/>
        <family val="3"/>
        <charset val="128"/>
      </rPr>
      <t>（表流水（自流））</t>
    </r>
    <rPh sb="0" eb="2">
      <t>カセン</t>
    </rPh>
    <rPh sb="2" eb="3">
      <t>ミズ</t>
    </rPh>
    <phoneticPr fontId="4"/>
  </si>
  <si>
    <t>湖沼水</t>
    <phoneticPr fontId="4"/>
  </si>
  <si>
    <t>ダム</t>
    <phoneticPr fontId="4"/>
  </si>
  <si>
    <t>配水塔</t>
    <phoneticPr fontId="4"/>
  </si>
  <si>
    <t>配水池</t>
    <phoneticPr fontId="4"/>
  </si>
  <si>
    <r>
      <t>うち高度浄水処理量
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2" eb="4">
      <t>コウド</t>
    </rPh>
    <rPh sb="4" eb="6">
      <t>ジョウスイ</t>
    </rPh>
    <rPh sb="6" eb="8">
      <t>ショリ</t>
    </rPh>
    <phoneticPr fontId="4"/>
  </si>
  <si>
    <t>膜ろ過</t>
    <phoneticPr fontId="4"/>
  </si>
  <si>
    <t>急速ろ過</t>
    <phoneticPr fontId="4"/>
  </si>
  <si>
    <t>緩速ろ過</t>
    <phoneticPr fontId="4"/>
  </si>
  <si>
    <t>消毒のみ</t>
    <phoneticPr fontId="4"/>
  </si>
  <si>
    <t>浄水
受水</t>
    <phoneticPr fontId="4"/>
  </si>
  <si>
    <t>原水
受水</t>
    <phoneticPr fontId="4"/>
  </si>
  <si>
    <t>地下水</t>
    <phoneticPr fontId="4"/>
  </si>
  <si>
    <t>地表水</t>
    <phoneticPr fontId="4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</si>
  <si>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</si>
  <si>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</si>
  <si>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</si>
  <si>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</si>
  <si>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１３．取水量、浄水量及び配水池容量等（上水道）</t>
    <rPh sb="3" eb="5">
      <t>シュスイ</t>
    </rPh>
    <rPh sb="5" eb="6">
      <t>リョウ</t>
    </rPh>
    <rPh sb="7" eb="9">
      <t>ジョウスイ</t>
    </rPh>
    <rPh sb="9" eb="10">
      <t>リョウ</t>
    </rPh>
    <rPh sb="10" eb="11">
      <t>オヨ</t>
    </rPh>
    <rPh sb="12" eb="14">
      <t>ハイスイ</t>
    </rPh>
    <rPh sb="14" eb="15">
      <t>チ</t>
    </rPh>
    <rPh sb="15" eb="17">
      <t>ヨウリョウ</t>
    </rPh>
    <rPh sb="17" eb="18">
      <t>トウ</t>
    </rPh>
    <rPh sb="19" eb="20">
      <t>ジョウ</t>
    </rPh>
    <rPh sb="20" eb="22">
      <t>スイドウ</t>
    </rPh>
    <phoneticPr fontId="4"/>
  </si>
  <si>
    <t>安曇野市</t>
    <rPh sb="0" eb="3">
      <t>アズミノ</t>
    </rPh>
    <rPh sb="3" eb="4">
      <t>シ</t>
    </rPh>
    <phoneticPr fontId="4"/>
  </si>
  <si>
    <t>長和町</t>
    <rPh sb="0" eb="3">
      <t>ナガワマチ</t>
    </rPh>
    <phoneticPr fontId="3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</si>
  <si>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</si>
  <si>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</si>
  <si>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豊丘村</t>
    <rPh sb="0" eb="3">
      <t>トヨオカムラ</t>
    </rPh>
    <phoneticPr fontId="4"/>
  </si>
  <si>
    <t>地域振興局</t>
    <rPh sb="0" eb="5">
      <t>チイキシンコウキョク</t>
    </rPh>
    <phoneticPr fontId="4"/>
  </si>
  <si>
    <t>上田</t>
    <rPh sb="0" eb="2">
      <t>ウエダ</t>
    </rPh>
    <phoneticPr fontId="4"/>
  </si>
  <si>
    <t>南信州</t>
    <rPh sb="0" eb="3">
      <t>ミナミシンシュウ</t>
    </rPh>
    <phoneticPr fontId="4"/>
  </si>
  <si>
    <t>北アルプス</t>
    <rPh sb="0" eb="1">
      <t>キタ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</si>
  <si>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</si>
  <si>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松本市（波田地区）</t>
    <rPh sb="4" eb="6">
      <t>ナミタ</t>
    </rPh>
    <rPh sb="6" eb="8">
      <t>チク</t>
    </rPh>
    <phoneticPr fontId="5"/>
  </si>
  <si>
    <t>松本市（梓川地区）</t>
    <rPh sb="0" eb="3">
      <t>マツモトシ</t>
    </rPh>
    <rPh sb="4" eb="5">
      <t>アズサ</t>
    </rPh>
    <rPh sb="5" eb="6">
      <t>ガワ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</si>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</sst>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40" fontId="2" fillId="0" borderId="0" xfId="1" applyNumberFormat="1" applyFont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4" borderId="19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1" applyNumberFormat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/>
    </xf>
    <xf numFmtId="0" fontId="2" fillId="0" borderId="0" xfId="1" applyNumberFormat="1" applyFont="1" applyProtection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4" borderId="0" xfId="1" applyNumberFormat="1" applyFont="1" applyFill="1" applyAlignment="1" applyProtection="1">
      <alignment horizontal="center" vertical="center"/>
    </xf>
    <xf numFmtId="38" fontId="7" fillId="0" borderId="0" xfId="1" applyFont="1" applyProtection="1">
      <alignment vertical="center"/>
    </xf>
    <xf numFmtId="38" fontId="2" fillId="0" borderId="13" xfId="1" applyFont="1" applyFill="1" applyBorder="1" applyProtection="1">
      <alignment vertical="center"/>
    </xf>
    <xf numFmtId="38" fontId="2" fillId="5" borderId="4" xfId="1" applyFont="1" applyFill="1" applyBorder="1" applyProtection="1">
      <alignment vertical="center"/>
    </xf>
    <xf numFmtId="38" fontId="2" fillId="5" borderId="7" xfId="1" applyFont="1" applyFill="1" applyBorder="1" applyProtection="1">
      <alignment vertical="center"/>
    </xf>
    <xf numFmtId="176" fontId="2" fillId="5" borderId="7" xfId="1" applyNumberFormat="1" applyFont="1" applyFill="1" applyBorder="1" applyProtection="1">
      <alignment vertical="center"/>
    </xf>
    <xf numFmtId="176" fontId="2" fillId="5" borderId="4" xfId="1" applyNumberFormat="1" applyFont="1" applyFill="1" applyBorder="1" applyProtection="1">
      <alignment vertical="center"/>
    </xf>
    <xf numFmtId="38" fontId="2" fillId="6" borderId="2" xfId="1" applyFont="1" applyFill="1" applyBorder="1" applyAlignment="1" applyProtection="1">
      <alignment vertical="center"/>
    </xf>
    <xf numFmtId="38" fontId="2" fillId="6" borderId="1" xfId="1" applyFont="1" applyFill="1" applyBorder="1" applyProtection="1">
      <alignment vertical="center"/>
    </xf>
    <xf numFmtId="176" fontId="2" fillId="6" borderId="1" xfId="1" applyNumberFormat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176" fontId="2" fillId="0" borderId="12" xfId="1" applyNumberFormat="1" applyFont="1" applyFill="1" applyBorder="1" applyProtection="1">
      <alignment vertical="center"/>
    </xf>
    <xf numFmtId="176" fontId="2" fillId="0" borderId="11" xfId="1" applyNumberFormat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176" fontId="2" fillId="0" borderId="10" xfId="1" applyNumberFormat="1" applyFont="1" applyFill="1" applyBorder="1" applyProtection="1">
      <alignment vertical="center"/>
    </xf>
    <xf numFmtId="38" fontId="2" fillId="0" borderId="14" xfId="1" applyFont="1" applyFill="1" applyBorder="1" applyProtection="1">
      <alignment vertical="center"/>
    </xf>
    <xf numFmtId="38" fontId="2" fillId="0" borderId="20" xfId="1" applyFont="1" applyFill="1" applyBorder="1">
      <alignment vertical="center"/>
    </xf>
    <xf numFmtId="38" fontId="2" fillId="0" borderId="17" xfId="1" applyFont="1" applyFill="1" applyBorder="1" applyProtection="1">
      <alignment vertical="center"/>
    </xf>
    <xf numFmtId="176" fontId="2" fillId="0" borderId="17" xfId="1" applyNumberFormat="1" applyFont="1" applyFill="1" applyBorder="1" applyProtection="1">
      <alignment vertical="center"/>
    </xf>
    <xf numFmtId="38" fontId="2" fillId="0" borderId="19" xfId="1" applyFont="1" applyFill="1" applyBorder="1" applyProtection="1">
      <alignment vertical="center"/>
    </xf>
    <xf numFmtId="176" fontId="2" fillId="0" borderId="19" xfId="1" applyNumberFormat="1" applyFont="1" applyFill="1" applyBorder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 shrinkToFi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13" xfId="1" applyFont="1" applyFill="1" applyBorder="1" applyAlignment="1" applyProtection="1">
      <alignment horizontal="center" vertical="center" wrapText="1"/>
    </xf>
    <xf numFmtId="38" fontId="2" fillId="2" borderId="21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K208"/>
  <sheetViews>
    <sheetView tabSelected="1" view="pageBreakPreview" zoomScale="90" zoomScaleNormal="85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49" sqref="G49"/>
    </sheetView>
  </sheetViews>
  <sheetFormatPr defaultRowHeight="13" x14ac:dyDescent="0.2"/>
  <cols>
    <col min="1" max="1" width="5.6328125" style="1" customWidth="1"/>
    <col min="2" max="2" width="3" style="1" customWidth="1"/>
    <col min="3" max="3" width="15.36328125" style="1" customWidth="1"/>
    <col min="4" max="8" width="6.08984375" style="1" customWidth="1"/>
    <col min="9" max="9" width="4.08984375" style="1" customWidth="1"/>
    <col min="10" max="10" width="6.08984375" style="1" customWidth="1"/>
    <col min="11" max="11" width="4.08984375" style="1" customWidth="1"/>
    <col min="12" max="12" width="6.90625" style="1" customWidth="1"/>
    <col min="13" max="16" width="6.08984375" style="1" customWidth="1"/>
    <col min="17" max="17" width="5.08984375" style="2" customWidth="1"/>
    <col min="18" max="18" width="6.08984375" style="1" customWidth="1"/>
    <col min="19" max="19" width="4.453125" style="2" customWidth="1"/>
    <col min="20" max="20" width="6.08984375" style="1" customWidth="1"/>
    <col min="21" max="21" width="4.6328125" style="2" customWidth="1"/>
    <col min="22" max="22" width="6.08984375" style="1" customWidth="1"/>
    <col min="23" max="23" width="5.08984375" style="2" customWidth="1"/>
    <col min="24" max="25" width="6.08984375" style="1" customWidth="1"/>
    <col min="26" max="26" width="4.26953125" style="1" customWidth="1"/>
    <col min="27" max="27" width="6.08984375" style="1" customWidth="1"/>
    <col min="28" max="28" width="4.08984375" style="1" customWidth="1"/>
    <col min="29" max="30" width="6.08984375" style="1" customWidth="1"/>
    <col min="31" max="31" width="9" style="1"/>
    <col min="257" max="257" width="5.6328125" customWidth="1"/>
    <col min="258" max="258" width="3" customWidth="1"/>
    <col min="259" max="259" width="15.36328125" customWidth="1"/>
    <col min="260" max="264" width="6.08984375" customWidth="1"/>
    <col min="265" max="265" width="4.08984375" customWidth="1"/>
    <col min="266" max="266" width="6.08984375" customWidth="1"/>
    <col min="267" max="267" width="4.08984375" customWidth="1"/>
    <col min="268" max="268" width="6.90625" customWidth="1"/>
    <col min="269" max="272" width="6.08984375" customWidth="1"/>
    <col min="273" max="273" width="4.08984375" customWidth="1"/>
    <col min="274" max="274" width="6.08984375" customWidth="1"/>
    <col min="275" max="275" width="4.08984375" customWidth="1"/>
    <col min="276" max="276" width="6.08984375" customWidth="1"/>
    <col min="277" max="277" width="4.08984375" customWidth="1"/>
    <col min="278" max="278" width="6.08984375" customWidth="1"/>
    <col min="279" max="279" width="4.08984375" customWidth="1"/>
    <col min="280" max="281" width="6.08984375" customWidth="1"/>
    <col min="282" max="282" width="4.26953125" customWidth="1"/>
    <col min="283" max="283" width="6.08984375" customWidth="1"/>
    <col min="284" max="284" width="4.08984375" customWidth="1"/>
    <col min="285" max="286" width="6.08984375" customWidth="1"/>
    <col min="513" max="513" width="5.6328125" customWidth="1"/>
    <col min="514" max="514" width="3" customWidth="1"/>
    <col min="515" max="515" width="15.36328125" customWidth="1"/>
    <col min="516" max="520" width="6.08984375" customWidth="1"/>
    <col min="521" max="521" width="4.08984375" customWidth="1"/>
    <col min="522" max="522" width="6.08984375" customWidth="1"/>
    <col min="523" max="523" width="4.08984375" customWidth="1"/>
    <col min="524" max="524" width="6.90625" customWidth="1"/>
    <col min="525" max="528" width="6.08984375" customWidth="1"/>
    <col min="529" max="529" width="4.08984375" customWidth="1"/>
    <col min="530" max="530" width="6.08984375" customWidth="1"/>
    <col min="531" max="531" width="4.08984375" customWidth="1"/>
    <col min="532" max="532" width="6.08984375" customWidth="1"/>
    <col min="533" max="533" width="4.08984375" customWidth="1"/>
    <col min="534" max="534" width="6.08984375" customWidth="1"/>
    <col min="535" max="535" width="4.08984375" customWidth="1"/>
    <col min="536" max="537" width="6.08984375" customWidth="1"/>
    <col min="538" max="538" width="4.26953125" customWidth="1"/>
    <col min="539" max="539" width="6.08984375" customWidth="1"/>
    <col min="540" max="540" width="4.08984375" customWidth="1"/>
    <col min="541" max="542" width="6.08984375" customWidth="1"/>
    <col min="769" max="769" width="5.6328125" customWidth="1"/>
    <col min="770" max="770" width="3" customWidth="1"/>
    <col min="771" max="771" width="15.36328125" customWidth="1"/>
    <col min="772" max="776" width="6.08984375" customWidth="1"/>
    <col min="777" max="777" width="4.08984375" customWidth="1"/>
    <col min="778" max="778" width="6.08984375" customWidth="1"/>
    <col min="779" max="779" width="4.08984375" customWidth="1"/>
    <col min="780" max="780" width="6.90625" customWidth="1"/>
    <col min="781" max="784" width="6.08984375" customWidth="1"/>
    <col min="785" max="785" width="4.08984375" customWidth="1"/>
    <col min="786" max="786" width="6.08984375" customWidth="1"/>
    <col min="787" max="787" width="4.08984375" customWidth="1"/>
    <col min="788" max="788" width="6.08984375" customWidth="1"/>
    <col min="789" max="789" width="4.08984375" customWidth="1"/>
    <col min="790" max="790" width="6.08984375" customWidth="1"/>
    <col min="791" max="791" width="4.08984375" customWidth="1"/>
    <col min="792" max="793" width="6.08984375" customWidth="1"/>
    <col min="794" max="794" width="4.26953125" customWidth="1"/>
    <col min="795" max="795" width="6.08984375" customWidth="1"/>
    <col min="796" max="796" width="4.08984375" customWidth="1"/>
    <col min="797" max="798" width="6.08984375" customWidth="1"/>
    <col min="1025" max="1025" width="5.6328125" customWidth="1"/>
    <col min="1026" max="1026" width="3" customWidth="1"/>
    <col min="1027" max="1027" width="15.36328125" customWidth="1"/>
    <col min="1028" max="1032" width="6.08984375" customWidth="1"/>
    <col min="1033" max="1033" width="4.08984375" customWidth="1"/>
    <col min="1034" max="1034" width="6.08984375" customWidth="1"/>
    <col min="1035" max="1035" width="4.08984375" customWidth="1"/>
    <col min="1036" max="1036" width="6.90625" customWidth="1"/>
    <col min="1037" max="1040" width="6.08984375" customWidth="1"/>
    <col min="1041" max="1041" width="4.08984375" customWidth="1"/>
    <col min="1042" max="1042" width="6.08984375" customWidth="1"/>
    <col min="1043" max="1043" width="4.08984375" customWidth="1"/>
    <col min="1044" max="1044" width="6.08984375" customWidth="1"/>
    <col min="1045" max="1045" width="4.08984375" customWidth="1"/>
    <col min="1046" max="1046" width="6.08984375" customWidth="1"/>
    <col min="1047" max="1047" width="4.08984375" customWidth="1"/>
    <col min="1048" max="1049" width="6.08984375" customWidth="1"/>
    <col min="1050" max="1050" width="4.26953125" customWidth="1"/>
    <col min="1051" max="1051" width="6.08984375" customWidth="1"/>
    <col min="1052" max="1052" width="4.08984375" customWidth="1"/>
    <col min="1053" max="1054" width="6.08984375" customWidth="1"/>
    <col min="1281" max="1281" width="5.6328125" customWidth="1"/>
    <col min="1282" max="1282" width="3" customWidth="1"/>
    <col min="1283" max="1283" width="15.36328125" customWidth="1"/>
    <col min="1284" max="1288" width="6.08984375" customWidth="1"/>
    <col min="1289" max="1289" width="4.08984375" customWidth="1"/>
    <col min="1290" max="1290" width="6.08984375" customWidth="1"/>
    <col min="1291" max="1291" width="4.08984375" customWidth="1"/>
    <col min="1292" max="1292" width="6.90625" customWidth="1"/>
    <col min="1293" max="1296" width="6.08984375" customWidth="1"/>
    <col min="1297" max="1297" width="4.08984375" customWidth="1"/>
    <col min="1298" max="1298" width="6.08984375" customWidth="1"/>
    <col min="1299" max="1299" width="4.08984375" customWidth="1"/>
    <col min="1300" max="1300" width="6.08984375" customWidth="1"/>
    <col min="1301" max="1301" width="4.08984375" customWidth="1"/>
    <col min="1302" max="1302" width="6.08984375" customWidth="1"/>
    <col min="1303" max="1303" width="4.08984375" customWidth="1"/>
    <col min="1304" max="1305" width="6.08984375" customWidth="1"/>
    <col min="1306" max="1306" width="4.26953125" customWidth="1"/>
    <col min="1307" max="1307" width="6.08984375" customWidth="1"/>
    <col min="1308" max="1308" width="4.08984375" customWidth="1"/>
    <col min="1309" max="1310" width="6.08984375" customWidth="1"/>
    <col min="1537" max="1537" width="5.6328125" customWidth="1"/>
    <col min="1538" max="1538" width="3" customWidth="1"/>
    <col min="1539" max="1539" width="15.36328125" customWidth="1"/>
    <col min="1540" max="1544" width="6.08984375" customWidth="1"/>
    <col min="1545" max="1545" width="4.08984375" customWidth="1"/>
    <col min="1546" max="1546" width="6.08984375" customWidth="1"/>
    <col min="1547" max="1547" width="4.08984375" customWidth="1"/>
    <col min="1548" max="1548" width="6.90625" customWidth="1"/>
    <col min="1549" max="1552" width="6.08984375" customWidth="1"/>
    <col min="1553" max="1553" width="4.08984375" customWidth="1"/>
    <col min="1554" max="1554" width="6.08984375" customWidth="1"/>
    <col min="1555" max="1555" width="4.08984375" customWidth="1"/>
    <col min="1556" max="1556" width="6.08984375" customWidth="1"/>
    <col min="1557" max="1557" width="4.08984375" customWidth="1"/>
    <col min="1558" max="1558" width="6.08984375" customWidth="1"/>
    <col min="1559" max="1559" width="4.08984375" customWidth="1"/>
    <col min="1560" max="1561" width="6.08984375" customWidth="1"/>
    <col min="1562" max="1562" width="4.26953125" customWidth="1"/>
    <col min="1563" max="1563" width="6.08984375" customWidth="1"/>
    <col min="1564" max="1564" width="4.08984375" customWidth="1"/>
    <col min="1565" max="1566" width="6.08984375" customWidth="1"/>
    <col min="1793" max="1793" width="5.6328125" customWidth="1"/>
    <col min="1794" max="1794" width="3" customWidth="1"/>
    <col min="1795" max="1795" width="15.36328125" customWidth="1"/>
    <col min="1796" max="1800" width="6.08984375" customWidth="1"/>
    <col min="1801" max="1801" width="4.08984375" customWidth="1"/>
    <col min="1802" max="1802" width="6.08984375" customWidth="1"/>
    <col min="1803" max="1803" width="4.08984375" customWidth="1"/>
    <col min="1804" max="1804" width="6.90625" customWidth="1"/>
    <col min="1805" max="1808" width="6.08984375" customWidth="1"/>
    <col min="1809" max="1809" width="4.08984375" customWidth="1"/>
    <col min="1810" max="1810" width="6.08984375" customWidth="1"/>
    <col min="1811" max="1811" width="4.08984375" customWidth="1"/>
    <col min="1812" max="1812" width="6.08984375" customWidth="1"/>
    <col min="1813" max="1813" width="4.08984375" customWidth="1"/>
    <col min="1814" max="1814" width="6.08984375" customWidth="1"/>
    <col min="1815" max="1815" width="4.08984375" customWidth="1"/>
    <col min="1816" max="1817" width="6.08984375" customWidth="1"/>
    <col min="1818" max="1818" width="4.26953125" customWidth="1"/>
    <col min="1819" max="1819" width="6.08984375" customWidth="1"/>
    <col min="1820" max="1820" width="4.08984375" customWidth="1"/>
    <col min="1821" max="1822" width="6.08984375" customWidth="1"/>
    <col min="2049" max="2049" width="5.6328125" customWidth="1"/>
    <col min="2050" max="2050" width="3" customWidth="1"/>
    <col min="2051" max="2051" width="15.36328125" customWidth="1"/>
    <col min="2052" max="2056" width="6.08984375" customWidth="1"/>
    <col min="2057" max="2057" width="4.08984375" customWidth="1"/>
    <col min="2058" max="2058" width="6.08984375" customWidth="1"/>
    <col min="2059" max="2059" width="4.08984375" customWidth="1"/>
    <col min="2060" max="2060" width="6.90625" customWidth="1"/>
    <col min="2061" max="2064" width="6.08984375" customWidth="1"/>
    <col min="2065" max="2065" width="4.08984375" customWidth="1"/>
    <col min="2066" max="2066" width="6.08984375" customWidth="1"/>
    <col min="2067" max="2067" width="4.08984375" customWidth="1"/>
    <col min="2068" max="2068" width="6.08984375" customWidth="1"/>
    <col min="2069" max="2069" width="4.08984375" customWidth="1"/>
    <col min="2070" max="2070" width="6.08984375" customWidth="1"/>
    <col min="2071" max="2071" width="4.08984375" customWidth="1"/>
    <col min="2072" max="2073" width="6.08984375" customWidth="1"/>
    <col min="2074" max="2074" width="4.26953125" customWidth="1"/>
    <col min="2075" max="2075" width="6.08984375" customWidth="1"/>
    <col min="2076" max="2076" width="4.08984375" customWidth="1"/>
    <col min="2077" max="2078" width="6.08984375" customWidth="1"/>
    <col min="2305" max="2305" width="5.6328125" customWidth="1"/>
    <col min="2306" max="2306" width="3" customWidth="1"/>
    <col min="2307" max="2307" width="15.36328125" customWidth="1"/>
    <col min="2308" max="2312" width="6.08984375" customWidth="1"/>
    <col min="2313" max="2313" width="4.08984375" customWidth="1"/>
    <col min="2314" max="2314" width="6.08984375" customWidth="1"/>
    <col min="2315" max="2315" width="4.08984375" customWidth="1"/>
    <col min="2316" max="2316" width="6.90625" customWidth="1"/>
    <col min="2317" max="2320" width="6.08984375" customWidth="1"/>
    <col min="2321" max="2321" width="4.08984375" customWidth="1"/>
    <col min="2322" max="2322" width="6.08984375" customWidth="1"/>
    <col min="2323" max="2323" width="4.08984375" customWidth="1"/>
    <col min="2324" max="2324" width="6.08984375" customWidth="1"/>
    <col min="2325" max="2325" width="4.08984375" customWidth="1"/>
    <col min="2326" max="2326" width="6.08984375" customWidth="1"/>
    <col min="2327" max="2327" width="4.08984375" customWidth="1"/>
    <col min="2328" max="2329" width="6.08984375" customWidth="1"/>
    <col min="2330" max="2330" width="4.26953125" customWidth="1"/>
    <col min="2331" max="2331" width="6.08984375" customWidth="1"/>
    <col min="2332" max="2332" width="4.08984375" customWidth="1"/>
    <col min="2333" max="2334" width="6.08984375" customWidth="1"/>
    <col min="2561" max="2561" width="5.6328125" customWidth="1"/>
    <col min="2562" max="2562" width="3" customWidth="1"/>
    <col min="2563" max="2563" width="15.36328125" customWidth="1"/>
    <col min="2564" max="2568" width="6.08984375" customWidth="1"/>
    <col min="2569" max="2569" width="4.08984375" customWidth="1"/>
    <col min="2570" max="2570" width="6.08984375" customWidth="1"/>
    <col min="2571" max="2571" width="4.08984375" customWidth="1"/>
    <col min="2572" max="2572" width="6.90625" customWidth="1"/>
    <col min="2573" max="2576" width="6.08984375" customWidth="1"/>
    <col min="2577" max="2577" width="4.08984375" customWidth="1"/>
    <col min="2578" max="2578" width="6.08984375" customWidth="1"/>
    <col min="2579" max="2579" width="4.08984375" customWidth="1"/>
    <col min="2580" max="2580" width="6.08984375" customWidth="1"/>
    <col min="2581" max="2581" width="4.08984375" customWidth="1"/>
    <col min="2582" max="2582" width="6.08984375" customWidth="1"/>
    <col min="2583" max="2583" width="4.08984375" customWidth="1"/>
    <col min="2584" max="2585" width="6.08984375" customWidth="1"/>
    <col min="2586" max="2586" width="4.26953125" customWidth="1"/>
    <col min="2587" max="2587" width="6.08984375" customWidth="1"/>
    <col min="2588" max="2588" width="4.08984375" customWidth="1"/>
    <col min="2589" max="2590" width="6.08984375" customWidth="1"/>
    <col min="2817" max="2817" width="5.6328125" customWidth="1"/>
    <col min="2818" max="2818" width="3" customWidth="1"/>
    <col min="2819" max="2819" width="15.36328125" customWidth="1"/>
    <col min="2820" max="2824" width="6.08984375" customWidth="1"/>
    <col min="2825" max="2825" width="4.08984375" customWidth="1"/>
    <col min="2826" max="2826" width="6.08984375" customWidth="1"/>
    <col min="2827" max="2827" width="4.08984375" customWidth="1"/>
    <col min="2828" max="2828" width="6.90625" customWidth="1"/>
    <col min="2829" max="2832" width="6.08984375" customWidth="1"/>
    <col min="2833" max="2833" width="4.08984375" customWidth="1"/>
    <col min="2834" max="2834" width="6.08984375" customWidth="1"/>
    <col min="2835" max="2835" width="4.08984375" customWidth="1"/>
    <col min="2836" max="2836" width="6.08984375" customWidth="1"/>
    <col min="2837" max="2837" width="4.08984375" customWidth="1"/>
    <col min="2838" max="2838" width="6.08984375" customWidth="1"/>
    <col min="2839" max="2839" width="4.08984375" customWidth="1"/>
    <col min="2840" max="2841" width="6.08984375" customWidth="1"/>
    <col min="2842" max="2842" width="4.26953125" customWidth="1"/>
    <col min="2843" max="2843" width="6.08984375" customWidth="1"/>
    <col min="2844" max="2844" width="4.08984375" customWidth="1"/>
    <col min="2845" max="2846" width="6.08984375" customWidth="1"/>
    <col min="3073" max="3073" width="5.6328125" customWidth="1"/>
    <col min="3074" max="3074" width="3" customWidth="1"/>
    <col min="3075" max="3075" width="15.36328125" customWidth="1"/>
    <col min="3076" max="3080" width="6.08984375" customWidth="1"/>
    <col min="3081" max="3081" width="4.08984375" customWidth="1"/>
    <col min="3082" max="3082" width="6.08984375" customWidth="1"/>
    <col min="3083" max="3083" width="4.08984375" customWidth="1"/>
    <col min="3084" max="3084" width="6.90625" customWidth="1"/>
    <col min="3085" max="3088" width="6.08984375" customWidth="1"/>
    <col min="3089" max="3089" width="4.08984375" customWidth="1"/>
    <col min="3090" max="3090" width="6.08984375" customWidth="1"/>
    <col min="3091" max="3091" width="4.08984375" customWidth="1"/>
    <col min="3092" max="3092" width="6.08984375" customWidth="1"/>
    <col min="3093" max="3093" width="4.08984375" customWidth="1"/>
    <col min="3094" max="3094" width="6.08984375" customWidth="1"/>
    <col min="3095" max="3095" width="4.08984375" customWidth="1"/>
    <col min="3096" max="3097" width="6.08984375" customWidth="1"/>
    <col min="3098" max="3098" width="4.26953125" customWidth="1"/>
    <col min="3099" max="3099" width="6.08984375" customWidth="1"/>
    <col min="3100" max="3100" width="4.08984375" customWidth="1"/>
    <col min="3101" max="3102" width="6.08984375" customWidth="1"/>
    <col min="3329" max="3329" width="5.6328125" customWidth="1"/>
    <col min="3330" max="3330" width="3" customWidth="1"/>
    <col min="3331" max="3331" width="15.36328125" customWidth="1"/>
    <col min="3332" max="3336" width="6.08984375" customWidth="1"/>
    <col min="3337" max="3337" width="4.08984375" customWidth="1"/>
    <col min="3338" max="3338" width="6.08984375" customWidth="1"/>
    <col min="3339" max="3339" width="4.08984375" customWidth="1"/>
    <col min="3340" max="3340" width="6.90625" customWidth="1"/>
    <col min="3341" max="3344" width="6.08984375" customWidth="1"/>
    <col min="3345" max="3345" width="4.08984375" customWidth="1"/>
    <col min="3346" max="3346" width="6.08984375" customWidth="1"/>
    <col min="3347" max="3347" width="4.08984375" customWidth="1"/>
    <col min="3348" max="3348" width="6.08984375" customWidth="1"/>
    <col min="3349" max="3349" width="4.08984375" customWidth="1"/>
    <col min="3350" max="3350" width="6.08984375" customWidth="1"/>
    <col min="3351" max="3351" width="4.08984375" customWidth="1"/>
    <col min="3352" max="3353" width="6.08984375" customWidth="1"/>
    <col min="3354" max="3354" width="4.26953125" customWidth="1"/>
    <col min="3355" max="3355" width="6.08984375" customWidth="1"/>
    <col min="3356" max="3356" width="4.08984375" customWidth="1"/>
    <col min="3357" max="3358" width="6.08984375" customWidth="1"/>
    <col min="3585" max="3585" width="5.6328125" customWidth="1"/>
    <col min="3586" max="3586" width="3" customWidth="1"/>
    <col min="3587" max="3587" width="15.36328125" customWidth="1"/>
    <col min="3588" max="3592" width="6.08984375" customWidth="1"/>
    <col min="3593" max="3593" width="4.08984375" customWidth="1"/>
    <col min="3594" max="3594" width="6.08984375" customWidth="1"/>
    <col min="3595" max="3595" width="4.08984375" customWidth="1"/>
    <col min="3596" max="3596" width="6.90625" customWidth="1"/>
    <col min="3597" max="3600" width="6.08984375" customWidth="1"/>
    <col min="3601" max="3601" width="4.08984375" customWidth="1"/>
    <col min="3602" max="3602" width="6.08984375" customWidth="1"/>
    <col min="3603" max="3603" width="4.08984375" customWidth="1"/>
    <col min="3604" max="3604" width="6.08984375" customWidth="1"/>
    <col min="3605" max="3605" width="4.08984375" customWidth="1"/>
    <col min="3606" max="3606" width="6.08984375" customWidth="1"/>
    <col min="3607" max="3607" width="4.08984375" customWidth="1"/>
    <col min="3608" max="3609" width="6.08984375" customWidth="1"/>
    <col min="3610" max="3610" width="4.26953125" customWidth="1"/>
    <col min="3611" max="3611" width="6.08984375" customWidth="1"/>
    <col min="3612" max="3612" width="4.08984375" customWidth="1"/>
    <col min="3613" max="3614" width="6.08984375" customWidth="1"/>
    <col min="3841" max="3841" width="5.6328125" customWidth="1"/>
    <col min="3842" max="3842" width="3" customWidth="1"/>
    <col min="3843" max="3843" width="15.36328125" customWidth="1"/>
    <col min="3844" max="3848" width="6.08984375" customWidth="1"/>
    <col min="3849" max="3849" width="4.08984375" customWidth="1"/>
    <col min="3850" max="3850" width="6.08984375" customWidth="1"/>
    <col min="3851" max="3851" width="4.08984375" customWidth="1"/>
    <col min="3852" max="3852" width="6.90625" customWidth="1"/>
    <col min="3853" max="3856" width="6.08984375" customWidth="1"/>
    <col min="3857" max="3857" width="4.08984375" customWidth="1"/>
    <col min="3858" max="3858" width="6.08984375" customWidth="1"/>
    <col min="3859" max="3859" width="4.08984375" customWidth="1"/>
    <col min="3860" max="3860" width="6.08984375" customWidth="1"/>
    <col min="3861" max="3861" width="4.08984375" customWidth="1"/>
    <col min="3862" max="3862" width="6.08984375" customWidth="1"/>
    <col min="3863" max="3863" width="4.08984375" customWidth="1"/>
    <col min="3864" max="3865" width="6.08984375" customWidth="1"/>
    <col min="3866" max="3866" width="4.26953125" customWidth="1"/>
    <col min="3867" max="3867" width="6.08984375" customWidth="1"/>
    <col min="3868" max="3868" width="4.08984375" customWidth="1"/>
    <col min="3869" max="3870" width="6.08984375" customWidth="1"/>
    <col min="4097" max="4097" width="5.6328125" customWidth="1"/>
    <col min="4098" max="4098" width="3" customWidth="1"/>
    <col min="4099" max="4099" width="15.36328125" customWidth="1"/>
    <col min="4100" max="4104" width="6.08984375" customWidth="1"/>
    <col min="4105" max="4105" width="4.08984375" customWidth="1"/>
    <col min="4106" max="4106" width="6.08984375" customWidth="1"/>
    <col min="4107" max="4107" width="4.08984375" customWidth="1"/>
    <col min="4108" max="4108" width="6.90625" customWidth="1"/>
    <col min="4109" max="4112" width="6.08984375" customWidth="1"/>
    <col min="4113" max="4113" width="4.08984375" customWidth="1"/>
    <col min="4114" max="4114" width="6.08984375" customWidth="1"/>
    <col min="4115" max="4115" width="4.08984375" customWidth="1"/>
    <col min="4116" max="4116" width="6.08984375" customWidth="1"/>
    <col min="4117" max="4117" width="4.08984375" customWidth="1"/>
    <col min="4118" max="4118" width="6.08984375" customWidth="1"/>
    <col min="4119" max="4119" width="4.08984375" customWidth="1"/>
    <col min="4120" max="4121" width="6.08984375" customWidth="1"/>
    <col min="4122" max="4122" width="4.26953125" customWidth="1"/>
    <col min="4123" max="4123" width="6.08984375" customWidth="1"/>
    <col min="4124" max="4124" width="4.08984375" customWidth="1"/>
    <col min="4125" max="4126" width="6.08984375" customWidth="1"/>
    <col min="4353" max="4353" width="5.6328125" customWidth="1"/>
    <col min="4354" max="4354" width="3" customWidth="1"/>
    <col min="4355" max="4355" width="15.36328125" customWidth="1"/>
    <col min="4356" max="4360" width="6.08984375" customWidth="1"/>
    <col min="4361" max="4361" width="4.08984375" customWidth="1"/>
    <col min="4362" max="4362" width="6.08984375" customWidth="1"/>
    <col min="4363" max="4363" width="4.08984375" customWidth="1"/>
    <col min="4364" max="4364" width="6.90625" customWidth="1"/>
    <col min="4365" max="4368" width="6.08984375" customWidth="1"/>
    <col min="4369" max="4369" width="4.08984375" customWidth="1"/>
    <col min="4370" max="4370" width="6.08984375" customWidth="1"/>
    <col min="4371" max="4371" width="4.08984375" customWidth="1"/>
    <col min="4372" max="4372" width="6.08984375" customWidth="1"/>
    <col min="4373" max="4373" width="4.08984375" customWidth="1"/>
    <col min="4374" max="4374" width="6.08984375" customWidth="1"/>
    <col min="4375" max="4375" width="4.08984375" customWidth="1"/>
    <col min="4376" max="4377" width="6.08984375" customWidth="1"/>
    <col min="4378" max="4378" width="4.26953125" customWidth="1"/>
    <col min="4379" max="4379" width="6.08984375" customWidth="1"/>
    <col min="4380" max="4380" width="4.08984375" customWidth="1"/>
    <col min="4381" max="4382" width="6.08984375" customWidth="1"/>
    <col min="4609" max="4609" width="5.6328125" customWidth="1"/>
    <col min="4610" max="4610" width="3" customWidth="1"/>
    <col min="4611" max="4611" width="15.36328125" customWidth="1"/>
    <col min="4612" max="4616" width="6.08984375" customWidth="1"/>
    <col min="4617" max="4617" width="4.08984375" customWidth="1"/>
    <col min="4618" max="4618" width="6.08984375" customWidth="1"/>
    <col min="4619" max="4619" width="4.08984375" customWidth="1"/>
    <col min="4620" max="4620" width="6.90625" customWidth="1"/>
    <col min="4621" max="4624" width="6.08984375" customWidth="1"/>
    <col min="4625" max="4625" width="4.08984375" customWidth="1"/>
    <col min="4626" max="4626" width="6.08984375" customWidth="1"/>
    <col min="4627" max="4627" width="4.08984375" customWidth="1"/>
    <col min="4628" max="4628" width="6.08984375" customWidth="1"/>
    <col min="4629" max="4629" width="4.08984375" customWidth="1"/>
    <col min="4630" max="4630" width="6.08984375" customWidth="1"/>
    <col min="4631" max="4631" width="4.08984375" customWidth="1"/>
    <col min="4632" max="4633" width="6.08984375" customWidth="1"/>
    <col min="4634" max="4634" width="4.26953125" customWidth="1"/>
    <col min="4635" max="4635" width="6.08984375" customWidth="1"/>
    <col min="4636" max="4636" width="4.08984375" customWidth="1"/>
    <col min="4637" max="4638" width="6.08984375" customWidth="1"/>
    <col min="4865" max="4865" width="5.6328125" customWidth="1"/>
    <col min="4866" max="4866" width="3" customWidth="1"/>
    <col min="4867" max="4867" width="15.36328125" customWidth="1"/>
    <col min="4868" max="4872" width="6.08984375" customWidth="1"/>
    <col min="4873" max="4873" width="4.08984375" customWidth="1"/>
    <col min="4874" max="4874" width="6.08984375" customWidth="1"/>
    <col min="4875" max="4875" width="4.08984375" customWidth="1"/>
    <col min="4876" max="4876" width="6.90625" customWidth="1"/>
    <col min="4877" max="4880" width="6.08984375" customWidth="1"/>
    <col min="4881" max="4881" width="4.08984375" customWidth="1"/>
    <col min="4882" max="4882" width="6.08984375" customWidth="1"/>
    <col min="4883" max="4883" width="4.08984375" customWidth="1"/>
    <col min="4884" max="4884" width="6.08984375" customWidth="1"/>
    <col min="4885" max="4885" width="4.08984375" customWidth="1"/>
    <col min="4886" max="4886" width="6.08984375" customWidth="1"/>
    <col min="4887" max="4887" width="4.08984375" customWidth="1"/>
    <col min="4888" max="4889" width="6.08984375" customWidth="1"/>
    <col min="4890" max="4890" width="4.26953125" customWidth="1"/>
    <col min="4891" max="4891" width="6.08984375" customWidth="1"/>
    <col min="4892" max="4892" width="4.08984375" customWidth="1"/>
    <col min="4893" max="4894" width="6.08984375" customWidth="1"/>
    <col min="5121" max="5121" width="5.6328125" customWidth="1"/>
    <col min="5122" max="5122" width="3" customWidth="1"/>
    <col min="5123" max="5123" width="15.36328125" customWidth="1"/>
    <col min="5124" max="5128" width="6.08984375" customWidth="1"/>
    <col min="5129" max="5129" width="4.08984375" customWidth="1"/>
    <col min="5130" max="5130" width="6.08984375" customWidth="1"/>
    <col min="5131" max="5131" width="4.08984375" customWidth="1"/>
    <col min="5132" max="5132" width="6.90625" customWidth="1"/>
    <col min="5133" max="5136" width="6.08984375" customWidth="1"/>
    <col min="5137" max="5137" width="4.08984375" customWidth="1"/>
    <col min="5138" max="5138" width="6.08984375" customWidth="1"/>
    <col min="5139" max="5139" width="4.08984375" customWidth="1"/>
    <col min="5140" max="5140" width="6.08984375" customWidth="1"/>
    <col min="5141" max="5141" width="4.08984375" customWidth="1"/>
    <col min="5142" max="5142" width="6.08984375" customWidth="1"/>
    <col min="5143" max="5143" width="4.08984375" customWidth="1"/>
    <col min="5144" max="5145" width="6.08984375" customWidth="1"/>
    <col min="5146" max="5146" width="4.26953125" customWidth="1"/>
    <col min="5147" max="5147" width="6.08984375" customWidth="1"/>
    <col min="5148" max="5148" width="4.08984375" customWidth="1"/>
    <col min="5149" max="5150" width="6.08984375" customWidth="1"/>
    <col min="5377" max="5377" width="5.6328125" customWidth="1"/>
    <col min="5378" max="5378" width="3" customWidth="1"/>
    <col min="5379" max="5379" width="15.36328125" customWidth="1"/>
    <col min="5380" max="5384" width="6.08984375" customWidth="1"/>
    <col min="5385" max="5385" width="4.08984375" customWidth="1"/>
    <col min="5386" max="5386" width="6.08984375" customWidth="1"/>
    <col min="5387" max="5387" width="4.08984375" customWidth="1"/>
    <col min="5388" max="5388" width="6.90625" customWidth="1"/>
    <col min="5389" max="5392" width="6.08984375" customWidth="1"/>
    <col min="5393" max="5393" width="4.08984375" customWidth="1"/>
    <col min="5394" max="5394" width="6.08984375" customWidth="1"/>
    <col min="5395" max="5395" width="4.08984375" customWidth="1"/>
    <col min="5396" max="5396" width="6.08984375" customWidth="1"/>
    <col min="5397" max="5397" width="4.08984375" customWidth="1"/>
    <col min="5398" max="5398" width="6.08984375" customWidth="1"/>
    <col min="5399" max="5399" width="4.08984375" customWidth="1"/>
    <col min="5400" max="5401" width="6.08984375" customWidth="1"/>
    <col min="5402" max="5402" width="4.26953125" customWidth="1"/>
    <col min="5403" max="5403" width="6.08984375" customWidth="1"/>
    <col min="5404" max="5404" width="4.08984375" customWidth="1"/>
    <col min="5405" max="5406" width="6.08984375" customWidth="1"/>
    <col min="5633" max="5633" width="5.6328125" customWidth="1"/>
    <col min="5634" max="5634" width="3" customWidth="1"/>
    <col min="5635" max="5635" width="15.36328125" customWidth="1"/>
    <col min="5636" max="5640" width="6.08984375" customWidth="1"/>
    <col min="5641" max="5641" width="4.08984375" customWidth="1"/>
    <col min="5642" max="5642" width="6.08984375" customWidth="1"/>
    <col min="5643" max="5643" width="4.08984375" customWidth="1"/>
    <col min="5644" max="5644" width="6.90625" customWidth="1"/>
    <col min="5645" max="5648" width="6.08984375" customWidth="1"/>
    <col min="5649" max="5649" width="4.08984375" customWidth="1"/>
    <col min="5650" max="5650" width="6.08984375" customWidth="1"/>
    <col min="5651" max="5651" width="4.08984375" customWidth="1"/>
    <col min="5652" max="5652" width="6.08984375" customWidth="1"/>
    <col min="5653" max="5653" width="4.08984375" customWidth="1"/>
    <col min="5654" max="5654" width="6.08984375" customWidth="1"/>
    <col min="5655" max="5655" width="4.08984375" customWidth="1"/>
    <col min="5656" max="5657" width="6.08984375" customWidth="1"/>
    <col min="5658" max="5658" width="4.26953125" customWidth="1"/>
    <col min="5659" max="5659" width="6.08984375" customWidth="1"/>
    <col min="5660" max="5660" width="4.08984375" customWidth="1"/>
    <col min="5661" max="5662" width="6.08984375" customWidth="1"/>
    <col min="5889" max="5889" width="5.6328125" customWidth="1"/>
    <col min="5890" max="5890" width="3" customWidth="1"/>
    <col min="5891" max="5891" width="15.36328125" customWidth="1"/>
    <col min="5892" max="5896" width="6.08984375" customWidth="1"/>
    <col min="5897" max="5897" width="4.08984375" customWidth="1"/>
    <col min="5898" max="5898" width="6.08984375" customWidth="1"/>
    <col min="5899" max="5899" width="4.08984375" customWidth="1"/>
    <col min="5900" max="5900" width="6.90625" customWidth="1"/>
    <col min="5901" max="5904" width="6.08984375" customWidth="1"/>
    <col min="5905" max="5905" width="4.08984375" customWidth="1"/>
    <col min="5906" max="5906" width="6.08984375" customWidth="1"/>
    <col min="5907" max="5907" width="4.08984375" customWidth="1"/>
    <col min="5908" max="5908" width="6.08984375" customWidth="1"/>
    <col min="5909" max="5909" width="4.08984375" customWidth="1"/>
    <col min="5910" max="5910" width="6.08984375" customWidth="1"/>
    <col min="5911" max="5911" width="4.08984375" customWidth="1"/>
    <col min="5912" max="5913" width="6.08984375" customWidth="1"/>
    <col min="5914" max="5914" width="4.26953125" customWidth="1"/>
    <col min="5915" max="5915" width="6.08984375" customWidth="1"/>
    <col min="5916" max="5916" width="4.08984375" customWidth="1"/>
    <col min="5917" max="5918" width="6.08984375" customWidth="1"/>
    <col min="6145" max="6145" width="5.6328125" customWidth="1"/>
    <col min="6146" max="6146" width="3" customWidth="1"/>
    <col min="6147" max="6147" width="15.36328125" customWidth="1"/>
    <col min="6148" max="6152" width="6.08984375" customWidth="1"/>
    <col min="6153" max="6153" width="4.08984375" customWidth="1"/>
    <col min="6154" max="6154" width="6.08984375" customWidth="1"/>
    <col min="6155" max="6155" width="4.08984375" customWidth="1"/>
    <col min="6156" max="6156" width="6.90625" customWidth="1"/>
    <col min="6157" max="6160" width="6.08984375" customWidth="1"/>
    <col min="6161" max="6161" width="4.08984375" customWidth="1"/>
    <col min="6162" max="6162" width="6.08984375" customWidth="1"/>
    <col min="6163" max="6163" width="4.08984375" customWidth="1"/>
    <col min="6164" max="6164" width="6.08984375" customWidth="1"/>
    <col min="6165" max="6165" width="4.08984375" customWidth="1"/>
    <col min="6166" max="6166" width="6.08984375" customWidth="1"/>
    <col min="6167" max="6167" width="4.08984375" customWidth="1"/>
    <col min="6168" max="6169" width="6.08984375" customWidth="1"/>
    <col min="6170" max="6170" width="4.26953125" customWidth="1"/>
    <col min="6171" max="6171" width="6.08984375" customWidth="1"/>
    <col min="6172" max="6172" width="4.08984375" customWidth="1"/>
    <col min="6173" max="6174" width="6.08984375" customWidth="1"/>
    <col min="6401" max="6401" width="5.6328125" customWidth="1"/>
    <col min="6402" max="6402" width="3" customWidth="1"/>
    <col min="6403" max="6403" width="15.36328125" customWidth="1"/>
    <col min="6404" max="6408" width="6.08984375" customWidth="1"/>
    <col min="6409" max="6409" width="4.08984375" customWidth="1"/>
    <col min="6410" max="6410" width="6.08984375" customWidth="1"/>
    <col min="6411" max="6411" width="4.08984375" customWidth="1"/>
    <col min="6412" max="6412" width="6.90625" customWidth="1"/>
    <col min="6413" max="6416" width="6.08984375" customWidth="1"/>
    <col min="6417" max="6417" width="4.08984375" customWidth="1"/>
    <col min="6418" max="6418" width="6.08984375" customWidth="1"/>
    <col min="6419" max="6419" width="4.08984375" customWidth="1"/>
    <col min="6420" max="6420" width="6.08984375" customWidth="1"/>
    <col min="6421" max="6421" width="4.08984375" customWidth="1"/>
    <col min="6422" max="6422" width="6.08984375" customWidth="1"/>
    <col min="6423" max="6423" width="4.08984375" customWidth="1"/>
    <col min="6424" max="6425" width="6.08984375" customWidth="1"/>
    <col min="6426" max="6426" width="4.26953125" customWidth="1"/>
    <col min="6427" max="6427" width="6.08984375" customWidth="1"/>
    <col min="6428" max="6428" width="4.08984375" customWidth="1"/>
    <col min="6429" max="6430" width="6.08984375" customWidth="1"/>
    <col min="6657" max="6657" width="5.6328125" customWidth="1"/>
    <col min="6658" max="6658" width="3" customWidth="1"/>
    <col min="6659" max="6659" width="15.36328125" customWidth="1"/>
    <col min="6660" max="6664" width="6.08984375" customWidth="1"/>
    <col min="6665" max="6665" width="4.08984375" customWidth="1"/>
    <col min="6666" max="6666" width="6.08984375" customWidth="1"/>
    <col min="6667" max="6667" width="4.08984375" customWidth="1"/>
    <col min="6668" max="6668" width="6.90625" customWidth="1"/>
    <col min="6669" max="6672" width="6.08984375" customWidth="1"/>
    <col min="6673" max="6673" width="4.08984375" customWidth="1"/>
    <col min="6674" max="6674" width="6.08984375" customWidth="1"/>
    <col min="6675" max="6675" width="4.08984375" customWidth="1"/>
    <col min="6676" max="6676" width="6.08984375" customWidth="1"/>
    <col min="6677" max="6677" width="4.08984375" customWidth="1"/>
    <col min="6678" max="6678" width="6.08984375" customWidth="1"/>
    <col min="6679" max="6679" width="4.08984375" customWidth="1"/>
    <col min="6680" max="6681" width="6.08984375" customWidth="1"/>
    <col min="6682" max="6682" width="4.26953125" customWidth="1"/>
    <col min="6683" max="6683" width="6.08984375" customWidth="1"/>
    <col min="6684" max="6684" width="4.08984375" customWidth="1"/>
    <col min="6685" max="6686" width="6.08984375" customWidth="1"/>
    <col min="6913" max="6913" width="5.6328125" customWidth="1"/>
    <col min="6914" max="6914" width="3" customWidth="1"/>
    <col min="6915" max="6915" width="15.36328125" customWidth="1"/>
    <col min="6916" max="6920" width="6.08984375" customWidth="1"/>
    <col min="6921" max="6921" width="4.08984375" customWidth="1"/>
    <col min="6922" max="6922" width="6.08984375" customWidth="1"/>
    <col min="6923" max="6923" width="4.08984375" customWidth="1"/>
    <col min="6924" max="6924" width="6.90625" customWidth="1"/>
    <col min="6925" max="6928" width="6.08984375" customWidth="1"/>
    <col min="6929" max="6929" width="4.08984375" customWidth="1"/>
    <col min="6930" max="6930" width="6.08984375" customWidth="1"/>
    <col min="6931" max="6931" width="4.08984375" customWidth="1"/>
    <col min="6932" max="6932" width="6.08984375" customWidth="1"/>
    <col min="6933" max="6933" width="4.08984375" customWidth="1"/>
    <col min="6934" max="6934" width="6.08984375" customWidth="1"/>
    <col min="6935" max="6935" width="4.08984375" customWidth="1"/>
    <col min="6936" max="6937" width="6.08984375" customWidth="1"/>
    <col min="6938" max="6938" width="4.26953125" customWidth="1"/>
    <col min="6939" max="6939" width="6.08984375" customWidth="1"/>
    <col min="6940" max="6940" width="4.08984375" customWidth="1"/>
    <col min="6941" max="6942" width="6.08984375" customWidth="1"/>
    <col min="7169" max="7169" width="5.6328125" customWidth="1"/>
    <col min="7170" max="7170" width="3" customWidth="1"/>
    <col min="7171" max="7171" width="15.36328125" customWidth="1"/>
    <col min="7172" max="7176" width="6.08984375" customWidth="1"/>
    <col min="7177" max="7177" width="4.08984375" customWidth="1"/>
    <col min="7178" max="7178" width="6.08984375" customWidth="1"/>
    <col min="7179" max="7179" width="4.08984375" customWidth="1"/>
    <col min="7180" max="7180" width="6.90625" customWidth="1"/>
    <col min="7181" max="7184" width="6.08984375" customWidth="1"/>
    <col min="7185" max="7185" width="4.08984375" customWidth="1"/>
    <col min="7186" max="7186" width="6.08984375" customWidth="1"/>
    <col min="7187" max="7187" width="4.08984375" customWidth="1"/>
    <col min="7188" max="7188" width="6.08984375" customWidth="1"/>
    <col min="7189" max="7189" width="4.08984375" customWidth="1"/>
    <col min="7190" max="7190" width="6.08984375" customWidth="1"/>
    <col min="7191" max="7191" width="4.08984375" customWidth="1"/>
    <col min="7192" max="7193" width="6.08984375" customWidth="1"/>
    <col min="7194" max="7194" width="4.26953125" customWidth="1"/>
    <col min="7195" max="7195" width="6.08984375" customWidth="1"/>
    <col min="7196" max="7196" width="4.08984375" customWidth="1"/>
    <col min="7197" max="7198" width="6.08984375" customWidth="1"/>
    <col min="7425" max="7425" width="5.6328125" customWidth="1"/>
    <col min="7426" max="7426" width="3" customWidth="1"/>
    <col min="7427" max="7427" width="15.36328125" customWidth="1"/>
    <col min="7428" max="7432" width="6.08984375" customWidth="1"/>
    <col min="7433" max="7433" width="4.08984375" customWidth="1"/>
    <col min="7434" max="7434" width="6.08984375" customWidth="1"/>
    <col min="7435" max="7435" width="4.08984375" customWidth="1"/>
    <col min="7436" max="7436" width="6.90625" customWidth="1"/>
    <col min="7437" max="7440" width="6.08984375" customWidth="1"/>
    <col min="7441" max="7441" width="4.08984375" customWidth="1"/>
    <col min="7442" max="7442" width="6.08984375" customWidth="1"/>
    <col min="7443" max="7443" width="4.08984375" customWidth="1"/>
    <col min="7444" max="7444" width="6.08984375" customWidth="1"/>
    <col min="7445" max="7445" width="4.08984375" customWidth="1"/>
    <col min="7446" max="7446" width="6.08984375" customWidth="1"/>
    <col min="7447" max="7447" width="4.08984375" customWidth="1"/>
    <col min="7448" max="7449" width="6.08984375" customWidth="1"/>
    <col min="7450" max="7450" width="4.26953125" customWidth="1"/>
    <col min="7451" max="7451" width="6.08984375" customWidth="1"/>
    <col min="7452" max="7452" width="4.08984375" customWidth="1"/>
    <col min="7453" max="7454" width="6.08984375" customWidth="1"/>
    <col min="7681" max="7681" width="5.6328125" customWidth="1"/>
    <col min="7682" max="7682" width="3" customWidth="1"/>
    <col min="7683" max="7683" width="15.36328125" customWidth="1"/>
    <col min="7684" max="7688" width="6.08984375" customWidth="1"/>
    <col min="7689" max="7689" width="4.08984375" customWidth="1"/>
    <col min="7690" max="7690" width="6.08984375" customWidth="1"/>
    <col min="7691" max="7691" width="4.08984375" customWidth="1"/>
    <col min="7692" max="7692" width="6.90625" customWidth="1"/>
    <col min="7693" max="7696" width="6.08984375" customWidth="1"/>
    <col min="7697" max="7697" width="4.08984375" customWidth="1"/>
    <col min="7698" max="7698" width="6.08984375" customWidth="1"/>
    <col min="7699" max="7699" width="4.08984375" customWidth="1"/>
    <col min="7700" max="7700" width="6.08984375" customWidth="1"/>
    <col min="7701" max="7701" width="4.08984375" customWidth="1"/>
    <col min="7702" max="7702" width="6.08984375" customWidth="1"/>
    <col min="7703" max="7703" width="4.08984375" customWidth="1"/>
    <col min="7704" max="7705" width="6.08984375" customWidth="1"/>
    <col min="7706" max="7706" width="4.26953125" customWidth="1"/>
    <col min="7707" max="7707" width="6.08984375" customWidth="1"/>
    <col min="7708" max="7708" width="4.08984375" customWidth="1"/>
    <col min="7709" max="7710" width="6.08984375" customWidth="1"/>
    <col min="7937" max="7937" width="5.6328125" customWidth="1"/>
    <col min="7938" max="7938" width="3" customWidth="1"/>
    <col min="7939" max="7939" width="15.36328125" customWidth="1"/>
    <col min="7940" max="7944" width="6.08984375" customWidth="1"/>
    <col min="7945" max="7945" width="4.08984375" customWidth="1"/>
    <col min="7946" max="7946" width="6.08984375" customWidth="1"/>
    <col min="7947" max="7947" width="4.08984375" customWidth="1"/>
    <col min="7948" max="7948" width="6.90625" customWidth="1"/>
    <col min="7949" max="7952" width="6.08984375" customWidth="1"/>
    <col min="7953" max="7953" width="4.08984375" customWidth="1"/>
    <col min="7954" max="7954" width="6.08984375" customWidth="1"/>
    <col min="7955" max="7955" width="4.08984375" customWidth="1"/>
    <col min="7956" max="7956" width="6.08984375" customWidth="1"/>
    <col min="7957" max="7957" width="4.08984375" customWidth="1"/>
    <col min="7958" max="7958" width="6.08984375" customWidth="1"/>
    <col min="7959" max="7959" width="4.08984375" customWidth="1"/>
    <col min="7960" max="7961" width="6.08984375" customWidth="1"/>
    <col min="7962" max="7962" width="4.26953125" customWidth="1"/>
    <col min="7963" max="7963" width="6.08984375" customWidth="1"/>
    <col min="7964" max="7964" width="4.08984375" customWidth="1"/>
    <col min="7965" max="7966" width="6.08984375" customWidth="1"/>
    <col min="8193" max="8193" width="5.6328125" customWidth="1"/>
    <col min="8194" max="8194" width="3" customWidth="1"/>
    <col min="8195" max="8195" width="15.36328125" customWidth="1"/>
    <col min="8196" max="8200" width="6.08984375" customWidth="1"/>
    <col min="8201" max="8201" width="4.08984375" customWidth="1"/>
    <col min="8202" max="8202" width="6.08984375" customWidth="1"/>
    <col min="8203" max="8203" width="4.08984375" customWidth="1"/>
    <col min="8204" max="8204" width="6.90625" customWidth="1"/>
    <col min="8205" max="8208" width="6.08984375" customWidth="1"/>
    <col min="8209" max="8209" width="4.08984375" customWidth="1"/>
    <col min="8210" max="8210" width="6.08984375" customWidth="1"/>
    <col min="8211" max="8211" width="4.08984375" customWidth="1"/>
    <col min="8212" max="8212" width="6.08984375" customWidth="1"/>
    <col min="8213" max="8213" width="4.08984375" customWidth="1"/>
    <col min="8214" max="8214" width="6.08984375" customWidth="1"/>
    <col min="8215" max="8215" width="4.08984375" customWidth="1"/>
    <col min="8216" max="8217" width="6.08984375" customWidth="1"/>
    <col min="8218" max="8218" width="4.26953125" customWidth="1"/>
    <col min="8219" max="8219" width="6.08984375" customWidth="1"/>
    <col min="8220" max="8220" width="4.08984375" customWidth="1"/>
    <col min="8221" max="8222" width="6.08984375" customWidth="1"/>
    <col min="8449" max="8449" width="5.6328125" customWidth="1"/>
    <col min="8450" max="8450" width="3" customWidth="1"/>
    <col min="8451" max="8451" width="15.36328125" customWidth="1"/>
    <col min="8452" max="8456" width="6.08984375" customWidth="1"/>
    <col min="8457" max="8457" width="4.08984375" customWidth="1"/>
    <col min="8458" max="8458" width="6.08984375" customWidth="1"/>
    <col min="8459" max="8459" width="4.08984375" customWidth="1"/>
    <col min="8460" max="8460" width="6.90625" customWidth="1"/>
    <col min="8461" max="8464" width="6.08984375" customWidth="1"/>
    <col min="8465" max="8465" width="4.08984375" customWidth="1"/>
    <col min="8466" max="8466" width="6.08984375" customWidth="1"/>
    <col min="8467" max="8467" width="4.08984375" customWidth="1"/>
    <col min="8468" max="8468" width="6.08984375" customWidth="1"/>
    <col min="8469" max="8469" width="4.08984375" customWidth="1"/>
    <col min="8470" max="8470" width="6.08984375" customWidth="1"/>
    <col min="8471" max="8471" width="4.08984375" customWidth="1"/>
    <col min="8472" max="8473" width="6.08984375" customWidth="1"/>
    <col min="8474" max="8474" width="4.26953125" customWidth="1"/>
    <col min="8475" max="8475" width="6.08984375" customWidth="1"/>
    <col min="8476" max="8476" width="4.08984375" customWidth="1"/>
    <col min="8477" max="8478" width="6.08984375" customWidth="1"/>
    <col min="8705" max="8705" width="5.6328125" customWidth="1"/>
    <col min="8706" max="8706" width="3" customWidth="1"/>
    <col min="8707" max="8707" width="15.36328125" customWidth="1"/>
    <col min="8708" max="8712" width="6.08984375" customWidth="1"/>
    <col min="8713" max="8713" width="4.08984375" customWidth="1"/>
    <col min="8714" max="8714" width="6.08984375" customWidth="1"/>
    <col min="8715" max="8715" width="4.08984375" customWidth="1"/>
    <col min="8716" max="8716" width="6.90625" customWidth="1"/>
    <col min="8717" max="8720" width="6.08984375" customWidth="1"/>
    <col min="8721" max="8721" width="4.08984375" customWidth="1"/>
    <col min="8722" max="8722" width="6.08984375" customWidth="1"/>
    <col min="8723" max="8723" width="4.08984375" customWidth="1"/>
    <col min="8724" max="8724" width="6.08984375" customWidth="1"/>
    <col min="8725" max="8725" width="4.08984375" customWidth="1"/>
    <col min="8726" max="8726" width="6.08984375" customWidth="1"/>
    <col min="8727" max="8727" width="4.08984375" customWidth="1"/>
    <col min="8728" max="8729" width="6.08984375" customWidth="1"/>
    <col min="8730" max="8730" width="4.26953125" customWidth="1"/>
    <col min="8731" max="8731" width="6.08984375" customWidth="1"/>
    <col min="8732" max="8732" width="4.08984375" customWidth="1"/>
    <col min="8733" max="8734" width="6.08984375" customWidth="1"/>
    <col min="8961" max="8961" width="5.6328125" customWidth="1"/>
    <col min="8962" max="8962" width="3" customWidth="1"/>
    <col min="8963" max="8963" width="15.36328125" customWidth="1"/>
    <col min="8964" max="8968" width="6.08984375" customWidth="1"/>
    <col min="8969" max="8969" width="4.08984375" customWidth="1"/>
    <col min="8970" max="8970" width="6.08984375" customWidth="1"/>
    <col min="8971" max="8971" width="4.08984375" customWidth="1"/>
    <col min="8972" max="8972" width="6.90625" customWidth="1"/>
    <col min="8973" max="8976" width="6.08984375" customWidth="1"/>
    <col min="8977" max="8977" width="4.08984375" customWidth="1"/>
    <col min="8978" max="8978" width="6.08984375" customWidth="1"/>
    <col min="8979" max="8979" width="4.08984375" customWidth="1"/>
    <col min="8980" max="8980" width="6.08984375" customWidth="1"/>
    <col min="8981" max="8981" width="4.08984375" customWidth="1"/>
    <col min="8982" max="8982" width="6.08984375" customWidth="1"/>
    <col min="8983" max="8983" width="4.08984375" customWidth="1"/>
    <col min="8984" max="8985" width="6.08984375" customWidth="1"/>
    <col min="8986" max="8986" width="4.26953125" customWidth="1"/>
    <col min="8987" max="8987" width="6.08984375" customWidth="1"/>
    <col min="8988" max="8988" width="4.08984375" customWidth="1"/>
    <col min="8989" max="8990" width="6.08984375" customWidth="1"/>
    <col min="9217" max="9217" width="5.6328125" customWidth="1"/>
    <col min="9218" max="9218" width="3" customWidth="1"/>
    <col min="9219" max="9219" width="15.36328125" customWidth="1"/>
    <col min="9220" max="9224" width="6.08984375" customWidth="1"/>
    <col min="9225" max="9225" width="4.08984375" customWidth="1"/>
    <col min="9226" max="9226" width="6.08984375" customWidth="1"/>
    <col min="9227" max="9227" width="4.08984375" customWidth="1"/>
    <col min="9228" max="9228" width="6.90625" customWidth="1"/>
    <col min="9229" max="9232" width="6.08984375" customWidth="1"/>
    <col min="9233" max="9233" width="4.08984375" customWidth="1"/>
    <col min="9234" max="9234" width="6.08984375" customWidth="1"/>
    <col min="9235" max="9235" width="4.08984375" customWidth="1"/>
    <col min="9236" max="9236" width="6.08984375" customWidth="1"/>
    <col min="9237" max="9237" width="4.08984375" customWidth="1"/>
    <col min="9238" max="9238" width="6.08984375" customWidth="1"/>
    <col min="9239" max="9239" width="4.08984375" customWidth="1"/>
    <col min="9240" max="9241" width="6.08984375" customWidth="1"/>
    <col min="9242" max="9242" width="4.26953125" customWidth="1"/>
    <col min="9243" max="9243" width="6.08984375" customWidth="1"/>
    <col min="9244" max="9244" width="4.08984375" customWidth="1"/>
    <col min="9245" max="9246" width="6.08984375" customWidth="1"/>
    <col min="9473" max="9473" width="5.6328125" customWidth="1"/>
    <col min="9474" max="9474" width="3" customWidth="1"/>
    <col min="9475" max="9475" width="15.36328125" customWidth="1"/>
    <col min="9476" max="9480" width="6.08984375" customWidth="1"/>
    <col min="9481" max="9481" width="4.08984375" customWidth="1"/>
    <col min="9482" max="9482" width="6.08984375" customWidth="1"/>
    <col min="9483" max="9483" width="4.08984375" customWidth="1"/>
    <col min="9484" max="9484" width="6.90625" customWidth="1"/>
    <col min="9485" max="9488" width="6.08984375" customWidth="1"/>
    <col min="9489" max="9489" width="4.08984375" customWidth="1"/>
    <col min="9490" max="9490" width="6.08984375" customWidth="1"/>
    <col min="9491" max="9491" width="4.08984375" customWidth="1"/>
    <col min="9492" max="9492" width="6.08984375" customWidth="1"/>
    <col min="9493" max="9493" width="4.08984375" customWidth="1"/>
    <col min="9494" max="9494" width="6.08984375" customWidth="1"/>
    <col min="9495" max="9495" width="4.08984375" customWidth="1"/>
    <col min="9496" max="9497" width="6.08984375" customWidth="1"/>
    <col min="9498" max="9498" width="4.26953125" customWidth="1"/>
    <col min="9499" max="9499" width="6.08984375" customWidth="1"/>
    <col min="9500" max="9500" width="4.08984375" customWidth="1"/>
    <col min="9501" max="9502" width="6.08984375" customWidth="1"/>
    <col min="9729" max="9729" width="5.6328125" customWidth="1"/>
    <col min="9730" max="9730" width="3" customWidth="1"/>
    <col min="9731" max="9731" width="15.36328125" customWidth="1"/>
    <col min="9732" max="9736" width="6.08984375" customWidth="1"/>
    <col min="9737" max="9737" width="4.08984375" customWidth="1"/>
    <col min="9738" max="9738" width="6.08984375" customWidth="1"/>
    <col min="9739" max="9739" width="4.08984375" customWidth="1"/>
    <col min="9740" max="9740" width="6.90625" customWidth="1"/>
    <col min="9741" max="9744" width="6.08984375" customWidth="1"/>
    <col min="9745" max="9745" width="4.08984375" customWidth="1"/>
    <col min="9746" max="9746" width="6.08984375" customWidth="1"/>
    <col min="9747" max="9747" width="4.08984375" customWidth="1"/>
    <col min="9748" max="9748" width="6.08984375" customWidth="1"/>
    <col min="9749" max="9749" width="4.08984375" customWidth="1"/>
    <col min="9750" max="9750" width="6.08984375" customWidth="1"/>
    <col min="9751" max="9751" width="4.08984375" customWidth="1"/>
    <col min="9752" max="9753" width="6.08984375" customWidth="1"/>
    <col min="9754" max="9754" width="4.26953125" customWidth="1"/>
    <col min="9755" max="9755" width="6.08984375" customWidth="1"/>
    <col min="9756" max="9756" width="4.08984375" customWidth="1"/>
    <col min="9757" max="9758" width="6.08984375" customWidth="1"/>
    <col min="9985" max="9985" width="5.6328125" customWidth="1"/>
    <col min="9986" max="9986" width="3" customWidth="1"/>
    <col min="9987" max="9987" width="15.36328125" customWidth="1"/>
    <col min="9988" max="9992" width="6.08984375" customWidth="1"/>
    <col min="9993" max="9993" width="4.08984375" customWidth="1"/>
    <col min="9994" max="9994" width="6.08984375" customWidth="1"/>
    <col min="9995" max="9995" width="4.08984375" customWidth="1"/>
    <col min="9996" max="9996" width="6.90625" customWidth="1"/>
    <col min="9997" max="10000" width="6.08984375" customWidth="1"/>
    <col min="10001" max="10001" width="4.08984375" customWidth="1"/>
    <col min="10002" max="10002" width="6.08984375" customWidth="1"/>
    <col min="10003" max="10003" width="4.08984375" customWidth="1"/>
    <col min="10004" max="10004" width="6.08984375" customWidth="1"/>
    <col min="10005" max="10005" width="4.08984375" customWidth="1"/>
    <col min="10006" max="10006" width="6.08984375" customWidth="1"/>
    <col min="10007" max="10007" width="4.08984375" customWidth="1"/>
    <col min="10008" max="10009" width="6.08984375" customWidth="1"/>
    <col min="10010" max="10010" width="4.26953125" customWidth="1"/>
    <col min="10011" max="10011" width="6.08984375" customWidth="1"/>
    <col min="10012" max="10012" width="4.08984375" customWidth="1"/>
    <col min="10013" max="10014" width="6.08984375" customWidth="1"/>
    <col min="10241" max="10241" width="5.6328125" customWidth="1"/>
    <col min="10242" max="10242" width="3" customWidth="1"/>
    <col min="10243" max="10243" width="15.36328125" customWidth="1"/>
    <col min="10244" max="10248" width="6.08984375" customWidth="1"/>
    <col min="10249" max="10249" width="4.08984375" customWidth="1"/>
    <col min="10250" max="10250" width="6.08984375" customWidth="1"/>
    <col min="10251" max="10251" width="4.08984375" customWidth="1"/>
    <col min="10252" max="10252" width="6.90625" customWidth="1"/>
    <col min="10253" max="10256" width="6.08984375" customWidth="1"/>
    <col min="10257" max="10257" width="4.08984375" customWidth="1"/>
    <col min="10258" max="10258" width="6.08984375" customWidth="1"/>
    <col min="10259" max="10259" width="4.08984375" customWidth="1"/>
    <col min="10260" max="10260" width="6.08984375" customWidth="1"/>
    <col min="10261" max="10261" width="4.08984375" customWidth="1"/>
    <col min="10262" max="10262" width="6.08984375" customWidth="1"/>
    <col min="10263" max="10263" width="4.08984375" customWidth="1"/>
    <col min="10264" max="10265" width="6.08984375" customWidth="1"/>
    <col min="10266" max="10266" width="4.26953125" customWidth="1"/>
    <col min="10267" max="10267" width="6.08984375" customWidth="1"/>
    <col min="10268" max="10268" width="4.08984375" customWidth="1"/>
    <col min="10269" max="10270" width="6.08984375" customWidth="1"/>
    <col min="10497" max="10497" width="5.6328125" customWidth="1"/>
    <col min="10498" max="10498" width="3" customWidth="1"/>
    <col min="10499" max="10499" width="15.36328125" customWidth="1"/>
    <col min="10500" max="10504" width="6.08984375" customWidth="1"/>
    <col min="10505" max="10505" width="4.08984375" customWidth="1"/>
    <col min="10506" max="10506" width="6.08984375" customWidth="1"/>
    <col min="10507" max="10507" width="4.08984375" customWidth="1"/>
    <col min="10508" max="10508" width="6.90625" customWidth="1"/>
    <col min="10509" max="10512" width="6.08984375" customWidth="1"/>
    <col min="10513" max="10513" width="4.08984375" customWidth="1"/>
    <col min="10514" max="10514" width="6.08984375" customWidth="1"/>
    <col min="10515" max="10515" width="4.08984375" customWidth="1"/>
    <col min="10516" max="10516" width="6.08984375" customWidth="1"/>
    <col min="10517" max="10517" width="4.08984375" customWidth="1"/>
    <col min="10518" max="10518" width="6.08984375" customWidth="1"/>
    <col min="10519" max="10519" width="4.08984375" customWidth="1"/>
    <col min="10520" max="10521" width="6.08984375" customWidth="1"/>
    <col min="10522" max="10522" width="4.26953125" customWidth="1"/>
    <col min="10523" max="10523" width="6.08984375" customWidth="1"/>
    <col min="10524" max="10524" width="4.08984375" customWidth="1"/>
    <col min="10525" max="10526" width="6.08984375" customWidth="1"/>
    <col min="10753" max="10753" width="5.6328125" customWidth="1"/>
    <col min="10754" max="10754" width="3" customWidth="1"/>
    <col min="10755" max="10755" width="15.36328125" customWidth="1"/>
    <col min="10756" max="10760" width="6.08984375" customWidth="1"/>
    <col min="10761" max="10761" width="4.08984375" customWidth="1"/>
    <col min="10762" max="10762" width="6.08984375" customWidth="1"/>
    <col min="10763" max="10763" width="4.08984375" customWidth="1"/>
    <col min="10764" max="10764" width="6.90625" customWidth="1"/>
    <col min="10765" max="10768" width="6.08984375" customWidth="1"/>
    <col min="10769" max="10769" width="4.08984375" customWidth="1"/>
    <col min="10770" max="10770" width="6.08984375" customWidth="1"/>
    <col min="10771" max="10771" width="4.08984375" customWidth="1"/>
    <col min="10772" max="10772" width="6.08984375" customWidth="1"/>
    <col min="10773" max="10773" width="4.08984375" customWidth="1"/>
    <col min="10774" max="10774" width="6.08984375" customWidth="1"/>
    <col min="10775" max="10775" width="4.08984375" customWidth="1"/>
    <col min="10776" max="10777" width="6.08984375" customWidth="1"/>
    <col min="10778" max="10778" width="4.26953125" customWidth="1"/>
    <col min="10779" max="10779" width="6.08984375" customWidth="1"/>
    <col min="10780" max="10780" width="4.08984375" customWidth="1"/>
    <col min="10781" max="10782" width="6.08984375" customWidth="1"/>
    <col min="11009" max="11009" width="5.6328125" customWidth="1"/>
    <col min="11010" max="11010" width="3" customWidth="1"/>
    <col min="11011" max="11011" width="15.36328125" customWidth="1"/>
    <col min="11012" max="11016" width="6.08984375" customWidth="1"/>
    <col min="11017" max="11017" width="4.08984375" customWidth="1"/>
    <col min="11018" max="11018" width="6.08984375" customWidth="1"/>
    <col min="11019" max="11019" width="4.08984375" customWidth="1"/>
    <col min="11020" max="11020" width="6.90625" customWidth="1"/>
    <col min="11021" max="11024" width="6.08984375" customWidth="1"/>
    <col min="11025" max="11025" width="4.08984375" customWidth="1"/>
    <col min="11026" max="11026" width="6.08984375" customWidth="1"/>
    <col min="11027" max="11027" width="4.08984375" customWidth="1"/>
    <col min="11028" max="11028" width="6.08984375" customWidth="1"/>
    <col min="11029" max="11029" width="4.08984375" customWidth="1"/>
    <col min="11030" max="11030" width="6.08984375" customWidth="1"/>
    <col min="11031" max="11031" width="4.08984375" customWidth="1"/>
    <col min="11032" max="11033" width="6.08984375" customWidth="1"/>
    <col min="11034" max="11034" width="4.26953125" customWidth="1"/>
    <col min="11035" max="11035" width="6.08984375" customWidth="1"/>
    <col min="11036" max="11036" width="4.08984375" customWidth="1"/>
    <col min="11037" max="11038" width="6.08984375" customWidth="1"/>
    <col min="11265" max="11265" width="5.6328125" customWidth="1"/>
    <col min="11266" max="11266" width="3" customWidth="1"/>
    <col min="11267" max="11267" width="15.36328125" customWidth="1"/>
    <col min="11268" max="11272" width="6.08984375" customWidth="1"/>
    <col min="11273" max="11273" width="4.08984375" customWidth="1"/>
    <col min="11274" max="11274" width="6.08984375" customWidth="1"/>
    <col min="11275" max="11275" width="4.08984375" customWidth="1"/>
    <col min="11276" max="11276" width="6.90625" customWidth="1"/>
    <col min="11277" max="11280" width="6.08984375" customWidth="1"/>
    <col min="11281" max="11281" width="4.08984375" customWidth="1"/>
    <col min="11282" max="11282" width="6.08984375" customWidth="1"/>
    <col min="11283" max="11283" width="4.08984375" customWidth="1"/>
    <col min="11284" max="11284" width="6.08984375" customWidth="1"/>
    <col min="11285" max="11285" width="4.08984375" customWidth="1"/>
    <col min="11286" max="11286" width="6.08984375" customWidth="1"/>
    <col min="11287" max="11287" width="4.08984375" customWidth="1"/>
    <col min="11288" max="11289" width="6.08984375" customWidth="1"/>
    <col min="11290" max="11290" width="4.26953125" customWidth="1"/>
    <col min="11291" max="11291" width="6.08984375" customWidth="1"/>
    <col min="11292" max="11292" width="4.08984375" customWidth="1"/>
    <col min="11293" max="11294" width="6.08984375" customWidth="1"/>
    <col min="11521" max="11521" width="5.6328125" customWidth="1"/>
    <col min="11522" max="11522" width="3" customWidth="1"/>
    <col min="11523" max="11523" width="15.36328125" customWidth="1"/>
    <col min="11524" max="11528" width="6.08984375" customWidth="1"/>
    <col min="11529" max="11529" width="4.08984375" customWidth="1"/>
    <col min="11530" max="11530" width="6.08984375" customWidth="1"/>
    <col min="11531" max="11531" width="4.08984375" customWidth="1"/>
    <col min="11532" max="11532" width="6.90625" customWidth="1"/>
    <col min="11533" max="11536" width="6.08984375" customWidth="1"/>
    <col min="11537" max="11537" width="4.08984375" customWidth="1"/>
    <col min="11538" max="11538" width="6.08984375" customWidth="1"/>
    <col min="11539" max="11539" width="4.08984375" customWidth="1"/>
    <col min="11540" max="11540" width="6.08984375" customWidth="1"/>
    <col min="11541" max="11541" width="4.08984375" customWidth="1"/>
    <col min="11542" max="11542" width="6.08984375" customWidth="1"/>
    <col min="11543" max="11543" width="4.08984375" customWidth="1"/>
    <col min="11544" max="11545" width="6.08984375" customWidth="1"/>
    <col min="11546" max="11546" width="4.26953125" customWidth="1"/>
    <col min="11547" max="11547" width="6.08984375" customWidth="1"/>
    <col min="11548" max="11548" width="4.08984375" customWidth="1"/>
    <col min="11549" max="11550" width="6.08984375" customWidth="1"/>
    <col min="11777" max="11777" width="5.6328125" customWidth="1"/>
    <col min="11778" max="11778" width="3" customWidth="1"/>
    <col min="11779" max="11779" width="15.36328125" customWidth="1"/>
    <col min="11780" max="11784" width="6.08984375" customWidth="1"/>
    <col min="11785" max="11785" width="4.08984375" customWidth="1"/>
    <col min="11786" max="11786" width="6.08984375" customWidth="1"/>
    <col min="11787" max="11787" width="4.08984375" customWidth="1"/>
    <col min="11788" max="11788" width="6.90625" customWidth="1"/>
    <col min="11789" max="11792" width="6.08984375" customWidth="1"/>
    <col min="11793" max="11793" width="4.08984375" customWidth="1"/>
    <col min="11794" max="11794" width="6.08984375" customWidth="1"/>
    <col min="11795" max="11795" width="4.08984375" customWidth="1"/>
    <col min="11796" max="11796" width="6.08984375" customWidth="1"/>
    <col min="11797" max="11797" width="4.08984375" customWidth="1"/>
    <col min="11798" max="11798" width="6.08984375" customWidth="1"/>
    <col min="11799" max="11799" width="4.08984375" customWidth="1"/>
    <col min="11800" max="11801" width="6.08984375" customWidth="1"/>
    <col min="11802" max="11802" width="4.26953125" customWidth="1"/>
    <col min="11803" max="11803" width="6.08984375" customWidth="1"/>
    <col min="11804" max="11804" width="4.08984375" customWidth="1"/>
    <col min="11805" max="11806" width="6.08984375" customWidth="1"/>
    <col min="12033" max="12033" width="5.6328125" customWidth="1"/>
    <col min="12034" max="12034" width="3" customWidth="1"/>
    <col min="12035" max="12035" width="15.36328125" customWidth="1"/>
    <col min="12036" max="12040" width="6.08984375" customWidth="1"/>
    <col min="12041" max="12041" width="4.08984375" customWidth="1"/>
    <col min="12042" max="12042" width="6.08984375" customWidth="1"/>
    <col min="12043" max="12043" width="4.08984375" customWidth="1"/>
    <col min="12044" max="12044" width="6.90625" customWidth="1"/>
    <col min="12045" max="12048" width="6.08984375" customWidth="1"/>
    <col min="12049" max="12049" width="4.08984375" customWidth="1"/>
    <col min="12050" max="12050" width="6.08984375" customWidth="1"/>
    <col min="12051" max="12051" width="4.08984375" customWidth="1"/>
    <col min="12052" max="12052" width="6.08984375" customWidth="1"/>
    <col min="12053" max="12053" width="4.08984375" customWidth="1"/>
    <col min="12054" max="12054" width="6.08984375" customWidth="1"/>
    <col min="12055" max="12055" width="4.08984375" customWidth="1"/>
    <col min="12056" max="12057" width="6.08984375" customWidth="1"/>
    <col min="12058" max="12058" width="4.26953125" customWidth="1"/>
    <col min="12059" max="12059" width="6.08984375" customWidth="1"/>
    <col min="12060" max="12060" width="4.08984375" customWidth="1"/>
    <col min="12061" max="12062" width="6.08984375" customWidth="1"/>
    <col min="12289" max="12289" width="5.6328125" customWidth="1"/>
    <col min="12290" max="12290" width="3" customWidth="1"/>
    <col min="12291" max="12291" width="15.36328125" customWidth="1"/>
    <col min="12292" max="12296" width="6.08984375" customWidth="1"/>
    <col min="12297" max="12297" width="4.08984375" customWidth="1"/>
    <col min="12298" max="12298" width="6.08984375" customWidth="1"/>
    <col min="12299" max="12299" width="4.08984375" customWidth="1"/>
    <col min="12300" max="12300" width="6.90625" customWidth="1"/>
    <col min="12301" max="12304" width="6.08984375" customWidth="1"/>
    <col min="12305" max="12305" width="4.08984375" customWidth="1"/>
    <col min="12306" max="12306" width="6.08984375" customWidth="1"/>
    <col min="12307" max="12307" width="4.08984375" customWidth="1"/>
    <col min="12308" max="12308" width="6.08984375" customWidth="1"/>
    <col min="12309" max="12309" width="4.08984375" customWidth="1"/>
    <col min="12310" max="12310" width="6.08984375" customWidth="1"/>
    <col min="12311" max="12311" width="4.08984375" customWidth="1"/>
    <col min="12312" max="12313" width="6.08984375" customWidth="1"/>
    <col min="12314" max="12314" width="4.26953125" customWidth="1"/>
    <col min="12315" max="12315" width="6.08984375" customWidth="1"/>
    <col min="12316" max="12316" width="4.08984375" customWidth="1"/>
    <col min="12317" max="12318" width="6.08984375" customWidth="1"/>
    <col min="12545" max="12545" width="5.6328125" customWidth="1"/>
    <col min="12546" max="12546" width="3" customWidth="1"/>
    <col min="12547" max="12547" width="15.36328125" customWidth="1"/>
    <col min="12548" max="12552" width="6.08984375" customWidth="1"/>
    <col min="12553" max="12553" width="4.08984375" customWidth="1"/>
    <col min="12554" max="12554" width="6.08984375" customWidth="1"/>
    <col min="12555" max="12555" width="4.08984375" customWidth="1"/>
    <col min="12556" max="12556" width="6.90625" customWidth="1"/>
    <col min="12557" max="12560" width="6.08984375" customWidth="1"/>
    <col min="12561" max="12561" width="4.08984375" customWidth="1"/>
    <col min="12562" max="12562" width="6.08984375" customWidth="1"/>
    <col min="12563" max="12563" width="4.08984375" customWidth="1"/>
    <col min="12564" max="12564" width="6.08984375" customWidth="1"/>
    <col min="12565" max="12565" width="4.08984375" customWidth="1"/>
    <col min="12566" max="12566" width="6.08984375" customWidth="1"/>
    <col min="12567" max="12567" width="4.08984375" customWidth="1"/>
    <col min="12568" max="12569" width="6.08984375" customWidth="1"/>
    <col min="12570" max="12570" width="4.26953125" customWidth="1"/>
    <col min="12571" max="12571" width="6.08984375" customWidth="1"/>
    <col min="12572" max="12572" width="4.08984375" customWidth="1"/>
    <col min="12573" max="12574" width="6.08984375" customWidth="1"/>
    <col min="12801" max="12801" width="5.6328125" customWidth="1"/>
    <col min="12802" max="12802" width="3" customWidth="1"/>
    <col min="12803" max="12803" width="15.36328125" customWidth="1"/>
    <col min="12804" max="12808" width="6.08984375" customWidth="1"/>
    <col min="12809" max="12809" width="4.08984375" customWidth="1"/>
    <col min="12810" max="12810" width="6.08984375" customWidth="1"/>
    <col min="12811" max="12811" width="4.08984375" customWidth="1"/>
    <col min="12812" max="12812" width="6.90625" customWidth="1"/>
    <col min="12813" max="12816" width="6.08984375" customWidth="1"/>
    <col min="12817" max="12817" width="4.08984375" customWidth="1"/>
    <col min="12818" max="12818" width="6.08984375" customWidth="1"/>
    <col min="12819" max="12819" width="4.08984375" customWidth="1"/>
    <col min="12820" max="12820" width="6.08984375" customWidth="1"/>
    <col min="12821" max="12821" width="4.08984375" customWidth="1"/>
    <col min="12822" max="12822" width="6.08984375" customWidth="1"/>
    <col min="12823" max="12823" width="4.08984375" customWidth="1"/>
    <col min="12824" max="12825" width="6.08984375" customWidth="1"/>
    <col min="12826" max="12826" width="4.26953125" customWidth="1"/>
    <col min="12827" max="12827" width="6.08984375" customWidth="1"/>
    <col min="12828" max="12828" width="4.08984375" customWidth="1"/>
    <col min="12829" max="12830" width="6.08984375" customWidth="1"/>
    <col min="13057" max="13057" width="5.6328125" customWidth="1"/>
    <col min="13058" max="13058" width="3" customWidth="1"/>
    <col min="13059" max="13059" width="15.36328125" customWidth="1"/>
    <col min="13060" max="13064" width="6.08984375" customWidth="1"/>
    <col min="13065" max="13065" width="4.08984375" customWidth="1"/>
    <col min="13066" max="13066" width="6.08984375" customWidth="1"/>
    <col min="13067" max="13067" width="4.08984375" customWidth="1"/>
    <col min="13068" max="13068" width="6.90625" customWidth="1"/>
    <col min="13069" max="13072" width="6.08984375" customWidth="1"/>
    <col min="13073" max="13073" width="4.08984375" customWidth="1"/>
    <col min="13074" max="13074" width="6.08984375" customWidth="1"/>
    <col min="13075" max="13075" width="4.08984375" customWidth="1"/>
    <col min="13076" max="13076" width="6.08984375" customWidth="1"/>
    <col min="13077" max="13077" width="4.08984375" customWidth="1"/>
    <col min="13078" max="13078" width="6.08984375" customWidth="1"/>
    <col min="13079" max="13079" width="4.08984375" customWidth="1"/>
    <col min="13080" max="13081" width="6.08984375" customWidth="1"/>
    <col min="13082" max="13082" width="4.26953125" customWidth="1"/>
    <col min="13083" max="13083" width="6.08984375" customWidth="1"/>
    <col min="13084" max="13084" width="4.08984375" customWidth="1"/>
    <col min="13085" max="13086" width="6.08984375" customWidth="1"/>
    <col min="13313" max="13313" width="5.6328125" customWidth="1"/>
    <col min="13314" max="13314" width="3" customWidth="1"/>
    <col min="13315" max="13315" width="15.36328125" customWidth="1"/>
    <col min="13316" max="13320" width="6.08984375" customWidth="1"/>
    <col min="13321" max="13321" width="4.08984375" customWidth="1"/>
    <col min="13322" max="13322" width="6.08984375" customWidth="1"/>
    <col min="13323" max="13323" width="4.08984375" customWidth="1"/>
    <col min="13324" max="13324" width="6.90625" customWidth="1"/>
    <col min="13325" max="13328" width="6.08984375" customWidth="1"/>
    <col min="13329" max="13329" width="4.08984375" customWidth="1"/>
    <col min="13330" max="13330" width="6.08984375" customWidth="1"/>
    <col min="13331" max="13331" width="4.08984375" customWidth="1"/>
    <col min="13332" max="13332" width="6.08984375" customWidth="1"/>
    <col min="13333" max="13333" width="4.08984375" customWidth="1"/>
    <col min="13334" max="13334" width="6.08984375" customWidth="1"/>
    <col min="13335" max="13335" width="4.08984375" customWidth="1"/>
    <col min="13336" max="13337" width="6.08984375" customWidth="1"/>
    <col min="13338" max="13338" width="4.26953125" customWidth="1"/>
    <col min="13339" max="13339" width="6.08984375" customWidth="1"/>
    <col min="13340" max="13340" width="4.08984375" customWidth="1"/>
    <col min="13341" max="13342" width="6.08984375" customWidth="1"/>
    <col min="13569" max="13569" width="5.6328125" customWidth="1"/>
    <col min="13570" max="13570" width="3" customWidth="1"/>
    <col min="13571" max="13571" width="15.36328125" customWidth="1"/>
    <col min="13572" max="13576" width="6.08984375" customWidth="1"/>
    <col min="13577" max="13577" width="4.08984375" customWidth="1"/>
    <col min="13578" max="13578" width="6.08984375" customWidth="1"/>
    <col min="13579" max="13579" width="4.08984375" customWidth="1"/>
    <col min="13580" max="13580" width="6.90625" customWidth="1"/>
    <col min="13581" max="13584" width="6.08984375" customWidth="1"/>
    <col min="13585" max="13585" width="4.08984375" customWidth="1"/>
    <col min="13586" max="13586" width="6.08984375" customWidth="1"/>
    <col min="13587" max="13587" width="4.08984375" customWidth="1"/>
    <col min="13588" max="13588" width="6.08984375" customWidth="1"/>
    <col min="13589" max="13589" width="4.08984375" customWidth="1"/>
    <col min="13590" max="13590" width="6.08984375" customWidth="1"/>
    <col min="13591" max="13591" width="4.08984375" customWidth="1"/>
    <col min="13592" max="13593" width="6.08984375" customWidth="1"/>
    <col min="13594" max="13594" width="4.26953125" customWidth="1"/>
    <col min="13595" max="13595" width="6.08984375" customWidth="1"/>
    <col min="13596" max="13596" width="4.08984375" customWidth="1"/>
    <col min="13597" max="13598" width="6.08984375" customWidth="1"/>
    <col min="13825" max="13825" width="5.6328125" customWidth="1"/>
    <col min="13826" max="13826" width="3" customWidth="1"/>
    <col min="13827" max="13827" width="15.36328125" customWidth="1"/>
    <col min="13828" max="13832" width="6.08984375" customWidth="1"/>
    <col min="13833" max="13833" width="4.08984375" customWidth="1"/>
    <col min="13834" max="13834" width="6.08984375" customWidth="1"/>
    <col min="13835" max="13835" width="4.08984375" customWidth="1"/>
    <col min="13836" max="13836" width="6.90625" customWidth="1"/>
    <col min="13837" max="13840" width="6.08984375" customWidth="1"/>
    <col min="13841" max="13841" width="4.08984375" customWidth="1"/>
    <col min="13842" max="13842" width="6.08984375" customWidth="1"/>
    <col min="13843" max="13843" width="4.08984375" customWidth="1"/>
    <col min="13844" max="13844" width="6.08984375" customWidth="1"/>
    <col min="13845" max="13845" width="4.08984375" customWidth="1"/>
    <col min="13846" max="13846" width="6.08984375" customWidth="1"/>
    <col min="13847" max="13847" width="4.08984375" customWidth="1"/>
    <col min="13848" max="13849" width="6.08984375" customWidth="1"/>
    <col min="13850" max="13850" width="4.26953125" customWidth="1"/>
    <col min="13851" max="13851" width="6.08984375" customWidth="1"/>
    <col min="13852" max="13852" width="4.08984375" customWidth="1"/>
    <col min="13853" max="13854" width="6.08984375" customWidth="1"/>
    <col min="14081" max="14081" width="5.6328125" customWidth="1"/>
    <col min="14082" max="14082" width="3" customWidth="1"/>
    <col min="14083" max="14083" width="15.36328125" customWidth="1"/>
    <col min="14084" max="14088" width="6.08984375" customWidth="1"/>
    <col min="14089" max="14089" width="4.08984375" customWidth="1"/>
    <col min="14090" max="14090" width="6.08984375" customWidth="1"/>
    <col min="14091" max="14091" width="4.08984375" customWidth="1"/>
    <col min="14092" max="14092" width="6.90625" customWidth="1"/>
    <col min="14093" max="14096" width="6.08984375" customWidth="1"/>
    <col min="14097" max="14097" width="4.08984375" customWidth="1"/>
    <col min="14098" max="14098" width="6.08984375" customWidth="1"/>
    <col min="14099" max="14099" width="4.08984375" customWidth="1"/>
    <col min="14100" max="14100" width="6.08984375" customWidth="1"/>
    <col min="14101" max="14101" width="4.08984375" customWidth="1"/>
    <col min="14102" max="14102" width="6.08984375" customWidth="1"/>
    <col min="14103" max="14103" width="4.08984375" customWidth="1"/>
    <col min="14104" max="14105" width="6.08984375" customWidth="1"/>
    <col min="14106" max="14106" width="4.26953125" customWidth="1"/>
    <col min="14107" max="14107" width="6.08984375" customWidth="1"/>
    <col min="14108" max="14108" width="4.08984375" customWidth="1"/>
    <col min="14109" max="14110" width="6.08984375" customWidth="1"/>
    <col min="14337" max="14337" width="5.6328125" customWidth="1"/>
    <col min="14338" max="14338" width="3" customWidth="1"/>
    <col min="14339" max="14339" width="15.36328125" customWidth="1"/>
    <col min="14340" max="14344" width="6.08984375" customWidth="1"/>
    <col min="14345" max="14345" width="4.08984375" customWidth="1"/>
    <col min="14346" max="14346" width="6.08984375" customWidth="1"/>
    <col min="14347" max="14347" width="4.08984375" customWidth="1"/>
    <col min="14348" max="14348" width="6.90625" customWidth="1"/>
    <col min="14349" max="14352" width="6.08984375" customWidth="1"/>
    <col min="14353" max="14353" width="4.08984375" customWidth="1"/>
    <col min="14354" max="14354" width="6.08984375" customWidth="1"/>
    <col min="14355" max="14355" width="4.08984375" customWidth="1"/>
    <col min="14356" max="14356" width="6.08984375" customWidth="1"/>
    <col min="14357" max="14357" width="4.08984375" customWidth="1"/>
    <col min="14358" max="14358" width="6.08984375" customWidth="1"/>
    <col min="14359" max="14359" width="4.08984375" customWidth="1"/>
    <col min="14360" max="14361" width="6.08984375" customWidth="1"/>
    <col min="14362" max="14362" width="4.26953125" customWidth="1"/>
    <col min="14363" max="14363" width="6.08984375" customWidth="1"/>
    <col min="14364" max="14364" width="4.08984375" customWidth="1"/>
    <col min="14365" max="14366" width="6.08984375" customWidth="1"/>
    <col min="14593" max="14593" width="5.6328125" customWidth="1"/>
    <col min="14594" max="14594" width="3" customWidth="1"/>
    <col min="14595" max="14595" width="15.36328125" customWidth="1"/>
    <col min="14596" max="14600" width="6.08984375" customWidth="1"/>
    <col min="14601" max="14601" width="4.08984375" customWidth="1"/>
    <col min="14602" max="14602" width="6.08984375" customWidth="1"/>
    <col min="14603" max="14603" width="4.08984375" customWidth="1"/>
    <col min="14604" max="14604" width="6.90625" customWidth="1"/>
    <col min="14605" max="14608" width="6.08984375" customWidth="1"/>
    <col min="14609" max="14609" width="4.08984375" customWidth="1"/>
    <col min="14610" max="14610" width="6.08984375" customWidth="1"/>
    <col min="14611" max="14611" width="4.08984375" customWidth="1"/>
    <col min="14612" max="14612" width="6.08984375" customWidth="1"/>
    <col min="14613" max="14613" width="4.08984375" customWidth="1"/>
    <col min="14614" max="14614" width="6.08984375" customWidth="1"/>
    <col min="14615" max="14615" width="4.08984375" customWidth="1"/>
    <col min="14616" max="14617" width="6.08984375" customWidth="1"/>
    <col min="14618" max="14618" width="4.26953125" customWidth="1"/>
    <col min="14619" max="14619" width="6.08984375" customWidth="1"/>
    <col min="14620" max="14620" width="4.08984375" customWidth="1"/>
    <col min="14621" max="14622" width="6.08984375" customWidth="1"/>
    <col min="14849" max="14849" width="5.6328125" customWidth="1"/>
    <col min="14850" max="14850" width="3" customWidth="1"/>
    <col min="14851" max="14851" width="15.36328125" customWidth="1"/>
    <col min="14852" max="14856" width="6.08984375" customWidth="1"/>
    <col min="14857" max="14857" width="4.08984375" customWidth="1"/>
    <col min="14858" max="14858" width="6.08984375" customWidth="1"/>
    <col min="14859" max="14859" width="4.08984375" customWidth="1"/>
    <col min="14860" max="14860" width="6.90625" customWidth="1"/>
    <col min="14861" max="14864" width="6.08984375" customWidth="1"/>
    <col min="14865" max="14865" width="4.08984375" customWidth="1"/>
    <col min="14866" max="14866" width="6.08984375" customWidth="1"/>
    <col min="14867" max="14867" width="4.08984375" customWidth="1"/>
    <col min="14868" max="14868" width="6.08984375" customWidth="1"/>
    <col min="14869" max="14869" width="4.08984375" customWidth="1"/>
    <col min="14870" max="14870" width="6.08984375" customWidth="1"/>
    <col min="14871" max="14871" width="4.08984375" customWidth="1"/>
    <col min="14872" max="14873" width="6.08984375" customWidth="1"/>
    <col min="14874" max="14874" width="4.26953125" customWidth="1"/>
    <col min="14875" max="14875" width="6.08984375" customWidth="1"/>
    <col min="14876" max="14876" width="4.08984375" customWidth="1"/>
    <col min="14877" max="14878" width="6.08984375" customWidth="1"/>
    <col min="15105" max="15105" width="5.6328125" customWidth="1"/>
    <col min="15106" max="15106" width="3" customWidth="1"/>
    <col min="15107" max="15107" width="15.36328125" customWidth="1"/>
    <col min="15108" max="15112" width="6.08984375" customWidth="1"/>
    <col min="15113" max="15113" width="4.08984375" customWidth="1"/>
    <col min="15114" max="15114" width="6.08984375" customWidth="1"/>
    <col min="15115" max="15115" width="4.08984375" customWidth="1"/>
    <col min="15116" max="15116" width="6.90625" customWidth="1"/>
    <col min="15117" max="15120" width="6.08984375" customWidth="1"/>
    <col min="15121" max="15121" width="4.08984375" customWidth="1"/>
    <col min="15122" max="15122" width="6.08984375" customWidth="1"/>
    <col min="15123" max="15123" width="4.08984375" customWidth="1"/>
    <col min="15124" max="15124" width="6.08984375" customWidth="1"/>
    <col min="15125" max="15125" width="4.08984375" customWidth="1"/>
    <col min="15126" max="15126" width="6.08984375" customWidth="1"/>
    <col min="15127" max="15127" width="4.08984375" customWidth="1"/>
    <col min="15128" max="15129" width="6.08984375" customWidth="1"/>
    <col min="15130" max="15130" width="4.26953125" customWidth="1"/>
    <col min="15131" max="15131" width="6.08984375" customWidth="1"/>
    <col min="15132" max="15132" width="4.08984375" customWidth="1"/>
    <col min="15133" max="15134" width="6.08984375" customWidth="1"/>
    <col min="15361" max="15361" width="5.6328125" customWidth="1"/>
    <col min="15362" max="15362" width="3" customWidth="1"/>
    <col min="15363" max="15363" width="15.36328125" customWidth="1"/>
    <col min="15364" max="15368" width="6.08984375" customWidth="1"/>
    <col min="15369" max="15369" width="4.08984375" customWidth="1"/>
    <col min="15370" max="15370" width="6.08984375" customWidth="1"/>
    <col min="15371" max="15371" width="4.08984375" customWidth="1"/>
    <col min="15372" max="15372" width="6.90625" customWidth="1"/>
    <col min="15373" max="15376" width="6.08984375" customWidth="1"/>
    <col min="15377" max="15377" width="4.08984375" customWidth="1"/>
    <col min="15378" max="15378" width="6.08984375" customWidth="1"/>
    <col min="15379" max="15379" width="4.08984375" customWidth="1"/>
    <col min="15380" max="15380" width="6.08984375" customWidth="1"/>
    <col min="15381" max="15381" width="4.08984375" customWidth="1"/>
    <col min="15382" max="15382" width="6.08984375" customWidth="1"/>
    <col min="15383" max="15383" width="4.08984375" customWidth="1"/>
    <col min="15384" max="15385" width="6.08984375" customWidth="1"/>
    <col min="15386" max="15386" width="4.26953125" customWidth="1"/>
    <col min="15387" max="15387" width="6.08984375" customWidth="1"/>
    <col min="15388" max="15388" width="4.08984375" customWidth="1"/>
    <col min="15389" max="15390" width="6.08984375" customWidth="1"/>
    <col min="15617" max="15617" width="5.6328125" customWidth="1"/>
    <col min="15618" max="15618" width="3" customWidth="1"/>
    <col min="15619" max="15619" width="15.36328125" customWidth="1"/>
    <col min="15620" max="15624" width="6.08984375" customWidth="1"/>
    <col min="15625" max="15625" width="4.08984375" customWidth="1"/>
    <col min="15626" max="15626" width="6.08984375" customWidth="1"/>
    <col min="15627" max="15627" width="4.08984375" customWidth="1"/>
    <col min="15628" max="15628" width="6.90625" customWidth="1"/>
    <col min="15629" max="15632" width="6.08984375" customWidth="1"/>
    <col min="15633" max="15633" width="4.08984375" customWidth="1"/>
    <col min="15634" max="15634" width="6.08984375" customWidth="1"/>
    <col min="15635" max="15635" width="4.08984375" customWidth="1"/>
    <col min="15636" max="15636" width="6.08984375" customWidth="1"/>
    <col min="15637" max="15637" width="4.08984375" customWidth="1"/>
    <col min="15638" max="15638" width="6.08984375" customWidth="1"/>
    <col min="15639" max="15639" width="4.08984375" customWidth="1"/>
    <col min="15640" max="15641" width="6.08984375" customWidth="1"/>
    <col min="15642" max="15642" width="4.26953125" customWidth="1"/>
    <col min="15643" max="15643" width="6.08984375" customWidth="1"/>
    <col min="15644" max="15644" width="4.08984375" customWidth="1"/>
    <col min="15645" max="15646" width="6.08984375" customWidth="1"/>
    <col min="15873" max="15873" width="5.6328125" customWidth="1"/>
    <col min="15874" max="15874" width="3" customWidth="1"/>
    <col min="15875" max="15875" width="15.36328125" customWidth="1"/>
    <col min="15876" max="15880" width="6.08984375" customWidth="1"/>
    <col min="15881" max="15881" width="4.08984375" customWidth="1"/>
    <col min="15882" max="15882" width="6.08984375" customWidth="1"/>
    <col min="15883" max="15883" width="4.08984375" customWidth="1"/>
    <col min="15884" max="15884" width="6.90625" customWidth="1"/>
    <col min="15885" max="15888" width="6.08984375" customWidth="1"/>
    <col min="15889" max="15889" width="4.08984375" customWidth="1"/>
    <col min="15890" max="15890" width="6.08984375" customWidth="1"/>
    <col min="15891" max="15891" width="4.08984375" customWidth="1"/>
    <col min="15892" max="15892" width="6.08984375" customWidth="1"/>
    <col min="15893" max="15893" width="4.08984375" customWidth="1"/>
    <col min="15894" max="15894" width="6.08984375" customWidth="1"/>
    <col min="15895" max="15895" width="4.08984375" customWidth="1"/>
    <col min="15896" max="15897" width="6.08984375" customWidth="1"/>
    <col min="15898" max="15898" width="4.26953125" customWidth="1"/>
    <col min="15899" max="15899" width="6.08984375" customWidth="1"/>
    <col min="15900" max="15900" width="4.08984375" customWidth="1"/>
    <col min="15901" max="15902" width="6.08984375" customWidth="1"/>
    <col min="16129" max="16129" width="5.6328125" customWidth="1"/>
    <col min="16130" max="16130" width="3" customWidth="1"/>
    <col min="16131" max="16131" width="15.36328125" customWidth="1"/>
    <col min="16132" max="16136" width="6.08984375" customWidth="1"/>
    <col min="16137" max="16137" width="4.08984375" customWidth="1"/>
    <col min="16138" max="16138" width="6.08984375" customWidth="1"/>
    <col min="16139" max="16139" width="4.08984375" customWidth="1"/>
    <col min="16140" max="16140" width="6.90625" customWidth="1"/>
    <col min="16141" max="16144" width="6.08984375" customWidth="1"/>
    <col min="16145" max="16145" width="4.08984375" customWidth="1"/>
    <col min="16146" max="16146" width="6.08984375" customWidth="1"/>
    <col min="16147" max="16147" width="4.08984375" customWidth="1"/>
    <col min="16148" max="16148" width="6.08984375" customWidth="1"/>
    <col min="16149" max="16149" width="4.08984375" customWidth="1"/>
    <col min="16150" max="16150" width="6.08984375" customWidth="1"/>
    <col min="16151" max="16151" width="4.08984375" customWidth="1"/>
    <col min="16152" max="16153" width="6.08984375" customWidth="1"/>
    <col min="16154" max="16154" width="4.26953125" customWidth="1"/>
    <col min="16155" max="16155" width="6.08984375" customWidth="1"/>
    <col min="16156" max="16156" width="4.08984375" customWidth="1"/>
    <col min="16157" max="16157" width="6.08984375" customWidth="1"/>
    <col min="16158" max="16384" width="9" style="1"/>
  </cols>
  <sheetData>
    <row r="1" spans="1:30" s="30" customFormat="1" ht="16.5" x14ac:dyDescent="0.2">
      <c r="A1" s="30" t="s">
        <v>90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2"/>
      <c r="R1" s="1"/>
      <c r="S1" s="2"/>
      <c r="T1" s="1"/>
      <c r="U1" s="2"/>
      <c r="V1" s="1"/>
      <c r="W1" s="2"/>
      <c r="X1" s="1"/>
      <c r="Y1" s="1"/>
      <c r="Z1" s="1"/>
      <c r="AA1" s="1"/>
      <c r="AB1" s="1"/>
      <c r="AC1" s="1"/>
      <c r="AD1" s="1"/>
    </row>
    <row r="2" spans="1:30" s="27" customFormat="1" ht="14.15" customHeight="1" x14ac:dyDescent="0.2">
      <c r="P2" s="29"/>
      <c r="Z2" s="28"/>
    </row>
    <row r="3" spans="1:30" s="23" customFormat="1" ht="16.5" customHeight="1" x14ac:dyDescent="0.2">
      <c r="A3" s="52" t="s">
        <v>96</v>
      </c>
      <c r="B3" s="52" t="s">
        <v>89</v>
      </c>
      <c r="C3" s="52" t="s">
        <v>88</v>
      </c>
      <c r="D3" s="55" t="s">
        <v>87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 t="s">
        <v>86</v>
      </c>
      <c r="Q3" s="55"/>
      <c r="R3" s="55"/>
      <c r="S3" s="55"/>
      <c r="T3" s="55"/>
      <c r="U3" s="55"/>
      <c r="V3" s="55"/>
      <c r="W3" s="55"/>
      <c r="X3" s="55"/>
      <c r="Y3" s="55"/>
      <c r="Z3" s="55" t="s">
        <v>76</v>
      </c>
      <c r="AA3" s="55"/>
      <c r="AB3" s="55"/>
      <c r="AC3" s="55"/>
      <c r="AD3" s="55"/>
    </row>
    <row r="4" spans="1:30" s="23" customFormat="1" ht="17.25" customHeight="1" x14ac:dyDescent="0.2">
      <c r="A4" s="52"/>
      <c r="B4" s="52"/>
      <c r="C4" s="52"/>
      <c r="D4" s="55" t="s">
        <v>85</v>
      </c>
      <c r="E4" s="55"/>
      <c r="F4" s="55"/>
      <c r="G4" s="55" t="s">
        <v>84</v>
      </c>
      <c r="H4" s="55"/>
      <c r="I4" s="55"/>
      <c r="J4" s="55"/>
      <c r="K4" s="55"/>
      <c r="L4" s="55"/>
      <c r="M4" s="52" t="s">
        <v>83</v>
      </c>
      <c r="N4" s="52" t="s">
        <v>82</v>
      </c>
      <c r="O4" s="52" t="s">
        <v>0</v>
      </c>
      <c r="P4" s="52" t="s">
        <v>81</v>
      </c>
      <c r="Q4" s="52"/>
      <c r="R4" s="52" t="s">
        <v>80</v>
      </c>
      <c r="S4" s="52"/>
      <c r="T4" s="52" t="s">
        <v>79</v>
      </c>
      <c r="U4" s="52"/>
      <c r="V4" s="52" t="s">
        <v>78</v>
      </c>
      <c r="W4" s="52"/>
      <c r="X4" s="25" t="s">
        <v>0</v>
      </c>
      <c r="Y4" s="53" t="s">
        <v>77</v>
      </c>
      <c r="Z4" s="52" t="s">
        <v>76</v>
      </c>
      <c r="AA4" s="52"/>
      <c r="AB4" s="52" t="s">
        <v>75</v>
      </c>
      <c r="AC4" s="52"/>
      <c r="AD4" s="25" t="s">
        <v>0</v>
      </c>
    </row>
    <row r="5" spans="1:30" s="23" customFormat="1" ht="40" customHeight="1" x14ac:dyDescent="0.2">
      <c r="A5" s="52"/>
      <c r="B5" s="52"/>
      <c r="C5" s="52"/>
      <c r="D5" s="26" t="s">
        <v>74</v>
      </c>
      <c r="E5" s="26" t="s">
        <v>73</v>
      </c>
      <c r="F5" s="25" t="s">
        <v>72</v>
      </c>
      <c r="G5" s="26" t="s">
        <v>71</v>
      </c>
      <c r="H5" s="25" t="s">
        <v>70</v>
      </c>
      <c r="I5" s="25" t="s">
        <v>69</v>
      </c>
      <c r="J5" s="25" t="s">
        <v>68</v>
      </c>
      <c r="K5" s="25" t="s">
        <v>67</v>
      </c>
      <c r="L5" s="25" t="s">
        <v>66</v>
      </c>
      <c r="M5" s="55"/>
      <c r="N5" s="55"/>
      <c r="O5" s="52"/>
      <c r="P5" s="25" t="s">
        <v>64</v>
      </c>
      <c r="Q5" s="24" t="s">
        <v>65</v>
      </c>
      <c r="R5" s="25" t="s">
        <v>64</v>
      </c>
      <c r="S5" s="24" t="s">
        <v>65</v>
      </c>
      <c r="T5" s="25" t="s">
        <v>64</v>
      </c>
      <c r="U5" s="24" t="s">
        <v>65</v>
      </c>
      <c r="V5" s="25" t="s">
        <v>64</v>
      </c>
      <c r="W5" s="24" t="s">
        <v>65</v>
      </c>
      <c r="X5" s="25" t="s">
        <v>64</v>
      </c>
      <c r="Y5" s="54"/>
      <c r="Z5" s="25" t="s">
        <v>63</v>
      </c>
      <c r="AA5" s="25" t="s">
        <v>61</v>
      </c>
      <c r="AB5" s="25" t="s">
        <v>62</v>
      </c>
      <c r="AC5" s="25" t="s">
        <v>61</v>
      </c>
      <c r="AD5" s="25" t="s">
        <v>61</v>
      </c>
    </row>
    <row r="6" spans="1:30" s="11" customFormat="1" ht="14.15" customHeight="1" x14ac:dyDescent="0.2">
      <c r="A6" s="50" t="s">
        <v>60</v>
      </c>
      <c r="B6" s="14">
        <v>6</v>
      </c>
      <c r="C6" s="14" t="s">
        <v>59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3334</v>
      </c>
      <c r="K6" s="14">
        <v>9</v>
      </c>
      <c r="L6" s="14">
        <v>3011</v>
      </c>
      <c r="M6" s="14">
        <v>0</v>
      </c>
      <c r="N6" s="14">
        <v>2420</v>
      </c>
      <c r="O6" s="39">
        <f t="shared" ref="O6:O12" si="0">D6+E6+F6+G6+H6+J6+L6+M6+N6</f>
        <v>8765</v>
      </c>
      <c r="P6" s="39">
        <v>6345</v>
      </c>
      <c r="Q6" s="40">
        <f>+ROUND(P6/X6*100,1)</f>
        <v>100</v>
      </c>
      <c r="R6" s="39">
        <v>0</v>
      </c>
      <c r="S6" s="40">
        <f>+ROUND(R6/X6*100,1)</f>
        <v>0</v>
      </c>
      <c r="T6" s="39">
        <v>0</v>
      </c>
      <c r="U6" s="40">
        <f t="shared" ref="U6:U12" si="1">+ROUND(T6/X6*100,1)</f>
        <v>0</v>
      </c>
      <c r="V6" s="39">
        <v>0</v>
      </c>
      <c r="W6" s="40">
        <f t="shared" ref="W6:W12" si="2">+ROUND(V6/X6*100,1)</f>
        <v>0</v>
      </c>
      <c r="X6" s="31">
        <f t="shared" ref="X6:X12" si="3">P6+R6+T6+V6</f>
        <v>6345</v>
      </c>
      <c r="Y6" s="39">
        <v>0</v>
      </c>
      <c r="Z6" s="39">
        <v>36</v>
      </c>
      <c r="AA6" s="39">
        <v>21109</v>
      </c>
      <c r="AB6" s="39">
        <v>0</v>
      </c>
      <c r="AC6" s="39">
        <v>0</v>
      </c>
      <c r="AD6" s="39">
        <f t="shared" ref="AD6:AD12" si="4">AA6+AC6</f>
        <v>21109</v>
      </c>
    </row>
    <row r="7" spans="1:30" s="11" customFormat="1" ht="14.15" customHeight="1" x14ac:dyDescent="0.2">
      <c r="A7" s="50"/>
      <c r="B7" s="13">
        <v>42</v>
      </c>
      <c r="C7" s="13" t="s">
        <v>58</v>
      </c>
      <c r="D7" s="13">
        <v>0</v>
      </c>
      <c r="E7" s="13">
        <v>0</v>
      </c>
      <c r="F7" s="16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781</v>
      </c>
      <c r="M7" s="13">
        <v>0</v>
      </c>
      <c r="N7" s="13">
        <v>0</v>
      </c>
      <c r="O7" s="21">
        <f t="shared" si="0"/>
        <v>781</v>
      </c>
      <c r="P7" s="21">
        <v>603</v>
      </c>
      <c r="Q7" s="41">
        <f t="shared" ref="Q7:Q12" si="5">+ROUND(P7/X7*100,1)</f>
        <v>100</v>
      </c>
      <c r="R7" s="21">
        <v>0</v>
      </c>
      <c r="S7" s="41">
        <f t="shared" ref="S7:S12" si="6">+ROUND(R7/X7*100,1)</f>
        <v>0</v>
      </c>
      <c r="T7" s="21">
        <v>0</v>
      </c>
      <c r="U7" s="41">
        <f t="shared" si="1"/>
        <v>0</v>
      </c>
      <c r="V7" s="21">
        <v>0</v>
      </c>
      <c r="W7" s="41">
        <f t="shared" si="2"/>
        <v>0</v>
      </c>
      <c r="X7" s="21">
        <f t="shared" si="3"/>
        <v>603</v>
      </c>
      <c r="Y7" s="21">
        <v>0</v>
      </c>
      <c r="Z7" s="21">
        <v>15</v>
      </c>
      <c r="AA7" s="21">
        <v>4158</v>
      </c>
      <c r="AB7" s="21">
        <v>0</v>
      </c>
      <c r="AC7" s="21">
        <v>0</v>
      </c>
      <c r="AD7" s="21">
        <f t="shared" si="4"/>
        <v>4158</v>
      </c>
    </row>
    <row r="8" spans="1:30" s="11" customFormat="1" ht="14.15" customHeight="1" x14ac:dyDescent="0.2">
      <c r="A8" s="50"/>
      <c r="B8" s="13">
        <v>13</v>
      </c>
      <c r="C8" s="13" t="s">
        <v>57</v>
      </c>
      <c r="D8" s="13">
        <v>0</v>
      </c>
      <c r="E8" s="13">
        <v>0</v>
      </c>
      <c r="F8" s="13">
        <v>1026</v>
      </c>
      <c r="G8" s="13">
        <v>0</v>
      </c>
      <c r="H8" s="13">
        <v>0</v>
      </c>
      <c r="I8" s="13">
        <v>0</v>
      </c>
      <c r="J8" s="13">
        <v>1188</v>
      </c>
      <c r="K8" s="13">
        <v>13</v>
      </c>
      <c r="L8" s="13">
        <v>1178</v>
      </c>
      <c r="M8" s="13">
        <v>0</v>
      </c>
      <c r="N8" s="13">
        <v>1059</v>
      </c>
      <c r="O8" s="21">
        <f t="shared" si="0"/>
        <v>4451</v>
      </c>
      <c r="P8" s="21">
        <v>2366</v>
      </c>
      <c r="Q8" s="41">
        <f t="shared" si="5"/>
        <v>69.8</v>
      </c>
      <c r="R8" s="21">
        <v>739</v>
      </c>
      <c r="S8" s="41">
        <f t="shared" si="6"/>
        <v>21.8</v>
      </c>
      <c r="T8" s="21">
        <v>287</v>
      </c>
      <c r="U8" s="41">
        <f t="shared" si="1"/>
        <v>8.5</v>
      </c>
      <c r="V8" s="21">
        <v>0</v>
      </c>
      <c r="W8" s="41">
        <f t="shared" si="2"/>
        <v>0</v>
      </c>
      <c r="X8" s="21">
        <f t="shared" si="3"/>
        <v>3392</v>
      </c>
      <c r="Y8" s="21">
        <v>0</v>
      </c>
      <c r="Z8" s="21">
        <v>17</v>
      </c>
      <c r="AA8" s="21">
        <v>10908</v>
      </c>
      <c r="AB8" s="21">
        <v>0</v>
      </c>
      <c r="AC8" s="21">
        <v>0</v>
      </c>
      <c r="AD8" s="21">
        <f t="shared" si="4"/>
        <v>10908</v>
      </c>
    </row>
    <row r="9" spans="1:30" s="11" customFormat="1" ht="14.15" customHeight="1" x14ac:dyDescent="0.2">
      <c r="A9" s="50"/>
      <c r="B9" s="13">
        <v>90</v>
      </c>
      <c r="C9" s="13" t="s">
        <v>56</v>
      </c>
      <c r="D9" s="13">
        <v>0</v>
      </c>
      <c r="E9" s="13">
        <v>0</v>
      </c>
      <c r="F9" s="13">
        <v>0</v>
      </c>
      <c r="G9" s="13">
        <v>256</v>
      </c>
      <c r="H9" s="13">
        <v>0</v>
      </c>
      <c r="I9" s="13">
        <v>0</v>
      </c>
      <c r="J9" s="13">
        <v>513</v>
      </c>
      <c r="K9" s="13">
        <v>3</v>
      </c>
      <c r="L9" s="13">
        <v>0</v>
      </c>
      <c r="M9" s="13">
        <v>0</v>
      </c>
      <c r="N9" s="13">
        <v>434</v>
      </c>
      <c r="O9" s="21">
        <f t="shared" si="0"/>
        <v>1203</v>
      </c>
      <c r="P9" s="21">
        <v>769</v>
      </c>
      <c r="Q9" s="41">
        <f t="shared" si="5"/>
        <v>100</v>
      </c>
      <c r="R9" s="21">
        <v>0</v>
      </c>
      <c r="S9" s="41">
        <f t="shared" si="6"/>
        <v>0</v>
      </c>
      <c r="T9" s="21">
        <v>0</v>
      </c>
      <c r="U9" s="41">
        <f t="shared" si="1"/>
        <v>0</v>
      </c>
      <c r="V9" s="21">
        <v>0</v>
      </c>
      <c r="W9" s="41">
        <f t="shared" si="2"/>
        <v>0</v>
      </c>
      <c r="X9" s="21">
        <f t="shared" si="3"/>
        <v>769</v>
      </c>
      <c r="Y9" s="21">
        <v>0</v>
      </c>
      <c r="Z9" s="21">
        <v>9</v>
      </c>
      <c r="AA9" s="21">
        <v>3097</v>
      </c>
      <c r="AB9" s="21">
        <v>0</v>
      </c>
      <c r="AC9" s="21">
        <v>0</v>
      </c>
      <c r="AD9" s="21">
        <f t="shared" si="4"/>
        <v>3097</v>
      </c>
    </row>
    <row r="10" spans="1:30" s="11" customFormat="1" ht="14.15" customHeight="1" x14ac:dyDescent="0.2">
      <c r="A10" s="50"/>
      <c r="B10" s="13">
        <v>50</v>
      </c>
      <c r="C10" s="13" t="s">
        <v>55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1698</v>
      </c>
      <c r="M10" s="13">
        <v>0</v>
      </c>
      <c r="N10" s="13">
        <v>0</v>
      </c>
      <c r="O10" s="21">
        <f t="shared" si="0"/>
        <v>1698</v>
      </c>
      <c r="P10" s="21">
        <v>1698</v>
      </c>
      <c r="Q10" s="41">
        <f t="shared" si="5"/>
        <v>100</v>
      </c>
      <c r="R10" s="21">
        <v>0</v>
      </c>
      <c r="S10" s="41">
        <f t="shared" si="6"/>
        <v>0</v>
      </c>
      <c r="T10" s="21">
        <v>0</v>
      </c>
      <c r="U10" s="41">
        <f t="shared" si="1"/>
        <v>0</v>
      </c>
      <c r="V10" s="21">
        <v>0</v>
      </c>
      <c r="W10" s="41">
        <f t="shared" si="2"/>
        <v>0</v>
      </c>
      <c r="X10" s="21">
        <f t="shared" si="3"/>
        <v>1698</v>
      </c>
      <c r="Y10" s="21">
        <v>0</v>
      </c>
      <c r="Z10" s="21">
        <v>5</v>
      </c>
      <c r="AA10" s="21">
        <v>3782</v>
      </c>
      <c r="AB10" s="21">
        <v>0</v>
      </c>
      <c r="AC10" s="21">
        <v>0</v>
      </c>
      <c r="AD10" s="21">
        <f t="shared" si="4"/>
        <v>3782</v>
      </c>
    </row>
    <row r="11" spans="1:30" s="11" customFormat="1" ht="14.15" customHeight="1" x14ac:dyDescent="0.2">
      <c r="A11" s="50"/>
      <c r="B11" s="13">
        <v>37</v>
      </c>
      <c r="C11" s="13" t="s">
        <v>54</v>
      </c>
      <c r="D11" s="13">
        <v>0</v>
      </c>
      <c r="E11" s="13">
        <v>0</v>
      </c>
      <c r="F11" s="13">
        <v>0</v>
      </c>
      <c r="G11" s="13">
        <v>0</v>
      </c>
      <c r="H11" s="13">
        <v>1490</v>
      </c>
      <c r="I11" s="13">
        <v>2</v>
      </c>
      <c r="J11" s="13">
        <v>4112</v>
      </c>
      <c r="K11" s="13">
        <v>33</v>
      </c>
      <c r="L11" s="13">
        <v>7375</v>
      </c>
      <c r="M11" s="13">
        <v>0</v>
      </c>
      <c r="N11" s="13">
        <v>2721</v>
      </c>
      <c r="O11" s="21">
        <f t="shared" si="0"/>
        <v>15698</v>
      </c>
      <c r="P11" s="21">
        <v>12219</v>
      </c>
      <c r="Q11" s="41">
        <f t="shared" si="5"/>
        <v>94.2</v>
      </c>
      <c r="R11" s="21">
        <v>0</v>
      </c>
      <c r="S11" s="41">
        <f t="shared" si="6"/>
        <v>0</v>
      </c>
      <c r="T11" s="21">
        <v>758</v>
      </c>
      <c r="U11" s="41">
        <f t="shared" si="1"/>
        <v>5.8</v>
      </c>
      <c r="V11" s="21">
        <v>0</v>
      </c>
      <c r="W11" s="41">
        <f t="shared" si="2"/>
        <v>0</v>
      </c>
      <c r="X11" s="21">
        <f t="shared" si="3"/>
        <v>12977</v>
      </c>
      <c r="Y11" s="21">
        <v>0</v>
      </c>
      <c r="Z11" s="21">
        <v>79</v>
      </c>
      <c r="AA11" s="21">
        <v>38854</v>
      </c>
      <c r="AB11" s="21">
        <v>0</v>
      </c>
      <c r="AC11" s="21">
        <v>0</v>
      </c>
      <c r="AD11" s="21">
        <f t="shared" si="4"/>
        <v>38854</v>
      </c>
    </row>
    <row r="12" spans="1:30" s="11" customFormat="1" ht="14.15" customHeight="1" thickBot="1" x14ac:dyDescent="0.25">
      <c r="A12" s="50"/>
      <c r="B12" s="12">
        <v>86</v>
      </c>
      <c r="C12" s="12" t="s">
        <v>53</v>
      </c>
      <c r="D12" s="12">
        <v>0</v>
      </c>
      <c r="E12" s="12">
        <v>0</v>
      </c>
      <c r="F12" s="12">
        <v>0</v>
      </c>
      <c r="G12" s="12">
        <v>0</v>
      </c>
      <c r="H12" s="12">
        <v>68</v>
      </c>
      <c r="I12" s="12">
        <v>1</v>
      </c>
      <c r="J12" s="12">
        <v>678</v>
      </c>
      <c r="K12" s="12">
        <v>4</v>
      </c>
      <c r="L12" s="12">
        <v>0</v>
      </c>
      <c r="M12" s="12">
        <v>0</v>
      </c>
      <c r="N12" s="12">
        <v>0</v>
      </c>
      <c r="O12" s="42">
        <f t="shared" si="0"/>
        <v>746</v>
      </c>
      <c r="P12" s="42">
        <v>711</v>
      </c>
      <c r="Q12" s="43">
        <f t="shared" si="5"/>
        <v>100</v>
      </c>
      <c r="R12" s="42">
        <v>0</v>
      </c>
      <c r="S12" s="43">
        <f t="shared" si="6"/>
        <v>0</v>
      </c>
      <c r="T12" s="42">
        <v>0</v>
      </c>
      <c r="U12" s="43">
        <f t="shared" si="1"/>
        <v>0</v>
      </c>
      <c r="V12" s="42">
        <v>0</v>
      </c>
      <c r="W12" s="43">
        <f t="shared" si="2"/>
        <v>0</v>
      </c>
      <c r="X12" s="21">
        <f t="shared" si="3"/>
        <v>711</v>
      </c>
      <c r="Y12" s="42">
        <v>0</v>
      </c>
      <c r="Z12" s="44">
        <v>5</v>
      </c>
      <c r="AA12" s="42">
        <v>1588</v>
      </c>
      <c r="AB12" s="42">
        <v>0</v>
      </c>
      <c r="AC12" s="42">
        <v>0</v>
      </c>
      <c r="AD12" s="42">
        <f t="shared" si="4"/>
        <v>1588</v>
      </c>
    </row>
    <row r="13" spans="1:30" s="3" customFormat="1" ht="14.15" customHeight="1" thickTop="1" x14ac:dyDescent="0.2">
      <c r="A13" s="50"/>
      <c r="B13" s="10"/>
      <c r="C13" s="9" t="s">
        <v>0</v>
      </c>
      <c r="D13" s="33">
        <f t="shared" ref="D13:P13" si="7">+SUM(D6:D12)</f>
        <v>0</v>
      </c>
      <c r="E13" s="33">
        <f t="shared" si="7"/>
        <v>0</v>
      </c>
      <c r="F13" s="33">
        <f t="shared" si="7"/>
        <v>1026</v>
      </c>
      <c r="G13" s="33">
        <f t="shared" si="7"/>
        <v>256</v>
      </c>
      <c r="H13" s="33">
        <f t="shared" si="7"/>
        <v>1558</v>
      </c>
      <c r="I13" s="33">
        <f t="shared" si="7"/>
        <v>3</v>
      </c>
      <c r="J13" s="33">
        <f t="shared" si="7"/>
        <v>9825</v>
      </c>
      <c r="K13" s="33">
        <f t="shared" si="7"/>
        <v>62</v>
      </c>
      <c r="L13" s="33">
        <f t="shared" si="7"/>
        <v>14043</v>
      </c>
      <c r="M13" s="33">
        <f t="shared" si="7"/>
        <v>0</v>
      </c>
      <c r="N13" s="33">
        <f t="shared" si="7"/>
        <v>6634</v>
      </c>
      <c r="O13" s="33">
        <f t="shared" si="7"/>
        <v>33342</v>
      </c>
      <c r="P13" s="33">
        <f t="shared" si="7"/>
        <v>24711</v>
      </c>
      <c r="Q13" s="34">
        <f>+ROUND(P13/X13*100,1)</f>
        <v>93.3</v>
      </c>
      <c r="R13" s="33">
        <f>+SUM(R6:R12)</f>
        <v>739</v>
      </c>
      <c r="S13" s="34">
        <f>+ROUND(R13/X13*100,1)</f>
        <v>2.8</v>
      </c>
      <c r="T13" s="33">
        <f>+SUM(T6:T12)</f>
        <v>1045</v>
      </c>
      <c r="U13" s="34">
        <f>+ROUND(T13/X13*100,1)</f>
        <v>3.9</v>
      </c>
      <c r="V13" s="33">
        <f>+SUM(V6:V12)</f>
        <v>0</v>
      </c>
      <c r="W13" s="34">
        <f>+ROUND(V13/X13*100,1)</f>
        <v>0</v>
      </c>
      <c r="X13" s="33">
        <f t="shared" ref="X13:AD13" si="8">+SUM(X6:X12)</f>
        <v>26495</v>
      </c>
      <c r="Y13" s="33">
        <f t="shared" si="8"/>
        <v>0</v>
      </c>
      <c r="Z13" s="33">
        <f t="shared" si="8"/>
        <v>166</v>
      </c>
      <c r="AA13" s="33">
        <f t="shared" si="8"/>
        <v>83496</v>
      </c>
      <c r="AB13" s="33">
        <f t="shared" si="8"/>
        <v>0</v>
      </c>
      <c r="AC13" s="33">
        <f t="shared" si="8"/>
        <v>0</v>
      </c>
      <c r="AD13" s="33">
        <f t="shared" si="8"/>
        <v>83496</v>
      </c>
    </row>
    <row r="14" spans="1:30" s="3" customFormat="1" ht="14.15" customHeight="1" x14ac:dyDescent="0.2">
      <c r="A14" s="50"/>
      <c r="B14" s="8"/>
      <c r="C14" s="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5"/>
      <c r="R14" s="32"/>
      <c r="S14" s="35"/>
      <c r="T14" s="32"/>
      <c r="U14" s="35"/>
      <c r="V14" s="32"/>
      <c r="W14" s="35"/>
      <c r="X14" s="32"/>
      <c r="Y14" s="32"/>
      <c r="Z14" s="32"/>
      <c r="AA14" s="32"/>
      <c r="AB14" s="32"/>
      <c r="AC14" s="32"/>
      <c r="AD14" s="32"/>
    </row>
    <row r="15" spans="1:30" s="11" customFormat="1" ht="14.15" customHeight="1" x14ac:dyDescent="0.2">
      <c r="A15" s="50" t="s">
        <v>97</v>
      </c>
      <c r="B15" s="14">
        <v>3</v>
      </c>
      <c r="C15" s="14" t="s">
        <v>52</v>
      </c>
      <c r="D15" s="14">
        <v>641</v>
      </c>
      <c r="E15" s="15">
        <v>0</v>
      </c>
      <c r="F15" s="31">
        <v>19458</v>
      </c>
      <c r="G15" s="15">
        <v>511</v>
      </c>
      <c r="H15" s="14">
        <v>4</v>
      </c>
      <c r="I15" s="14">
        <v>1</v>
      </c>
      <c r="J15" s="14">
        <v>24</v>
      </c>
      <c r="K15" s="14">
        <v>4</v>
      </c>
      <c r="L15" s="14">
        <v>559</v>
      </c>
      <c r="M15" s="14">
        <v>0</v>
      </c>
      <c r="N15" s="14">
        <v>0</v>
      </c>
      <c r="O15" s="39">
        <f t="shared" ref="O15:O17" si="9">D15+E15+F15+G15+H15+J15+L15+M15+N15</f>
        <v>21197</v>
      </c>
      <c r="P15" s="39">
        <v>2199</v>
      </c>
      <c r="Q15" s="40">
        <f t="shared" ref="Q15:Q17" si="10">+ROUND(P15/X15*100,1)</f>
        <v>12.6</v>
      </c>
      <c r="R15" s="39">
        <v>13529</v>
      </c>
      <c r="S15" s="40">
        <f t="shared" ref="S15:S17" si="11">+ROUND(R15/X15*100,1)</f>
        <v>77.3</v>
      </c>
      <c r="T15" s="39">
        <v>1781</v>
      </c>
      <c r="U15" s="40">
        <f t="shared" ref="U15:U17" si="12">+ROUND(T15/X15*100,1)</f>
        <v>10.199999999999999</v>
      </c>
      <c r="V15" s="39">
        <v>0</v>
      </c>
      <c r="W15" s="40">
        <f t="shared" ref="W15:W17" si="13">+ROUND(V15/X15*100,1)</f>
        <v>0</v>
      </c>
      <c r="X15" s="31">
        <f t="shared" ref="X15:X17" si="14">P15+R15+T15+V15</f>
        <v>17509</v>
      </c>
      <c r="Y15" s="39">
        <v>0</v>
      </c>
      <c r="Z15" s="39">
        <v>124</v>
      </c>
      <c r="AA15" s="39">
        <v>50987</v>
      </c>
      <c r="AB15" s="39">
        <v>0</v>
      </c>
      <c r="AC15" s="39">
        <v>0</v>
      </c>
      <c r="AD15" s="39">
        <f>AA15+AC15</f>
        <v>50987</v>
      </c>
    </row>
    <row r="16" spans="1:30" s="11" customFormat="1" ht="14.15" customHeight="1" x14ac:dyDescent="0.2">
      <c r="A16" s="50"/>
      <c r="B16" s="13">
        <v>53</v>
      </c>
      <c r="C16" s="13" t="s">
        <v>51</v>
      </c>
      <c r="D16" s="13">
        <v>0</v>
      </c>
      <c r="E16" s="13">
        <v>0</v>
      </c>
      <c r="F16" s="21">
        <v>0</v>
      </c>
      <c r="G16" s="13">
        <v>0</v>
      </c>
      <c r="H16" s="13">
        <v>0</v>
      </c>
      <c r="I16" s="13">
        <v>0</v>
      </c>
      <c r="J16" s="13">
        <v>3004</v>
      </c>
      <c r="K16" s="13">
        <v>19</v>
      </c>
      <c r="L16" s="13">
        <v>550</v>
      </c>
      <c r="M16" s="13">
        <v>0</v>
      </c>
      <c r="N16" s="13">
        <v>116</v>
      </c>
      <c r="O16" s="21">
        <f t="shared" si="9"/>
        <v>3670</v>
      </c>
      <c r="P16" s="21">
        <v>3554</v>
      </c>
      <c r="Q16" s="41">
        <f t="shared" si="10"/>
        <v>100</v>
      </c>
      <c r="R16" s="21">
        <v>0</v>
      </c>
      <c r="S16" s="41">
        <f t="shared" si="11"/>
        <v>0</v>
      </c>
      <c r="T16" s="45">
        <v>0</v>
      </c>
      <c r="U16" s="41">
        <f t="shared" si="12"/>
        <v>0</v>
      </c>
      <c r="V16" s="21">
        <v>0</v>
      </c>
      <c r="W16" s="41">
        <f t="shared" si="13"/>
        <v>0</v>
      </c>
      <c r="X16" s="21">
        <f t="shared" si="14"/>
        <v>3554</v>
      </c>
      <c r="Y16" s="21">
        <v>0</v>
      </c>
      <c r="Z16" s="21">
        <v>38</v>
      </c>
      <c r="AA16" s="21">
        <v>19786</v>
      </c>
      <c r="AB16" s="21">
        <v>0</v>
      </c>
      <c r="AC16" s="21">
        <v>0</v>
      </c>
      <c r="AD16" s="21">
        <f t="shared" ref="AD16:AD17" si="15">AA16+AC16</f>
        <v>19786</v>
      </c>
    </row>
    <row r="17" spans="1:30" s="11" customFormat="1" ht="14.15" customHeight="1" thickBot="1" x14ac:dyDescent="0.25">
      <c r="A17" s="50"/>
      <c r="B17" s="13">
        <v>92</v>
      </c>
      <c r="C17" s="13" t="s">
        <v>92</v>
      </c>
      <c r="D17" s="13">
        <v>0</v>
      </c>
      <c r="E17" s="13">
        <v>0</v>
      </c>
      <c r="F17" s="21">
        <v>0</v>
      </c>
      <c r="G17" s="13">
        <v>0</v>
      </c>
      <c r="H17" s="13">
        <v>25</v>
      </c>
      <c r="I17" s="13">
        <v>2</v>
      </c>
      <c r="J17" s="13">
        <v>228</v>
      </c>
      <c r="K17" s="13">
        <v>5</v>
      </c>
      <c r="L17" s="13">
        <v>1385</v>
      </c>
      <c r="M17" s="13">
        <v>0</v>
      </c>
      <c r="N17" s="13">
        <v>0</v>
      </c>
      <c r="O17" s="21">
        <f t="shared" si="9"/>
        <v>1638</v>
      </c>
      <c r="P17" s="21">
        <v>1372</v>
      </c>
      <c r="Q17" s="41">
        <f t="shared" si="10"/>
        <v>100</v>
      </c>
      <c r="R17" s="21">
        <v>0</v>
      </c>
      <c r="S17" s="41">
        <f t="shared" si="11"/>
        <v>0</v>
      </c>
      <c r="T17" s="21">
        <v>0</v>
      </c>
      <c r="U17" s="41">
        <f t="shared" si="12"/>
        <v>0</v>
      </c>
      <c r="V17" s="21">
        <v>0</v>
      </c>
      <c r="W17" s="41">
        <f t="shared" si="13"/>
        <v>0</v>
      </c>
      <c r="X17" s="21">
        <f t="shared" si="14"/>
        <v>1372</v>
      </c>
      <c r="Y17" s="21">
        <v>0</v>
      </c>
      <c r="Z17" s="21">
        <v>30</v>
      </c>
      <c r="AA17" s="21">
        <v>5201</v>
      </c>
      <c r="AB17" s="21">
        <v>0</v>
      </c>
      <c r="AC17" s="21">
        <v>0</v>
      </c>
      <c r="AD17" s="21">
        <f t="shared" si="15"/>
        <v>5201</v>
      </c>
    </row>
    <row r="18" spans="1:30" s="3" customFormat="1" ht="14.15" customHeight="1" thickTop="1" x14ac:dyDescent="0.2">
      <c r="A18" s="50"/>
      <c r="B18" s="10"/>
      <c r="C18" s="9" t="s">
        <v>0</v>
      </c>
      <c r="D18" s="33">
        <f t="shared" ref="D18:P18" si="16">+SUM(D15:D17)</f>
        <v>641</v>
      </c>
      <c r="E18" s="33">
        <f t="shared" si="16"/>
        <v>0</v>
      </c>
      <c r="F18" s="33">
        <f t="shared" si="16"/>
        <v>19458</v>
      </c>
      <c r="G18" s="33">
        <f t="shared" si="16"/>
        <v>511</v>
      </c>
      <c r="H18" s="33">
        <f t="shared" si="16"/>
        <v>29</v>
      </c>
      <c r="I18" s="33">
        <f t="shared" si="16"/>
        <v>3</v>
      </c>
      <c r="J18" s="33">
        <f t="shared" si="16"/>
        <v>3256</v>
      </c>
      <c r="K18" s="33">
        <f t="shared" si="16"/>
        <v>28</v>
      </c>
      <c r="L18" s="33">
        <f t="shared" si="16"/>
        <v>2494</v>
      </c>
      <c r="M18" s="33">
        <f t="shared" si="16"/>
        <v>0</v>
      </c>
      <c r="N18" s="33">
        <f t="shared" si="16"/>
        <v>116</v>
      </c>
      <c r="O18" s="33">
        <f t="shared" si="16"/>
        <v>26505</v>
      </c>
      <c r="P18" s="33">
        <f t="shared" si="16"/>
        <v>7125</v>
      </c>
      <c r="Q18" s="34">
        <f>+ROUND(P18/X18*100,1)</f>
        <v>31.8</v>
      </c>
      <c r="R18" s="33">
        <f>+SUM(R15:R17)</f>
        <v>13529</v>
      </c>
      <c r="S18" s="34">
        <f>+ROUND(R18/X18*100,1)</f>
        <v>60.3</v>
      </c>
      <c r="T18" s="33">
        <f>+SUM(T15:T17)</f>
        <v>1781</v>
      </c>
      <c r="U18" s="34">
        <f>+ROUND(T18/X18*100,1)</f>
        <v>7.9</v>
      </c>
      <c r="V18" s="33">
        <f>+SUM(V15:V17)</f>
        <v>0</v>
      </c>
      <c r="W18" s="34">
        <f>ROUND(V18/X18*100,1)</f>
        <v>0</v>
      </c>
      <c r="X18" s="33">
        <f t="shared" ref="X18:AD18" si="17">+SUM(X15:X17)</f>
        <v>22435</v>
      </c>
      <c r="Y18" s="33">
        <f t="shared" si="17"/>
        <v>0</v>
      </c>
      <c r="Z18" s="33">
        <f t="shared" si="17"/>
        <v>192</v>
      </c>
      <c r="AA18" s="33">
        <f t="shared" si="17"/>
        <v>75974</v>
      </c>
      <c r="AB18" s="33">
        <f t="shared" si="17"/>
        <v>0</v>
      </c>
      <c r="AC18" s="33">
        <f t="shared" si="17"/>
        <v>0</v>
      </c>
      <c r="AD18" s="33">
        <f t="shared" si="17"/>
        <v>75974</v>
      </c>
    </row>
    <row r="19" spans="1:30" s="3" customFormat="1" ht="14.15" customHeight="1" x14ac:dyDescent="0.2">
      <c r="A19" s="50"/>
      <c r="B19" s="8"/>
      <c r="C19" s="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5"/>
      <c r="R19" s="32"/>
      <c r="S19" s="35"/>
      <c r="T19" s="32"/>
      <c r="U19" s="35"/>
      <c r="V19" s="32"/>
      <c r="W19" s="35"/>
      <c r="X19" s="32"/>
      <c r="Y19" s="32"/>
      <c r="Z19" s="32"/>
      <c r="AA19" s="32"/>
      <c r="AB19" s="32"/>
      <c r="AC19" s="32"/>
      <c r="AD19" s="32"/>
    </row>
    <row r="20" spans="1:30" s="11" customFormat="1" ht="14.15" customHeight="1" x14ac:dyDescent="0.2">
      <c r="A20" s="50" t="s">
        <v>50</v>
      </c>
      <c r="B20" s="14">
        <v>14</v>
      </c>
      <c r="C20" s="14" t="s">
        <v>49</v>
      </c>
      <c r="D20" s="14">
        <v>0</v>
      </c>
      <c r="E20" s="14">
        <v>0</v>
      </c>
      <c r="F20" s="14">
        <v>1042</v>
      </c>
      <c r="G20" s="14">
        <v>0</v>
      </c>
      <c r="H20" s="14">
        <v>0</v>
      </c>
      <c r="I20" s="14">
        <v>0</v>
      </c>
      <c r="J20" s="14">
        <v>6142</v>
      </c>
      <c r="K20" s="14">
        <v>15</v>
      </c>
      <c r="L20" s="14">
        <v>434</v>
      </c>
      <c r="M20" s="14">
        <v>0</v>
      </c>
      <c r="N20" s="14">
        <v>0</v>
      </c>
      <c r="O20" s="39">
        <f t="shared" ref="O20:O30" si="18">D20+E20+F20+G20+H20+J20+L20+M20+N20</f>
        <v>7618</v>
      </c>
      <c r="P20" s="39">
        <v>6423</v>
      </c>
      <c r="Q20" s="40">
        <f t="shared" ref="Q20:Q30" si="19">+ROUND(P20/X20*100,1)</f>
        <v>86.5</v>
      </c>
      <c r="R20" s="39">
        <v>0</v>
      </c>
      <c r="S20" s="40">
        <f t="shared" ref="S20:S30" si="20">+ROUND(R20/X20*100,1)</f>
        <v>0</v>
      </c>
      <c r="T20" s="39">
        <v>999</v>
      </c>
      <c r="U20" s="40">
        <f t="shared" ref="U20:U30" si="21">+ROUND(T20/X20*100,1)</f>
        <v>13.5</v>
      </c>
      <c r="V20" s="39">
        <v>0</v>
      </c>
      <c r="W20" s="40">
        <f t="shared" ref="W20:W30" si="22">+ROUND(V20/X20*100,1)</f>
        <v>0</v>
      </c>
      <c r="X20" s="31">
        <f t="shared" ref="X20:X30" si="23">P20+R20+T20+V20</f>
        <v>7422</v>
      </c>
      <c r="Y20" s="39">
        <v>4836</v>
      </c>
      <c r="Z20" s="39">
        <v>26</v>
      </c>
      <c r="AA20" s="39">
        <v>13561</v>
      </c>
      <c r="AB20" s="39">
        <v>0</v>
      </c>
      <c r="AC20" s="39">
        <v>0</v>
      </c>
      <c r="AD20" s="39">
        <f t="shared" ref="AD20:AD30" si="24">AA20+AC20</f>
        <v>13561</v>
      </c>
    </row>
    <row r="21" spans="1:30" s="11" customFormat="1" ht="14.15" customHeight="1" x14ac:dyDescent="0.2">
      <c r="A21" s="50"/>
      <c r="B21" s="13">
        <v>5</v>
      </c>
      <c r="C21" s="13" t="s">
        <v>48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5263</v>
      </c>
      <c r="K21" s="13">
        <v>7</v>
      </c>
      <c r="L21" s="13">
        <v>3603</v>
      </c>
      <c r="M21" s="13">
        <v>0</v>
      </c>
      <c r="N21" s="13">
        <v>0</v>
      </c>
      <c r="O21" s="21">
        <f t="shared" si="18"/>
        <v>8866</v>
      </c>
      <c r="P21" s="21">
        <v>8449</v>
      </c>
      <c r="Q21" s="41">
        <f t="shared" si="19"/>
        <v>100</v>
      </c>
      <c r="R21" s="21">
        <v>0</v>
      </c>
      <c r="S21" s="41">
        <f t="shared" si="20"/>
        <v>0</v>
      </c>
      <c r="T21" s="21">
        <v>0</v>
      </c>
      <c r="U21" s="41">
        <f t="shared" si="21"/>
        <v>0</v>
      </c>
      <c r="V21" s="21">
        <v>0</v>
      </c>
      <c r="W21" s="41">
        <f t="shared" si="22"/>
        <v>0</v>
      </c>
      <c r="X21" s="21">
        <f t="shared" si="23"/>
        <v>8449</v>
      </c>
      <c r="Y21" s="21">
        <v>3234</v>
      </c>
      <c r="Z21" s="21">
        <v>15</v>
      </c>
      <c r="AA21" s="21">
        <v>17638</v>
      </c>
      <c r="AB21" s="21">
        <v>0</v>
      </c>
      <c r="AC21" s="21">
        <v>0</v>
      </c>
      <c r="AD21" s="21">
        <f t="shared" si="24"/>
        <v>17638</v>
      </c>
    </row>
    <row r="22" spans="1:30" s="11" customFormat="1" ht="14.15" customHeight="1" x14ac:dyDescent="0.2">
      <c r="A22" s="50"/>
      <c r="B22" s="13">
        <v>45</v>
      </c>
      <c r="C22" s="13" t="s">
        <v>47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5511</v>
      </c>
      <c r="K22" s="13">
        <v>22</v>
      </c>
      <c r="L22" s="13">
        <v>6222</v>
      </c>
      <c r="M22" s="13">
        <v>0</v>
      </c>
      <c r="N22" s="13">
        <v>0</v>
      </c>
      <c r="O22" s="21">
        <f t="shared" si="18"/>
        <v>11733</v>
      </c>
      <c r="P22" s="21">
        <v>9840</v>
      </c>
      <c r="Q22" s="41">
        <f t="shared" si="19"/>
        <v>100</v>
      </c>
      <c r="R22" s="21">
        <v>0</v>
      </c>
      <c r="S22" s="41">
        <f t="shared" si="20"/>
        <v>0</v>
      </c>
      <c r="T22" s="21">
        <v>0</v>
      </c>
      <c r="U22" s="41">
        <f t="shared" si="21"/>
        <v>0</v>
      </c>
      <c r="V22" s="21">
        <v>0</v>
      </c>
      <c r="W22" s="41">
        <f t="shared" si="22"/>
        <v>0</v>
      </c>
      <c r="X22" s="21">
        <f t="shared" si="23"/>
        <v>9840</v>
      </c>
      <c r="Y22" s="21">
        <v>0</v>
      </c>
      <c r="Z22" s="21">
        <v>54</v>
      </c>
      <c r="AA22" s="21">
        <v>21088</v>
      </c>
      <c r="AB22" s="21">
        <v>0</v>
      </c>
      <c r="AC22" s="21">
        <v>0</v>
      </c>
      <c r="AD22" s="21">
        <f t="shared" si="24"/>
        <v>21088</v>
      </c>
    </row>
    <row r="23" spans="1:30" s="11" customFormat="1" ht="14.15" customHeight="1" x14ac:dyDescent="0.2">
      <c r="A23" s="50"/>
      <c r="B23" s="13">
        <v>17</v>
      </c>
      <c r="C23" s="13" t="s">
        <v>46</v>
      </c>
      <c r="D23" s="13">
        <v>0</v>
      </c>
      <c r="E23" s="13">
        <v>0</v>
      </c>
      <c r="F23" s="13">
        <v>3172</v>
      </c>
      <c r="G23" s="13">
        <v>0</v>
      </c>
      <c r="H23" s="13">
        <v>0</v>
      </c>
      <c r="I23" s="13">
        <v>0</v>
      </c>
      <c r="J23" s="13">
        <v>9</v>
      </c>
      <c r="K23" s="13">
        <v>1</v>
      </c>
      <c r="L23" s="13">
        <v>765</v>
      </c>
      <c r="M23" s="13">
        <v>0</v>
      </c>
      <c r="N23" s="13">
        <v>0</v>
      </c>
      <c r="O23" s="21">
        <f t="shared" si="18"/>
        <v>3946</v>
      </c>
      <c r="P23" s="21">
        <v>530</v>
      </c>
      <c r="Q23" s="41">
        <f t="shared" si="19"/>
        <v>15</v>
      </c>
      <c r="R23" s="21">
        <v>0</v>
      </c>
      <c r="S23" s="41">
        <f t="shared" si="20"/>
        <v>0</v>
      </c>
      <c r="T23" s="21">
        <v>2989</v>
      </c>
      <c r="U23" s="41">
        <f t="shared" si="21"/>
        <v>84.7</v>
      </c>
      <c r="V23" s="21">
        <v>12</v>
      </c>
      <c r="W23" s="41">
        <f t="shared" si="22"/>
        <v>0.3</v>
      </c>
      <c r="X23" s="21">
        <f t="shared" si="23"/>
        <v>3531</v>
      </c>
      <c r="Y23" s="21">
        <v>0</v>
      </c>
      <c r="Z23" s="21">
        <v>8</v>
      </c>
      <c r="AA23" s="21">
        <v>6350</v>
      </c>
      <c r="AB23" s="21">
        <v>0</v>
      </c>
      <c r="AC23" s="21">
        <v>0</v>
      </c>
      <c r="AD23" s="21">
        <f t="shared" si="24"/>
        <v>6350</v>
      </c>
    </row>
    <row r="24" spans="1:30" s="11" customFormat="1" ht="14.15" customHeight="1" x14ac:dyDescent="0.2">
      <c r="A24" s="50"/>
      <c r="B24" s="13">
        <v>58</v>
      </c>
      <c r="C24" s="13" t="s">
        <v>45</v>
      </c>
      <c r="D24" s="13">
        <v>0</v>
      </c>
      <c r="E24" s="13">
        <v>0</v>
      </c>
      <c r="F24" s="13">
        <v>1194</v>
      </c>
      <c r="G24" s="13">
        <v>0</v>
      </c>
      <c r="H24" s="13">
        <v>0</v>
      </c>
      <c r="I24" s="13">
        <v>0</v>
      </c>
      <c r="J24" s="13">
        <v>1379</v>
      </c>
      <c r="K24" s="13">
        <v>8</v>
      </c>
      <c r="L24" s="13">
        <v>2353</v>
      </c>
      <c r="M24" s="13">
        <v>0</v>
      </c>
      <c r="N24" s="13">
        <v>0</v>
      </c>
      <c r="O24" s="21">
        <f t="shared" si="18"/>
        <v>4926</v>
      </c>
      <c r="P24" s="21">
        <v>3732</v>
      </c>
      <c r="Q24" s="41">
        <f t="shared" si="19"/>
        <v>86.2</v>
      </c>
      <c r="R24" s="21">
        <v>0</v>
      </c>
      <c r="S24" s="41">
        <f t="shared" si="20"/>
        <v>0</v>
      </c>
      <c r="T24" s="21">
        <v>584</v>
      </c>
      <c r="U24" s="41">
        <f t="shared" si="21"/>
        <v>13.5</v>
      </c>
      <c r="V24" s="21">
        <v>14</v>
      </c>
      <c r="W24" s="41">
        <f t="shared" si="22"/>
        <v>0.3</v>
      </c>
      <c r="X24" s="21">
        <f t="shared" si="23"/>
        <v>4330</v>
      </c>
      <c r="Y24" s="21">
        <v>0</v>
      </c>
      <c r="Z24" s="21">
        <v>41</v>
      </c>
      <c r="AA24" s="21">
        <v>24109</v>
      </c>
      <c r="AB24" s="21">
        <v>0</v>
      </c>
      <c r="AC24" s="21">
        <v>0</v>
      </c>
      <c r="AD24" s="21">
        <f t="shared" si="24"/>
        <v>24109</v>
      </c>
    </row>
    <row r="25" spans="1:30" s="11" customFormat="1" ht="14.15" customHeight="1" x14ac:dyDescent="0.2">
      <c r="A25" s="50"/>
      <c r="B25" s="13">
        <v>56</v>
      </c>
      <c r="C25" s="13" t="s">
        <v>44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1074</v>
      </c>
      <c r="K25" s="13">
        <v>7</v>
      </c>
      <c r="L25" s="13">
        <v>0</v>
      </c>
      <c r="M25" s="13">
        <v>0</v>
      </c>
      <c r="N25" s="13">
        <v>0</v>
      </c>
      <c r="O25" s="21">
        <f t="shared" si="18"/>
        <v>1074</v>
      </c>
      <c r="P25" s="21">
        <v>1074</v>
      </c>
      <c r="Q25" s="41">
        <f t="shared" si="19"/>
        <v>100</v>
      </c>
      <c r="R25" s="21">
        <v>0</v>
      </c>
      <c r="S25" s="41">
        <f t="shared" si="20"/>
        <v>0</v>
      </c>
      <c r="T25" s="21">
        <v>0</v>
      </c>
      <c r="U25" s="41">
        <f t="shared" si="21"/>
        <v>0</v>
      </c>
      <c r="V25" s="21">
        <v>0</v>
      </c>
      <c r="W25" s="41">
        <f t="shared" si="22"/>
        <v>0</v>
      </c>
      <c r="X25" s="21">
        <f t="shared" si="23"/>
        <v>1074</v>
      </c>
      <c r="Y25" s="21">
        <v>0</v>
      </c>
      <c r="Z25" s="21">
        <v>8</v>
      </c>
      <c r="AA25" s="21">
        <v>4700</v>
      </c>
      <c r="AB25" s="21">
        <v>0</v>
      </c>
      <c r="AC25" s="21">
        <v>0</v>
      </c>
      <c r="AD25" s="21">
        <f t="shared" si="24"/>
        <v>4700</v>
      </c>
    </row>
    <row r="26" spans="1:30" s="11" customFormat="1" ht="14.15" customHeight="1" x14ac:dyDescent="0.2">
      <c r="A26" s="50"/>
      <c r="B26" s="13">
        <v>71</v>
      </c>
      <c r="C26" s="13" t="s">
        <v>43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1254</v>
      </c>
      <c r="K26" s="13">
        <v>3</v>
      </c>
      <c r="L26" s="13">
        <v>0</v>
      </c>
      <c r="M26" s="13">
        <v>0</v>
      </c>
      <c r="N26" s="13">
        <v>0</v>
      </c>
      <c r="O26" s="21">
        <f t="shared" si="18"/>
        <v>1254</v>
      </c>
      <c r="P26" s="21">
        <v>625</v>
      </c>
      <c r="Q26" s="41">
        <f t="shared" si="19"/>
        <v>100</v>
      </c>
      <c r="R26" s="21">
        <v>0</v>
      </c>
      <c r="S26" s="41">
        <f t="shared" si="20"/>
        <v>0</v>
      </c>
      <c r="T26" s="21">
        <v>0</v>
      </c>
      <c r="U26" s="41">
        <f t="shared" si="21"/>
        <v>0</v>
      </c>
      <c r="V26" s="21">
        <v>0</v>
      </c>
      <c r="W26" s="41">
        <f t="shared" si="22"/>
        <v>0</v>
      </c>
      <c r="X26" s="21">
        <f t="shared" si="23"/>
        <v>625</v>
      </c>
      <c r="Y26" s="21">
        <v>0</v>
      </c>
      <c r="Z26" s="21">
        <v>9</v>
      </c>
      <c r="AA26" s="21">
        <v>2866</v>
      </c>
      <c r="AB26" s="21">
        <v>0</v>
      </c>
      <c r="AC26" s="21">
        <v>0</v>
      </c>
      <c r="AD26" s="21">
        <f t="shared" si="24"/>
        <v>2866</v>
      </c>
    </row>
    <row r="27" spans="1:30" s="11" customFormat="1" ht="14.15" customHeight="1" x14ac:dyDescent="0.2">
      <c r="A27" s="50"/>
      <c r="B27" s="13">
        <v>78</v>
      </c>
      <c r="C27" s="13" t="s">
        <v>42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1099</v>
      </c>
      <c r="K27" s="13">
        <v>12</v>
      </c>
      <c r="L27" s="13">
        <v>0</v>
      </c>
      <c r="M27" s="13">
        <v>0</v>
      </c>
      <c r="N27" s="13">
        <v>0</v>
      </c>
      <c r="O27" s="21">
        <f t="shared" si="18"/>
        <v>1099</v>
      </c>
      <c r="P27" s="21">
        <v>1099</v>
      </c>
      <c r="Q27" s="41">
        <f t="shared" si="19"/>
        <v>100</v>
      </c>
      <c r="R27" s="21">
        <v>0</v>
      </c>
      <c r="S27" s="41">
        <f t="shared" si="20"/>
        <v>0</v>
      </c>
      <c r="T27" s="21">
        <v>0</v>
      </c>
      <c r="U27" s="41">
        <f t="shared" si="21"/>
        <v>0</v>
      </c>
      <c r="V27" s="21">
        <v>0</v>
      </c>
      <c r="W27" s="41">
        <f t="shared" si="22"/>
        <v>0</v>
      </c>
      <c r="X27" s="21">
        <f t="shared" si="23"/>
        <v>1099</v>
      </c>
      <c r="Y27" s="21">
        <v>0</v>
      </c>
      <c r="Z27" s="21">
        <v>17</v>
      </c>
      <c r="AA27" s="21">
        <v>2919</v>
      </c>
      <c r="AB27" s="21">
        <v>0</v>
      </c>
      <c r="AC27" s="21">
        <v>0</v>
      </c>
      <c r="AD27" s="21">
        <f t="shared" si="24"/>
        <v>2919</v>
      </c>
    </row>
    <row r="28" spans="1:30" s="11" customFormat="1" ht="14.15" customHeight="1" x14ac:dyDescent="0.2">
      <c r="A28" s="50"/>
      <c r="B28" s="13">
        <v>79</v>
      </c>
      <c r="C28" s="13" t="s">
        <v>41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324</v>
      </c>
      <c r="K28" s="13">
        <v>5</v>
      </c>
      <c r="L28" s="13">
        <v>0</v>
      </c>
      <c r="M28" s="13">
        <v>0</v>
      </c>
      <c r="N28" s="13">
        <v>0</v>
      </c>
      <c r="O28" s="21">
        <f t="shared" si="18"/>
        <v>324</v>
      </c>
      <c r="P28" s="21">
        <v>324</v>
      </c>
      <c r="Q28" s="41">
        <f t="shared" si="19"/>
        <v>100</v>
      </c>
      <c r="R28" s="21">
        <v>0</v>
      </c>
      <c r="S28" s="41">
        <f t="shared" si="20"/>
        <v>0</v>
      </c>
      <c r="T28" s="21">
        <v>0</v>
      </c>
      <c r="U28" s="41">
        <f t="shared" si="21"/>
        <v>0</v>
      </c>
      <c r="V28" s="21">
        <v>0</v>
      </c>
      <c r="W28" s="41">
        <f t="shared" si="22"/>
        <v>0</v>
      </c>
      <c r="X28" s="21">
        <f t="shared" si="23"/>
        <v>324</v>
      </c>
      <c r="Y28" s="21">
        <v>0</v>
      </c>
      <c r="Z28" s="46">
        <v>7</v>
      </c>
      <c r="AA28" s="21">
        <v>1190</v>
      </c>
      <c r="AB28" s="21">
        <v>0</v>
      </c>
      <c r="AC28" s="21">
        <v>0</v>
      </c>
      <c r="AD28" s="21">
        <f t="shared" si="24"/>
        <v>1190</v>
      </c>
    </row>
    <row r="29" spans="1:30" s="11" customFormat="1" ht="14.15" customHeight="1" x14ac:dyDescent="0.2">
      <c r="A29" s="50"/>
      <c r="B29" s="13">
        <v>80</v>
      </c>
      <c r="C29" s="13" t="s">
        <v>40</v>
      </c>
      <c r="D29" s="13">
        <v>0</v>
      </c>
      <c r="E29" s="13">
        <v>0</v>
      </c>
      <c r="F29" s="13">
        <v>260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196</v>
      </c>
      <c r="M29" s="13">
        <v>0</v>
      </c>
      <c r="N29" s="13">
        <v>0</v>
      </c>
      <c r="O29" s="21">
        <f t="shared" si="18"/>
        <v>456</v>
      </c>
      <c r="P29" s="21">
        <v>196</v>
      </c>
      <c r="Q29" s="41">
        <f t="shared" si="19"/>
        <v>43</v>
      </c>
      <c r="R29" s="21">
        <v>260</v>
      </c>
      <c r="S29" s="41">
        <f t="shared" si="20"/>
        <v>57</v>
      </c>
      <c r="T29" s="21">
        <v>0</v>
      </c>
      <c r="U29" s="41">
        <f t="shared" si="21"/>
        <v>0</v>
      </c>
      <c r="V29" s="21">
        <v>0</v>
      </c>
      <c r="W29" s="41">
        <f t="shared" si="22"/>
        <v>0</v>
      </c>
      <c r="X29" s="21">
        <f t="shared" si="23"/>
        <v>456</v>
      </c>
      <c r="Y29" s="21">
        <v>0</v>
      </c>
      <c r="Z29" s="21">
        <v>7</v>
      </c>
      <c r="AA29" s="21">
        <v>2370</v>
      </c>
      <c r="AB29" s="21">
        <v>0</v>
      </c>
      <c r="AC29" s="21">
        <v>0</v>
      </c>
      <c r="AD29" s="21">
        <f t="shared" si="24"/>
        <v>2370</v>
      </c>
    </row>
    <row r="30" spans="1:30" s="11" customFormat="1" ht="14.15" customHeight="1" thickBot="1" x14ac:dyDescent="0.25">
      <c r="A30" s="50"/>
      <c r="B30" s="12">
        <v>85</v>
      </c>
      <c r="C30" s="12" t="s">
        <v>39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99</v>
      </c>
      <c r="K30" s="12">
        <v>3</v>
      </c>
      <c r="L30" s="12">
        <v>76</v>
      </c>
      <c r="M30" s="12">
        <v>0</v>
      </c>
      <c r="N30" s="12">
        <v>0</v>
      </c>
      <c r="O30" s="42">
        <f t="shared" si="18"/>
        <v>175</v>
      </c>
      <c r="P30" s="42">
        <v>175</v>
      </c>
      <c r="Q30" s="43">
        <f t="shared" si="19"/>
        <v>100</v>
      </c>
      <c r="R30" s="42">
        <v>0</v>
      </c>
      <c r="S30" s="43">
        <f t="shared" si="20"/>
        <v>0</v>
      </c>
      <c r="T30" s="42">
        <v>0</v>
      </c>
      <c r="U30" s="43">
        <f t="shared" si="21"/>
        <v>0</v>
      </c>
      <c r="V30" s="42">
        <v>0</v>
      </c>
      <c r="W30" s="43">
        <f t="shared" si="22"/>
        <v>0</v>
      </c>
      <c r="X30" s="21">
        <f t="shared" si="23"/>
        <v>175</v>
      </c>
      <c r="Y30" s="42">
        <v>0</v>
      </c>
      <c r="Z30" s="42">
        <v>12</v>
      </c>
      <c r="AA30" s="42">
        <v>2150</v>
      </c>
      <c r="AB30" s="42">
        <v>0</v>
      </c>
      <c r="AC30" s="42">
        <v>0</v>
      </c>
      <c r="AD30" s="42">
        <f t="shared" si="24"/>
        <v>2150</v>
      </c>
    </row>
    <row r="31" spans="1:30" s="3" customFormat="1" ht="14.15" customHeight="1" thickTop="1" x14ac:dyDescent="0.2">
      <c r="A31" s="50"/>
      <c r="B31" s="10"/>
      <c r="C31" s="9" t="s">
        <v>0</v>
      </c>
      <c r="D31" s="33">
        <f t="shared" ref="D31:P31" si="25">+SUM(D20:D30)</f>
        <v>0</v>
      </c>
      <c r="E31" s="33">
        <f t="shared" si="25"/>
        <v>0</v>
      </c>
      <c r="F31" s="33">
        <f t="shared" si="25"/>
        <v>5668</v>
      </c>
      <c r="G31" s="33">
        <f t="shared" si="25"/>
        <v>0</v>
      </c>
      <c r="H31" s="33">
        <f t="shared" si="25"/>
        <v>0</v>
      </c>
      <c r="I31" s="33">
        <f t="shared" si="25"/>
        <v>0</v>
      </c>
      <c r="J31" s="33">
        <f t="shared" si="25"/>
        <v>22154</v>
      </c>
      <c r="K31" s="33">
        <f t="shared" si="25"/>
        <v>83</v>
      </c>
      <c r="L31" s="33">
        <f t="shared" si="25"/>
        <v>13649</v>
      </c>
      <c r="M31" s="33">
        <f t="shared" si="25"/>
        <v>0</v>
      </c>
      <c r="N31" s="33">
        <f t="shared" si="25"/>
        <v>0</v>
      </c>
      <c r="O31" s="33">
        <f t="shared" si="25"/>
        <v>41471</v>
      </c>
      <c r="P31" s="33">
        <f t="shared" si="25"/>
        <v>32467</v>
      </c>
      <c r="Q31" s="34">
        <f>+ROUND(P31/X31*100,1)</f>
        <v>87</v>
      </c>
      <c r="R31" s="33">
        <f>+SUM(R20:R30)</f>
        <v>260</v>
      </c>
      <c r="S31" s="34">
        <f>+ROUND(R31/X31*100,1)</f>
        <v>0.7</v>
      </c>
      <c r="T31" s="33">
        <f>+SUM(T20:T30)</f>
        <v>4572</v>
      </c>
      <c r="U31" s="34">
        <f>+ROUND(T31/X31*100,1)</f>
        <v>12.2</v>
      </c>
      <c r="V31" s="33">
        <f>+SUM(V20:V30)</f>
        <v>26</v>
      </c>
      <c r="W31" s="34">
        <f>+ROUND(V31/X31*100,1)</f>
        <v>0.1</v>
      </c>
      <c r="X31" s="33">
        <f t="shared" ref="X31:AD31" si="26">+SUM(X20:X30)</f>
        <v>37325</v>
      </c>
      <c r="Y31" s="33">
        <f t="shared" si="26"/>
        <v>8070</v>
      </c>
      <c r="Z31" s="33">
        <f t="shared" si="26"/>
        <v>204</v>
      </c>
      <c r="AA31" s="33">
        <f t="shared" si="26"/>
        <v>98941</v>
      </c>
      <c r="AB31" s="33">
        <f t="shared" si="26"/>
        <v>0</v>
      </c>
      <c r="AC31" s="33">
        <f t="shared" si="26"/>
        <v>0</v>
      </c>
      <c r="AD31" s="33">
        <f t="shared" si="26"/>
        <v>98941</v>
      </c>
    </row>
    <row r="32" spans="1:30" s="3" customFormat="1" ht="14.15" customHeight="1" x14ac:dyDescent="0.2">
      <c r="A32" s="50"/>
      <c r="B32" s="8"/>
      <c r="C32" s="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5"/>
      <c r="R32" s="32"/>
      <c r="S32" s="35"/>
      <c r="T32" s="32"/>
      <c r="U32" s="35"/>
      <c r="V32" s="32"/>
      <c r="W32" s="35"/>
      <c r="X32" s="32"/>
      <c r="Y32" s="32"/>
      <c r="Z32" s="32"/>
      <c r="AA32" s="32"/>
      <c r="AB32" s="32"/>
      <c r="AC32" s="32"/>
      <c r="AD32" s="32"/>
    </row>
    <row r="33" spans="1:30" s="11" customFormat="1" ht="14.15" customHeight="1" x14ac:dyDescent="0.2">
      <c r="A33" s="50" t="s">
        <v>38</v>
      </c>
      <c r="B33" s="14">
        <v>35</v>
      </c>
      <c r="C33" s="14" t="s">
        <v>37</v>
      </c>
      <c r="D33" s="14">
        <v>0</v>
      </c>
      <c r="E33" s="14">
        <v>0</v>
      </c>
      <c r="F33" s="14">
        <v>565</v>
      </c>
      <c r="G33" s="14">
        <v>11</v>
      </c>
      <c r="H33" s="14">
        <v>0</v>
      </c>
      <c r="I33" s="14">
        <v>0</v>
      </c>
      <c r="J33" s="14">
        <v>1622</v>
      </c>
      <c r="K33" s="14">
        <v>8</v>
      </c>
      <c r="L33" s="14">
        <v>1462</v>
      </c>
      <c r="M33" s="14">
        <v>0</v>
      </c>
      <c r="N33" s="14">
        <v>6895</v>
      </c>
      <c r="O33" s="39">
        <f t="shared" ref="O33:O40" si="27">D33+E33+F33+G33+H33+J33+L33+M33+N33</f>
        <v>10555</v>
      </c>
      <c r="P33" s="39">
        <v>2733</v>
      </c>
      <c r="Q33" s="40">
        <f t="shared" ref="Q33:Q40" si="28">+ROUND(P33/X33*100,1)</f>
        <v>86.4</v>
      </c>
      <c r="R33" s="39">
        <v>137</v>
      </c>
      <c r="S33" s="40">
        <f t="shared" ref="S33:S40" si="29">+ROUND(R33/X33*100,1)</f>
        <v>4.3</v>
      </c>
      <c r="T33" s="39">
        <v>292</v>
      </c>
      <c r="U33" s="40">
        <f t="shared" ref="U33:U40" si="30">+ROUND(T33/X33*100,1)</f>
        <v>9.1999999999999993</v>
      </c>
      <c r="V33" s="39">
        <v>0</v>
      </c>
      <c r="W33" s="40">
        <f t="shared" ref="W33:W40" si="31">+ROUND(V33/X33*100,1)</f>
        <v>0</v>
      </c>
      <c r="X33" s="31">
        <f t="shared" ref="X33:X40" si="32">P33+R33+T33+V33</f>
        <v>3162</v>
      </c>
      <c r="Y33" s="39">
        <v>0</v>
      </c>
      <c r="Z33" s="39">
        <v>81</v>
      </c>
      <c r="AA33" s="39">
        <v>32203</v>
      </c>
      <c r="AB33" s="39">
        <v>0</v>
      </c>
      <c r="AC33" s="39">
        <v>0</v>
      </c>
      <c r="AD33" s="39">
        <f t="shared" ref="AD33:AD40" si="33">AA33+AC33</f>
        <v>32203</v>
      </c>
    </row>
    <row r="34" spans="1:30" s="11" customFormat="1" ht="14.15" customHeight="1" x14ac:dyDescent="0.2">
      <c r="A34" s="50"/>
      <c r="B34" s="13">
        <v>29</v>
      </c>
      <c r="C34" s="13" t="s">
        <v>36</v>
      </c>
      <c r="D34" s="13">
        <v>0</v>
      </c>
      <c r="E34" s="13">
        <v>0</v>
      </c>
      <c r="F34" s="13">
        <v>1787</v>
      </c>
      <c r="G34" s="13">
        <v>40</v>
      </c>
      <c r="H34" s="13">
        <v>0</v>
      </c>
      <c r="I34" s="13">
        <v>0</v>
      </c>
      <c r="J34" s="13">
        <v>1</v>
      </c>
      <c r="K34" s="13">
        <v>2</v>
      </c>
      <c r="L34" s="13">
        <v>0</v>
      </c>
      <c r="M34" s="13">
        <v>0</v>
      </c>
      <c r="N34" s="13">
        <v>2550</v>
      </c>
      <c r="O34" s="21">
        <f t="shared" si="27"/>
        <v>4378</v>
      </c>
      <c r="P34" s="21">
        <v>1</v>
      </c>
      <c r="Q34" s="41">
        <f t="shared" si="28"/>
        <v>0.1</v>
      </c>
      <c r="R34" s="21">
        <v>13</v>
      </c>
      <c r="S34" s="41">
        <f t="shared" si="29"/>
        <v>0.7</v>
      </c>
      <c r="T34" s="21">
        <v>0</v>
      </c>
      <c r="U34" s="41">
        <f t="shared" si="30"/>
        <v>0</v>
      </c>
      <c r="V34" s="21">
        <v>1730</v>
      </c>
      <c r="W34" s="41">
        <f t="shared" si="31"/>
        <v>99.2</v>
      </c>
      <c r="X34" s="21">
        <f t="shared" si="32"/>
        <v>1744</v>
      </c>
      <c r="Y34" s="21">
        <v>0</v>
      </c>
      <c r="Z34" s="21">
        <v>21</v>
      </c>
      <c r="AA34" s="21">
        <v>10507</v>
      </c>
      <c r="AB34" s="21">
        <v>0</v>
      </c>
      <c r="AC34" s="21">
        <v>0</v>
      </c>
      <c r="AD34" s="21">
        <f t="shared" si="33"/>
        <v>10507</v>
      </c>
    </row>
    <row r="35" spans="1:30" s="11" customFormat="1" ht="14.15" customHeight="1" x14ac:dyDescent="0.2">
      <c r="A35" s="50"/>
      <c r="B35" s="13">
        <v>25</v>
      </c>
      <c r="C35" s="13" t="s">
        <v>35</v>
      </c>
      <c r="D35" s="13">
        <v>0</v>
      </c>
      <c r="E35" s="13">
        <v>0</v>
      </c>
      <c r="F35" s="13">
        <v>282</v>
      </c>
      <c r="G35" s="13">
        <v>1012</v>
      </c>
      <c r="H35" s="13">
        <v>0</v>
      </c>
      <c r="I35" s="13">
        <v>0</v>
      </c>
      <c r="J35" s="13">
        <v>1145</v>
      </c>
      <c r="K35" s="13">
        <v>8</v>
      </c>
      <c r="L35" s="13">
        <v>0</v>
      </c>
      <c r="M35" s="13">
        <v>0</v>
      </c>
      <c r="N35" s="13">
        <v>86</v>
      </c>
      <c r="O35" s="21">
        <f t="shared" si="27"/>
        <v>2525</v>
      </c>
      <c r="P35" s="21">
        <v>1994</v>
      </c>
      <c r="Q35" s="41">
        <f t="shared" si="28"/>
        <v>83.2</v>
      </c>
      <c r="R35" s="21">
        <v>113</v>
      </c>
      <c r="S35" s="41">
        <f t="shared" si="29"/>
        <v>4.7</v>
      </c>
      <c r="T35" s="21">
        <v>169</v>
      </c>
      <c r="U35" s="41">
        <f t="shared" si="30"/>
        <v>7</v>
      </c>
      <c r="V35" s="21">
        <v>122</v>
      </c>
      <c r="W35" s="41">
        <f t="shared" si="31"/>
        <v>5.0999999999999996</v>
      </c>
      <c r="X35" s="21">
        <f t="shared" si="32"/>
        <v>2398</v>
      </c>
      <c r="Y35" s="21">
        <v>678</v>
      </c>
      <c r="Z35" s="21">
        <v>20</v>
      </c>
      <c r="AA35" s="21">
        <v>5440</v>
      </c>
      <c r="AB35" s="21">
        <v>0</v>
      </c>
      <c r="AC35" s="21">
        <v>0</v>
      </c>
      <c r="AD35" s="21">
        <f t="shared" si="33"/>
        <v>5440</v>
      </c>
    </row>
    <row r="36" spans="1:30" s="11" customFormat="1" ht="14.15" customHeight="1" x14ac:dyDescent="0.2">
      <c r="A36" s="50"/>
      <c r="B36" s="13">
        <v>59</v>
      </c>
      <c r="C36" s="13" t="s">
        <v>34</v>
      </c>
      <c r="D36" s="13">
        <v>0</v>
      </c>
      <c r="E36" s="13">
        <v>0</v>
      </c>
      <c r="F36" s="13">
        <v>0</v>
      </c>
      <c r="G36" s="13">
        <v>0</v>
      </c>
      <c r="H36" s="13">
        <v>162</v>
      </c>
      <c r="I36" s="13">
        <v>1</v>
      </c>
      <c r="J36" s="13">
        <v>171</v>
      </c>
      <c r="K36" s="21">
        <v>3</v>
      </c>
      <c r="L36" s="13">
        <v>112</v>
      </c>
      <c r="M36" s="13">
        <v>0</v>
      </c>
      <c r="N36" s="13">
        <v>2370</v>
      </c>
      <c r="O36" s="21">
        <f t="shared" si="27"/>
        <v>2815</v>
      </c>
      <c r="P36" s="21">
        <v>360</v>
      </c>
      <c r="Q36" s="41">
        <f t="shared" si="28"/>
        <v>80.900000000000006</v>
      </c>
      <c r="R36" s="21">
        <v>0</v>
      </c>
      <c r="S36" s="41">
        <f t="shared" si="29"/>
        <v>0</v>
      </c>
      <c r="T36" s="21">
        <v>85</v>
      </c>
      <c r="U36" s="41">
        <f t="shared" si="30"/>
        <v>19.100000000000001</v>
      </c>
      <c r="V36" s="21">
        <v>0</v>
      </c>
      <c r="W36" s="41">
        <f t="shared" si="31"/>
        <v>0</v>
      </c>
      <c r="X36" s="21">
        <f t="shared" si="32"/>
        <v>445</v>
      </c>
      <c r="Y36" s="21">
        <v>0</v>
      </c>
      <c r="Z36" s="21">
        <v>13</v>
      </c>
      <c r="AA36" s="21">
        <v>7849</v>
      </c>
      <c r="AB36" s="21">
        <v>0</v>
      </c>
      <c r="AC36" s="21">
        <v>0</v>
      </c>
      <c r="AD36" s="21">
        <f t="shared" si="33"/>
        <v>7849</v>
      </c>
    </row>
    <row r="37" spans="1:30" s="11" customFormat="1" ht="14.15" customHeight="1" x14ac:dyDescent="0.2">
      <c r="A37" s="50"/>
      <c r="B37" s="13">
        <v>66</v>
      </c>
      <c r="C37" s="13" t="s">
        <v>33</v>
      </c>
      <c r="D37" s="13">
        <v>0</v>
      </c>
      <c r="E37" s="13">
        <v>0</v>
      </c>
      <c r="F37" s="13">
        <v>1324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1">
        <f t="shared" si="27"/>
        <v>1324</v>
      </c>
      <c r="P37" s="21">
        <v>0</v>
      </c>
      <c r="Q37" s="41">
        <f t="shared" si="28"/>
        <v>0</v>
      </c>
      <c r="R37" s="21">
        <v>0</v>
      </c>
      <c r="S37" s="41">
        <f t="shared" si="29"/>
        <v>0</v>
      </c>
      <c r="T37" s="21">
        <v>1166</v>
      </c>
      <c r="U37" s="41">
        <f t="shared" si="30"/>
        <v>100</v>
      </c>
      <c r="V37" s="21">
        <v>0</v>
      </c>
      <c r="W37" s="41">
        <f t="shared" si="31"/>
        <v>0</v>
      </c>
      <c r="X37" s="21">
        <f t="shared" si="32"/>
        <v>1166</v>
      </c>
      <c r="Y37" s="21">
        <v>0</v>
      </c>
      <c r="Z37" s="21">
        <v>9</v>
      </c>
      <c r="AA37" s="21">
        <v>5465</v>
      </c>
      <c r="AB37" s="21">
        <v>0</v>
      </c>
      <c r="AC37" s="21">
        <v>0</v>
      </c>
      <c r="AD37" s="21">
        <f t="shared" si="33"/>
        <v>5465</v>
      </c>
    </row>
    <row r="38" spans="1:30" s="11" customFormat="1" ht="14.15" customHeight="1" x14ac:dyDescent="0.2">
      <c r="A38" s="50"/>
      <c r="B38" s="13">
        <v>64</v>
      </c>
      <c r="C38" s="13" t="s">
        <v>32</v>
      </c>
      <c r="D38" s="13">
        <v>0</v>
      </c>
      <c r="E38" s="13">
        <v>0</v>
      </c>
      <c r="F38" s="13">
        <v>155</v>
      </c>
      <c r="G38" s="13">
        <v>0</v>
      </c>
      <c r="H38" s="13">
        <v>0</v>
      </c>
      <c r="I38" s="13">
        <v>0</v>
      </c>
      <c r="J38" s="13">
        <v>51</v>
      </c>
      <c r="K38" s="13">
        <v>1</v>
      </c>
      <c r="L38" s="13">
        <v>0</v>
      </c>
      <c r="M38" s="13">
        <v>0</v>
      </c>
      <c r="N38" s="13">
        <v>1495</v>
      </c>
      <c r="O38" s="21">
        <f t="shared" si="27"/>
        <v>1701</v>
      </c>
      <c r="P38" s="21">
        <v>51</v>
      </c>
      <c r="Q38" s="41">
        <f t="shared" si="28"/>
        <v>24.8</v>
      </c>
      <c r="R38" s="21">
        <v>0</v>
      </c>
      <c r="S38" s="41">
        <f t="shared" si="29"/>
        <v>0</v>
      </c>
      <c r="T38" s="21">
        <v>155</v>
      </c>
      <c r="U38" s="41">
        <f t="shared" si="30"/>
        <v>75.2</v>
      </c>
      <c r="V38" s="21">
        <v>0</v>
      </c>
      <c r="W38" s="41">
        <f t="shared" si="31"/>
        <v>0</v>
      </c>
      <c r="X38" s="21">
        <f t="shared" si="32"/>
        <v>206</v>
      </c>
      <c r="Y38" s="21">
        <v>0</v>
      </c>
      <c r="Z38" s="21">
        <v>4</v>
      </c>
      <c r="AA38" s="21">
        <v>4132</v>
      </c>
      <c r="AB38" s="21">
        <v>0</v>
      </c>
      <c r="AC38" s="21">
        <v>0</v>
      </c>
      <c r="AD38" s="21">
        <f t="shared" si="33"/>
        <v>4132</v>
      </c>
    </row>
    <row r="39" spans="1:30" s="11" customFormat="1" ht="14.15" customHeight="1" x14ac:dyDescent="0.2">
      <c r="A39" s="50"/>
      <c r="B39" s="13">
        <v>88</v>
      </c>
      <c r="C39" s="13" t="s">
        <v>31</v>
      </c>
      <c r="D39" s="13">
        <v>0</v>
      </c>
      <c r="E39" s="13">
        <v>0</v>
      </c>
      <c r="F39" s="13">
        <v>259</v>
      </c>
      <c r="G39" s="13">
        <v>0</v>
      </c>
      <c r="H39" s="13">
        <v>0</v>
      </c>
      <c r="I39" s="13">
        <v>0</v>
      </c>
      <c r="J39" s="13">
        <v>332</v>
      </c>
      <c r="K39" s="13">
        <v>7</v>
      </c>
      <c r="L39" s="13">
        <v>0</v>
      </c>
      <c r="M39" s="13">
        <v>0</v>
      </c>
      <c r="N39" s="13">
        <v>0</v>
      </c>
      <c r="O39" s="21">
        <f t="shared" si="27"/>
        <v>591</v>
      </c>
      <c r="P39" s="21">
        <v>332</v>
      </c>
      <c r="Q39" s="41">
        <f t="shared" si="28"/>
        <v>56.2</v>
      </c>
      <c r="R39" s="21">
        <v>0</v>
      </c>
      <c r="S39" s="41">
        <f t="shared" si="29"/>
        <v>0</v>
      </c>
      <c r="T39" s="21">
        <v>259</v>
      </c>
      <c r="U39" s="41">
        <f t="shared" si="30"/>
        <v>43.8</v>
      </c>
      <c r="V39" s="21">
        <v>0</v>
      </c>
      <c r="W39" s="41">
        <f t="shared" si="31"/>
        <v>0</v>
      </c>
      <c r="X39" s="21">
        <f t="shared" si="32"/>
        <v>591</v>
      </c>
      <c r="Y39" s="21">
        <v>0</v>
      </c>
      <c r="Z39" s="21">
        <v>9</v>
      </c>
      <c r="AA39" s="21">
        <v>1833</v>
      </c>
      <c r="AB39" s="21">
        <v>0</v>
      </c>
      <c r="AC39" s="21">
        <v>0</v>
      </c>
      <c r="AD39" s="21">
        <f t="shared" si="33"/>
        <v>1833</v>
      </c>
    </row>
    <row r="40" spans="1:30" s="11" customFormat="1" ht="14.15" customHeight="1" thickBot="1" x14ac:dyDescent="0.25">
      <c r="A40" s="50"/>
      <c r="B40" s="12">
        <v>52</v>
      </c>
      <c r="C40" s="12" t="s">
        <v>30</v>
      </c>
      <c r="D40" s="12">
        <v>0</v>
      </c>
      <c r="E40" s="12">
        <v>0</v>
      </c>
      <c r="F40" s="12">
        <v>237</v>
      </c>
      <c r="G40" s="12">
        <v>61</v>
      </c>
      <c r="H40" s="12">
        <v>339</v>
      </c>
      <c r="I40" s="12">
        <v>1</v>
      </c>
      <c r="J40" s="12">
        <v>146</v>
      </c>
      <c r="K40" s="12">
        <v>6</v>
      </c>
      <c r="L40" s="12">
        <v>0</v>
      </c>
      <c r="M40" s="12">
        <v>0</v>
      </c>
      <c r="N40" s="12">
        <v>448</v>
      </c>
      <c r="O40" s="42">
        <f t="shared" si="27"/>
        <v>1231</v>
      </c>
      <c r="P40" s="42">
        <v>545</v>
      </c>
      <c r="Q40" s="43">
        <f t="shared" si="28"/>
        <v>69.7</v>
      </c>
      <c r="R40" s="42">
        <v>0</v>
      </c>
      <c r="S40" s="43">
        <f t="shared" si="29"/>
        <v>0</v>
      </c>
      <c r="T40" s="42">
        <v>237</v>
      </c>
      <c r="U40" s="43">
        <f t="shared" si="30"/>
        <v>30.3</v>
      </c>
      <c r="V40" s="42">
        <v>0</v>
      </c>
      <c r="W40" s="43">
        <f t="shared" si="31"/>
        <v>0</v>
      </c>
      <c r="X40" s="42">
        <f t="shared" si="32"/>
        <v>782</v>
      </c>
      <c r="Y40" s="42">
        <v>0</v>
      </c>
      <c r="Z40" s="42">
        <v>2</v>
      </c>
      <c r="AA40" s="42">
        <v>3000</v>
      </c>
      <c r="AB40" s="42">
        <v>0</v>
      </c>
      <c r="AC40" s="42">
        <v>0</v>
      </c>
      <c r="AD40" s="42">
        <f t="shared" si="33"/>
        <v>3000</v>
      </c>
    </row>
    <row r="41" spans="1:30" s="3" customFormat="1" ht="14.15" customHeight="1" thickTop="1" x14ac:dyDescent="0.2">
      <c r="A41" s="50"/>
      <c r="B41" s="10"/>
      <c r="C41" s="9" t="s">
        <v>0</v>
      </c>
      <c r="D41" s="33">
        <f t="shared" ref="D41:P41" si="34">+SUM(D33:D40)</f>
        <v>0</v>
      </c>
      <c r="E41" s="33">
        <f t="shared" si="34"/>
        <v>0</v>
      </c>
      <c r="F41" s="33">
        <f t="shared" si="34"/>
        <v>4609</v>
      </c>
      <c r="G41" s="33">
        <f t="shared" si="34"/>
        <v>1124</v>
      </c>
      <c r="H41" s="33">
        <f t="shared" si="34"/>
        <v>501</v>
      </c>
      <c r="I41" s="33">
        <f t="shared" si="34"/>
        <v>2</v>
      </c>
      <c r="J41" s="33">
        <f t="shared" si="34"/>
        <v>3468</v>
      </c>
      <c r="K41" s="33">
        <f t="shared" si="34"/>
        <v>35</v>
      </c>
      <c r="L41" s="33">
        <f t="shared" si="34"/>
        <v>1574</v>
      </c>
      <c r="M41" s="33">
        <f t="shared" si="34"/>
        <v>0</v>
      </c>
      <c r="N41" s="33">
        <f t="shared" si="34"/>
        <v>13844</v>
      </c>
      <c r="O41" s="33">
        <f t="shared" si="34"/>
        <v>25120</v>
      </c>
      <c r="P41" s="33">
        <f t="shared" si="34"/>
        <v>6016</v>
      </c>
      <c r="Q41" s="34">
        <f>+ROUND(P41/X41*100,1)</f>
        <v>57.3</v>
      </c>
      <c r="R41" s="33">
        <f>+SUM(R33:R40)</f>
        <v>263</v>
      </c>
      <c r="S41" s="34">
        <f>+ROUND(R41/X41*100,1)</f>
        <v>2.5</v>
      </c>
      <c r="T41" s="33">
        <f>+SUM(T33:T40)</f>
        <v>2363</v>
      </c>
      <c r="U41" s="34">
        <f>+ROUND(T41/X41*100,1)</f>
        <v>22.5</v>
      </c>
      <c r="V41" s="33">
        <f>+SUM(V33:V40)</f>
        <v>1852</v>
      </c>
      <c r="W41" s="34">
        <f>+ROUND(V41/X41*100,1)</f>
        <v>17.600000000000001</v>
      </c>
      <c r="X41" s="33">
        <f t="shared" ref="X41:AD41" si="35">+SUM(X33:X40)</f>
        <v>10494</v>
      </c>
      <c r="Y41" s="33">
        <f t="shared" si="35"/>
        <v>678</v>
      </c>
      <c r="Z41" s="33">
        <f t="shared" si="35"/>
        <v>159</v>
      </c>
      <c r="AA41" s="33">
        <f t="shared" si="35"/>
        <v>70429</v>
      </c>
      <c r="AB41" s="33">
        <v>0</v>
      </c>
      <c r="AC41" s="33">
        <v>0</v>
      </c>
      <c r="AD41" s="33">
        <f t="shared" si="35"/>
        <v>70429</v>
      </c>
    </row>
    <row r="42" spans="1:30" s="3" customFormat="1" ht="14.15" customHeight="1" x14ac:dyDescent="0.2">
      <c r="A42" s="50"/>
      <c r="B42" s="8"/>
      <c r="C42" s="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5"/>
      <c r="R42" s="32"/>
      <c r="S42" s="35"/>
      <c r="T42" s="32"/>
      <c r="U42" s="35"/>
      <c r="V42" s="32"/>
      <c r="W42" s="35"/>
      <c r="X42" s="32"/>
      <c r="Y42" s="32"/>
      <c r="Z42" s="32"/>
      <c r="AA42" s="32"/>
      <c r="AB42" s="32">
        <v>0</v>
      </c>
      <c r="AC42" s="32">
        <v>0</v>
      </c>
      <c r="AD42" s="32"/>
    </row>
    <row r="43" spans="1:30" s="11" customFormat="1" ht="14.15" customHeight="1" x14ac:dyDescent="0.2">
      <c r="A43" s="50" t="s">
        <v>98</v>
      </c>
      <c r="B43" s="14">
        <v>70</v>
      </c>
      <c r="C43" s="14" t="s">
        <v>29</v>
      </c>
      <c r="D43" s="14">
        <v>6903</v>
      </c>
      <c r="E43" s="14">
        <v>0</v>
      </c>
      <c r="F43" s="14">
        <v>6084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39">
        <f>D43+E43+F43+G43+H43+J43+L43+M43+N43</f>
        <v>12987</v>
      </c>
      <c r="P43" s="39">
        <v>0</v>
      </c>
      <c r="Q43" s="40">
        <f t="shared" ref="Q43:Q48" si="36">+ROUND(P43/X43*100,1)</f>
        <v>0</v>
      </c>
      <c r="R43" s="39">
        <v>4093</v>
      </c>
      <c r="S43" s="40">
        <f t="shared" ref="S43:S48" si="37">+ROUND(R43/X43*100,1)</f>
        <v>36.1</v>
      </c>
      <c r="T43" s="39">
        <v>7214</v>
      </c>
      <c r="U43" s="40">
        <f t="shared" ref="U43:U48" si="38">+ROUND(T43/X43*100,1)</f>
        <v>63.7</v>
      </c>
      <c r="V43" s="39">
        <v>18</v>
      </c>
      <c r="W43" s="40">
        <f t="shared" ref="W43:W48" si="39">+ROUND(V43/X43*100,1)</f>
        <v>0.2</v>
      </c>
      <c r="X43" s="39">
        <f t="shared" ref="X43:X48" si="40">P43+R43+T43+V43</f>
        <v>11325</v>
      </c>
      <c r="Y43" s="39">
        <v>18</v>
      </c>
      <c r="Z43" s="39">
        <v>169</v>
      </c>
      <c r="AA43" s="39">
        <v>37245</v>
      </c>
      <c r="AB43" s="39">
        <v>0</v>
      </c>
      <c r="AC43" s="39">
        <v>0</v>
      </c>
      <c r="AD43" s="39">
        <f t="shared" ref="AD43:AD48" si="41">AA43+AC43</f>
        <v>37245</v>
      </c>
    </row>
    <row r="44" spans="1:30" s="11" customFormat="1" ht="14.15" customHeight="1" x14ac:dyDescent="0.2">
      <c r="A44" s="50"/>
      <c r="B44" s="13">
        <v>83</v>
      </c>
      <c r="C44" s="13" t="s">
        <v>28</v>
      </c>
      <c r="D44" s="13">
        <v>1076</v>
      </c>
      <c r="E44" s="13">
        <v>0</v>
      </c>
      <c r="F44" s="13">
        <v>55</v>
      </c>
      <c r="G44" s="13">
        <v>0</v>
      </c>
      <c r="H44" s="13">
        <v>0</v>
      </c>
      <c r="I44" s="13">
        <v>0</v>
      </c>
      <c r="J44" s="13">
        <v>321</v>
      </c>
      <c r="K44" s="13">
        <v>5</v>
      </c>
      <c r="L44" s="13">
        <v>0</v>
      </c>
      <c r="M44" s="13">
        <v>0</v>
      </c>
      <c r="N44" s="13">
        <v>0</v>
      </c>
      <c r="O44" s="21">
        <f>D44+E44+F44+G44+H44+J44+L44+M44+N44</f>
        <v>1452</v>
      </c>
      <c r="P44" s="21">
        <v>0</v>
      </c>
      <c r="Q44" s="41">
        <f t="shared" si="36"/>
        <v>0</v>
      </c>
      <c r="R44" s="21">
        <v>0</v>
      </c>
      <c r="S44" s="41">
        <f t="shared" si="37"/>
        <v>0</v>
      </c>
      <c r="T44" s="21">
        <v>1350</v>
      </c>
      <c r="U44" s="41">
        <f t="shared" si="38"/>
        <v>100</v>
      </c>
      <c r="V44" s="21">
        <v>0</v>
      </c>
      <c r="W44" s="41">
        <f t="shared" si="39"/>
        <v>0</v>
      </c>
      <c r="X44" s="21">
        <f t="shared" si="40"/>
        <v>1350</v>
      </c>
      <c r="Y44" s="21">
        <v>0</v>
      </c>
      <c r="Z44" s="21">
        <v>11</v>
      </c>
      <c r="AA44" s="21">
        <v>2805</v>
      </c>
      <c r="AB44" s="21">
        <v>0</v>
      </c>
      <c r="AC44" s="21">
        <v>0</v>
      </c>
      <c r="AD44" s="21">
        <f t="shared" si="41"/>
        <v>2805</v>
      </c>
    </row>
    <row r="45" spans="1:30" s="11" customFormat="1" ht="14.15" customHeight="1" x14ac:dyDescent="0.2">
      <c r="A45" s="50"/>
      <c r="B45" s="19">
        <v>76</v>
      </c>
      <c r="C45" s="19" t="s">
        <v>27</v>
      </c>
      <c r="D45" s="19">
        <v>0</v>
      </c>
      <c r="E45" s="19">
        <v>0</v>
      </c>
      <c r="F45" s="19">
        <v>774</v>
      </c>
      <c r="G45" s="19">
        <v>0</v>
      </c>
      <c r="H45" s="19">
        <v>0</v>
      </c>
      <c r="I45" s="19">
        <v>0</v>
      </c>
      <c r="J45" s="19">
        <v>365</v>
      </c>
      <c r="K45" s="19">
        <v>3</v>
      </c>
      <c r="L45" s="19">
        <v>0</v>
      </c>
      <c r="M45" s="19">
        <v>0</v>
      </c>
      <c r="N45" s="19">
        <v>0</v>
      </c>
      <c r="O45" s="46">
        <f t="shared" ref="O45:O47" si="42">D45+E45+F45+G45+H45+J45+L45+M45+N45</f>
        <v>1139</v>
      </c>
      <c r="P45" s="46">
        <v>365</v>
      </c>
      <c r="Q45" s="47">
        <f t="shared" si="36"/>
        <v>32</v>
      </c>
      <c r="R45" s="46">
        <v>0</v>
      </c>
      <c r="S45" s="47">
        <f t="shared" si="37"/>
        <v>0</v>
      </c>
      <c r="T45" s="46">
        <v>774</v>
      </c>
      <c r="U45" s="47">
        <f t="shared" si="38"/>
        <v>68</v>
      </c>
      <c r="V45" s="46">
        <v>0</v>
      </c>
      <c r="W45" s="47">
        <f t="shared" si="39"/>
        <v>0</v>
      </c>
      <c r="X45" s="46">
        <f t="shared" si="40"/>
        <v>1139</v>
      </c>
      <c r="Y45" s="46">
        <v>0</v>
      </c>
      <c r="Z45" s="46">
        <v>12</v>
      </c>
      <c r="AA45" s="46">
        <v>1544</v>
      </c>
      <c r="AB45" s="46">
        <v>0</v>
      </c>
      <c r="AC45" s="46">
        <v>0</v>
      </c>
      <c r="AD45" s="46">
        <f t="shared" si="41"/>
        <v>1544</v>
      </c>
    </row>
    <row r="46" spans="1:30" s="11" customFormat="1" ht="14.15" customHeight="1" x14ac:dyDescent="0.2">
      <c r="A46" s="50"/>
      <c r="B46" s="19">
        <v>93</v>
      </c>
      <c r="C46" s="19" t="s">
        <v>93</v>
      </c>
      <c r="D46" s="19">
        <v>0</v>
      </c>
      <c r="E46" s="19">
        <v>0</v>
      </c>
      <c r="F46" s="19">
        <v>1208</v>
      </c>
      <c r="G46" s="19">
        <v>44</v>
      </c>
      <c r="H46" s="19">
        <v>0</v>
      </c>
      <c r="I46" s="19">
        <v>0</v>
      </c>
      <c r="J46" s="19">
        <v>2</v>
      </c>
      <c r="K46" s="19">
        <v>2</v>
      </c>
      <c r="L46" s="19">
        <v>0</v>
      </c>
      <c r="M46" s="19">
        <v>0</v>
      </c>
      <c r="N46" s="19">
        <v>0</v>
      </c>
      <c r="O46" s="46">
        <f t="shared" si="42"/>
        <v>1254</v>
      </c>
      <c r="P46" s="46">
        <v>2</v>
      </c>
      <c r="Q46" s="47">
        <f t="shared" si="36"/>
        <v>0.2</v>
      </c>
      <c r="R46" s="46">
        <v>241</v>
      </c>
      <c r="S46" s="47">
        <f t="shared" si="37"/>
        <v>19.399999999999999</v>
      </c>
      <c r="T46" s="46">
        <v>930</v>
      </c>
      <c r="U46" s="47">
        <f t="shared" si="38"/>
        <v>74.900000000000006</v>
      </c>
      <c r="V46" s="46">
        <v>69</v>
      </c>
      <c r="W46" s="47">
        <f t="shared" si="39"/>
        <v>5.6</v>
      </c>
      <c r="X46" s="46">
        <f t="shared" si="40"/>
        <v>1242</v>
      </c>
      <c r="Y46" s="46">
        <v>0</v>
      </c>
      <c r="Z46" s="46">
        <v>39</v>
      </c>
      <c r="AA46" s="46">
        <v>4327</v>
      </c>
      <c r="AB46" s="46">
        <v>0</v>
      </c>
      <c r="AC46" s="46">
        <v>0</v>
      </c>
      <c r="AD46" s="46">
        <f t="shared" si="41"/>
        <v>4327</v>
      </c>
    </row>
    <row r="47" spans="1:30" s="11" customFormat="1" ht="14.15" customHeight="1" x14ac:dyDescent="0.2">
      <c r="A47" s="50"/>
      <c r="B47" s="19">
        <v>94</v>
      </c>
      <c r="C47" s="19" t="s">
        <v>94</v>
      </c>
      <c r="D47" s="19">
        <v>0</v>
      </c>
      <c r="E47" s="19">
        <v>0</v>
      </c>
      <c r="F47" s="19">
        <v>193</v>
      </c>
      <c r="G47" s="19">
        <v>39</v>
      </c>
      <c r="H47" s="19">
        <v>0</v>
      </c>
      <c r="I47" s="19">
        <v>0</v>
      </c>
      <c r="J47" s="19">
        <v>368</v>
      </c>
      <c r="K47" s="19">
        <v>4</v>
      </c>
      <c r="L47" s="19">
        <v>0</v>
      </c>
      <c r="M47" s="19">
        <v>0</v>
      </c>
      <c r="N47" s="19">
        <v>0</v>
      </c>
      <c r="O47" s="46">
        <f t="shared" si="42"/>
        <v>600</v>
      </c>
      <c r="P47" s="46">
        <v>407</v>
      </c>
      <c r="Q47" s="47">
        <f t="shared" si="36"/>
        <v>67.8</v>
      </c>
      <c r="R47" s="46">
        <v>0</v>
      </c>
      <c r="S47" s="47">
        <f t="shared" si="37"/>
        <v>0</v>
      </c>
      <c r="T47" s="46">
        <v>193</v>
      </c>
      <c r="U47" s="47">
        <f t="shared" si="38"/>
        <v>32.200000000000003</v>
      </c>
      <c r="V47" s="46">
        <v>0</v>
      </c>
      <c r="W47" s="47">
        <f t="shared" si="39"/>
        <v>0</v>
      </c>
      <c r="X47" s="46">
        <f t="shared" si="40"/>
        <v>600</v>
      </c>
      <c r="Y47" s="46">
        <v>0</v>
      </c>
      <c r="Z47" s="46">
        <v>19</v>
      </c>
      <c r="AA47" s="46">
        <v>3445</v>
      </c>
      <c r="AB47" s="46">
        <v>0</v>
      </c>
      <c r="AC47" s="46">
        <v>0</v>
      </c>
      <c r="AD47" s="46">
        <f t="shared" si="41"/>
        <v>3445</v>
      </c>
    </row>
    <row r="48" spans="1:30" s="11" customFormat="1" ht="14.15" customHeight="1" thickBot="1" x14ac:dyDescent="0.25">
      <c r="A48" s="50"/>
      <c r="B48" s="12">
        <v>91</v>
      </c>
      <c r="C48" s="12" t="s">
        <v>95</v>
      </c>
      <c r="D48" s="12">
        <v>0</v>
      </c>
      <c r="E48" s="12">
        <v>0</v>
      </c>
      <c r="F48" s="12">
        <v>5</v>
      </c>
      <c r="G48" s="12">
        <v>28</v>
      </c>
      <c r="H48" s="12">
        <v>0</v>
      </c>
      <c r="I48" s="12">
        <v>0</v>
      </c>
      <c r="J48" s="12">
        <v>721</v>
      </c>
      <c r="K48" s="12">
        <v>8</v>
      </c>
      <c r="L48" s="12">
        <v>0</v>
      </c>
      <c r="M48" s="12">
        <v>0</v>
      </c>
      <c r="N48" s="12">
        <v>0</v>
      </c>
      <c r="O48" s="42">
        <f>D48+E48+F48+G48+H48+J48+L48+M48+N48</f>
        <v>754</v>
      </c>
      <c r="P48" s="42">
        <v>749</v>
      </c>
      <c r="Q48" s="43">
        <f t="shared" si="36"/>
        <v>99.3</v>
      </c>
      <c r="R48" s="42">
        <v>0</v>
      </c>
      <c r="S48" s="43">
        <f t="shared" si="37"/>
        <v>0</v>
      </c>
      <c r="T48" s="42">
        <v>5</v>
      </c>
      <c r="U48" s="43">
        <f t="shared" si="38"/>
        <v>0.7</v>
      </c>
      <c r="V48" s="42">
        <v>0</v>
      </c>
      <c r="W48" s="43">
        <f t="shared" si="39"/>
        <v>0</v>
      </c>
      <c r="X48" s="42">
        <f t="shared" si="40"/>
        <v>754</v>
      </c>
      <c r="Y48" s="42">
        <v>0</v>
      </c>
      <c r="Z48" s="42">
        <v>56</v>
      </c>
      <c r="AA48" s="42">
        <v>2451</v>
      </c>
      <c r="AB48" s="42">
        <v>0</v>
      </c>
      <c r="AC48" s="42">
        <v>0</v>
      </c>
      <c r="AD48" s="42">
        <f t="shared" si="41"/>
        <v>2451</v>
      </c>
    </row>
    <row r="49" spans="1:30" s="3" customFormat="1" ht="14.15" customHeight="1" thickTop="1" x14ac:dyDescent="0.2">
      <c r="A49" s="50"/>
      <c r="B49" s="10"/>
      <c r="C49" s="9" t="s">
        <v>0</v>
      </c>
      <c r="D49" s="33">
        <f t="shared" ref="D49:P49" si="43">+SUM(D43:D48)</f>
        <v>7979</v>
      </c>
      <c r="E49" s="33">
        <f t="shared" si="43"/>
        <v>0</v>
      </c>
      <c r="F49" s="33">
        <f t="shared" si="43"/>
        <v>8319</v>
      </c>
      <c r="G49" s="33">
        <f t="shared" si="43"/>
        <v>111</v>
      </c>
      <c r="H49" s="33">
        <f t="shared" si="43"/>
        <v>0</v>
      </c>
      <c r="I49" s="33">
        <f t="shared" si="43"/>
        <v>0</v>
      </c>
      <c r="J49" s="33">
        <f t="shared" si="43"/>
        <v>1777</v>
      </c>
      <c r="K49" s="33">
        <f t="shared" si="43"/>
        <v>22</v>
      </c>
      <c r="L49" s="33">
        <f t="shared" si="43"/>
        <v>0</v>
      </c>
      <c r="M49" s="33">
        <f t="shared" si="43"/>
        <v>0</v>
      </c>
      <c r="N49" s="33">
        <f t="shared" si="43"/>
        <v>0</v>
      </c>
      <c r="O49" s="33">
        <f t="shared" si="43"/>
        <v>18186</v>
      </c>
      <c r="P49" s="33">
        <f t="shared" si="43"/>
        <v>1523</v>
      </c>
      <c r="Q49" s="34">
        <f>+ROUND(P49/X49*100,1)</f>
        <v>9.3000000000000007</v>
      </c>
      <c r="R49" s="33">
        <f>+SUM(R43:R48)</f>
        <v>4334</v>
      </c>
      <c r="S49" s="34">
        <f>+ROUND(R49/X49*100,1)</f>
        <v>26.4</v>
      </c>
      <c r="T49" s="33">
        <f>+SUM(T43:T48)</f>
        <v>10466</v>
      </c>
      <c r="U49" s="34">
        <f>+ROUND(T49/X49*100,1)</f>
        <v>63.8</v>
      </c>
      <c r="V49" s="33">
        <f>+SUM(V43:V48)</f>
        <v>87</v>
      </c>
      <c r="W49" s="34">
        <f>+ROUND(V49/X49*100,1)</f>
        <v>0.5</v>
      </c>
      <c r="X49" s="33">
        <f t="shared" ref="X49:AD49" si="44">+SUM(X43:X48)</f>
        <v>16410</v>
      </c>
      <c r="Y49" s="33">
        <f t="shared" si="44"/>
        <v>18</v>
      </c>
      <c r="Z49" s="33">
        <f t="shared" si="44"/>
        <v>306</v>
      </c>
      <c r="AA49" s="33">
        <f t="shared" si="44"/>
        <v>51817</v>
      </c>
      <c r="AB49" s="33">
        <f t="shared" si="44"/>
        <v>0</v>
      </c>
      <c r="AC49" s="33">
        <f t="shared" si="44"/>
        <v>0</v>
      </c>
      <c r="AD49" s="33">
        <f t="shared" si="44"/>
        <v>51817</v>
      </c>
    </row>
    <row r="50" spans="1:30" s="3" customFormat="1" ht="14.15" customHeight="1" x14ac:dyDescent="0.2">
      <c r="A50" s="50"/>
      <c r="B50" s="8"/>
      <c r="C50" s="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2"/>
      <c r="S50" s="35"/>
      <c r="T50" s="32"/>
      <c r="U50" s="35"/>
      <c r="V50" s="32"/>
      <c r="W50" s="35"/>
      <c r="X50" s="32"/>
      <c r="Y50" s="32"/>
      <c r="Z50" s="32"/>
      <c r="AA50" s="32"/>
      <c r="AB50" s="32"/>
      <c r="AC50" s="32"/>
      <c r="AD50" s="32"/>
    </row>
    <row r="51" spans="1:30" s="11" customFormat="1" ht="14.15" customHeight="1" thickBot="1" x14ac:dyDescent="0.25">
      <c r="A51" s="50" t="s">
        <v>26</v>
      </c>
      <c r="B51" s="22">
        <v>20</v>
      </c>
      <c r="C51" s="22" t="s">
        <v>25</v>
      </c>
      <c r="D51" s="22">
        <v>0</v>
      </c>
      <c r="E51" s="22">
        <v>0</v>
      </c>
      <c r="F51" s="22">
        <v>1420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905</v>
      </c>
      <c r="M51" s="22">
        <v>0</v>
      </c>
      <c r="N51" s="22">
        <v>0</v>
      </c>
      <c r="O51" s="48">
        <f>D51+E51+F51+G51+H51+J51+L51+M51+N51</f>
        <v>2325</v>
      </c>
      <c r="P51" s="48">
        <v>672</v>
      </c>
      <c r="Q51" s="49">
        <f t="shared" ref="Q51" si="45">+ROUND(P51/X51*100,1)</f>
        <v>44.5</v>
      </c>
      <c r="R51" s="48">
        <v>0</v>
      </c>
      <c r="S51" s="49">
        <f t="shared" ref="S51" si="46">+ROUND(R51/X51*100,1)</f>
        <v>0</v>
      </c>
      <c r="T51" s="48">
        <v>838</v>
      </c>
      <c r="U51" s="49">
        <f t="shared" ref="U51" si="47">+ROUND(T51/X51*100,1)</f>
        <v>55.5</v>
      </c>
      <c r="V51" s="48">
        <v>0</v>
      </c>
      <c r="W51" s="49">
        <f t="shared" ref="W51" si="48">+ROUND(V51/X51*100,1)</f>
        <v>0</v>
      </c>
      <c r="X51" s="48">
        <f t="shared" ref="X51" si="49">P51+R51+T51+V51</f>
        <v>1510</v>
      </c>
      <c r="Y51" s="48">
        <v>0</v>
      </c>
      <c r="Z51" s="48">
        <v>16</v>
      </c>
      <c r="AA51" s="48">
        <v>2575</v>
      </c>
      <c r="AB51" s="48">
        <v>0</v>
      </c>
      <c r="AC51" s="48">
        <v>0</v>
      </c>
      <c r="AD51" s="48">
        <f t="shared" ref="AD51" si="50">AA51+AC51</f>
        <v>2575</v>
      </c>
    </row>
    <row r="52" spans="1:30" s="3" customFormat="1" ht="14.15" customHeight="1" thickTop="1" x14ac:dyDescent="0.2">
      <c r="A52" s="50"/>
      <c r="B52" s="10"/>
      <c r="C52" s="9" t="s">
        <v>0</v>
      </c>
      <c r="D52" s="33">
        <f t="shared" ref="D52:O52" si="51">+D51</f>
        <v>0</v>
      </c>
      <c r="E52" s="33">
        <f t="shared" si="51"/>
        <v>0</v>
      </c>
      <c r="F52" s="33">
        <f t="shared" si="51"/>
        <v>1420</v>
      </c>
      <c r="G52" s="33">
        <f t="shared" si="51"/>
        <v>0</v>
      </c>
      <c r="H52" s="33">
        <f t="shared" si="51"/>
        <v>0</v>
      </c>
      <c r="I52" s="33">
        <f t="shared" si="51"/>
        <v>0</v>
      </c>
      <c r="J52" s="33">
        <f t="shared" si="51"/>
        <v>0</v>
      </c>
      <c r="K52" s="33">
        <f t="shared" si="51"/>
        <v>0</v>
      </c>
      <c r="L52" s="33">
        <f t="shared" si="51"/>
        <v>905</v>
      </c>
      <c r="M52" s="33">
        <f t="shared" si="51"/>
        <v>0</v>
      </c>
      <c r="N52" s="33">
        <f t="shared" si="51"/>
        <v>0</v>
      </c>
      <c r="O52" s="33">
        <f t="shared" si="51"/>
        <v>2325</v>
      </c>
      <c r="P52" s="33">
        <f>+SUM(P51)</f>
        <v>672</v>
      </c>
      <c r="Q52" s="34">
        <f>+ROUND(P52/X52*100,1)</f>
        <v>44.5</v>
      </c>
      <c r="R52" s="33">
        <f>+SUM(R51)</f>
        <v>0</v>
      </c>
      <c r="S52" s="34">
        <f>+ROUND(R52/X52*100,1)</f>
        <v>0</v>
      </c>
      <c r="T52" s="33">
        <f>+SUM(T51)</f>
        <v>838</v>
      </c>
      <c r="U52" s="34">
        <f>+ROUND(T52/X52*100,1)</f>
        <v>55.5</v>
      </c>
      <c r="V52" s="33">
        <f>+SUM(V51)</f>
        <v>0</v>
      </c>
      <c r="W52" s="34">
        <f>+ROUND(V52/X52*100,1)</f>
        <v>0</v>
      </c>
      <c r="X52" s="33">
        <f t="shared" ref="X52:AD52" si="52">+SUM(X51)</f>
        <v>1510</v>
      </c>
      <c r="Y52" s="33">
        <f t="shared" si="52"/>
        <v>0</v>
      </c>
      <c r="Z52" s="33">
        <f t="shared" si="52"/>
        <v>16</v>
      </c>
      <c r="AA52" s="33">
        <f t="shared" si="52"/>
        <v>2575</v>
      </c>
      <c r="AB52" s="33">
        <f t="shared" si="52"/>
        <v>0</v>
      </c>
      <c r="AC52" s="33">
        <f t="shared" si="52"/>
        <v>0</v>
      </c>
      <c r="AD52" s="33">
        <f t="shared" si="52"/>
        <v>2575</v>
      </c>
    </row>
    <row r="53" spans="1:30" s="3" customFormat="1" ht="14.15" customHeight="1" x14ac:dyDescent="0.2">
      <c r="A53" s="50"/>
      <c r="B53" s="8"/>
      <c r="C53" s="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5"/>
      <c r="R53" s="32"/>
      <c r="S53" s="35"/>
      <c r="T53" s="32"/>
      <c r="U53" s="35"/>
      <c r="V53" s="32"/>
      <c r="W53" s="35"/>
      <c r="X53" s="32"/>
      <c r="Y53" s="32"/>
      <c r="Z53" s="32"/>
      <c r="AA53" s="32"/>
      <c r="AB53" s="32"/>
      <c r="AC53" s="32"/>
      <c r="AD53" s="32"/>
    </row>
    <row r="54" spans="1:30" s="11" customFormat="1" ht="14.15" customHeight="1" x14ac:dyDescent="0.2">
      <c r="A54" s="50" t="s">
        <v>24</v>
      </c>
      <c r="B54" s="14">
        <v>4</v>
      </c>
      <c r="C54" s="14" t="s">
        <v>100</v>
      </c>
      <c r="D54" s="14">
        <v>0</v>
      </c>
      <c r="E54" s="14">
        <v>0</v>
      </c>
      <c r="F54" s="14">
        <v>72</v>
      </c>
      <c r="G54" s="14">
        <v>0</v>
      </c>
      <c r="H54" s="14">
        <v>1552</v>
      </c>
      <c r="I54" s="14">
        <v>2</v>
      </c>
      <c r="J54" s="14">
        <v>1911</v>
      </c>
      <c r="K54" s="14">
        <v>4</v>
      </c>
      <c r="L54" s="14">
        <v>0</v>
      </c>
      <c r="M54" s="14">
        <v>0</v>
      </c>
      <c r="N54" s="14">
        <v>22868</v>
      </c>
      <c r="O54" s="39">
        <f t="shared" ref="O54:O60" si="53">D54+E54+F54+G54+H54+J54+L54+M54+N54</f>
        <v>26403</v>
      </c>
      <c r="P54" s="39">
        <v>3463</v>
      </c>
      <c r="Q54" s="40">
        <f t="shared" ref="Q54:Q60" si="54">+ROUND(P54/X54*100,1)</f>
        <v>98</v>
      </c>
      <c r="R54" s="39">
        <v>0</v>
      </c>
      <c r="S54" s="40">
        <f t="shared" ref="S54:S60" si="55">+ROUND(R54/X54*100,1)</f>
        <v>0</v>
      </c>
      <c r="T54" s="39">
        <v>0</v>
      </c>
      <c r="U54" s="40">
        <f t="shared" ref="U54:U60" si="56">+ROUND(T54/X54*100,1)</f>
        <v>0</v>
      </c>
      <c r="V54" s="39">
        <v>72</v>
      </c>
      <c r="W54" s="40">
        <f t="shared" ref="W54:W60" si="57">+ROUND(V54/X54*100,1)</f>
        <v>2</v>
      </c>
      <c r="X54" s="39">
        <f t="shared" ref="X54:X60" si="58">P54+R54+T54+V54</f>
        <v>3535</v>
      </c>
      <c r="Y54" s="39">
        <v>0</v>
      </c>
      <c r="Z54" s="39">
        <v>83</v>
      </c>
      <c r="AA54" s="39">
        <v>65875</v>
      </c>
      <c r="AB54" s="39">
        <v>0</v>
      </c>
      <c r="AC54" s="39">
        <v>0</v>
      </c>
      <c r="AD54" s="39">
        <f t="shared" ref="AD54:AD60" si="59">AA54+AC54</f>
        <v>65875</v>
      </c>
    </row>
    <row r="55" spans="1:30" s="11" customFormat="1" ht="14.15" customHeight="1" x14ac:dyDescent="0.2">
      <c r="A55" s="50"/>
      <c r="B55" s="13">
        <v>19</v>
      </c>
      <c r="C55" s="13" t="s">
        <v>101</v>
      </c>
      <c r="D55" s="13">
        <v>0</v>
      </c>
      <c r="E55" s="13">
        <v>0</v>
      </c>
      <c r="F55" s="13">
        <v>2139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f t="shared" si="53"/>
        <v>2139</v>
      </c>
      <c r="P55" s="21">
        <v>0</v>
      </c>
      <c r="Q55" s="41">
        <f t="shared" si="54"/>
        <v>0</v>
      </c>
      <c r="R55" s="21">
        <v>13</v>
      </c>
      <c r="S55" s="41">
        <f t="shared" si="55"/>
        <v>0.6</v>
      </c>
      <c r="T55" s="21">
        <v>2110</v>
      </c>
      <c r="U55" s="41">
        <f t="shared" si="56"/>
        <v>98.9</v>
      </c>
      <c r="V55" s="21">
        <v>10</v>
      </c>
      <c r="W55" s="41">
        <f t="shared" si="57"/>
        <v>0.5</v>
      </c>
      <c r="X55" s="21">
        <f t="shared" si="58"/>
        <v>2133</v>
      </c>
      <c r="Y55" s="21">
        <v>0</v>
      </c>
      <c r="Z55" s="21">
        <v>9</v>
      </c>
      <c r="AA55" s="21">
        <v>6153</v>
      </c>
      <c r="AB55" s="21">
        <v>0</v>
      </c>
      <c r="AC55" s="21">
        <v>0</v>
      </c>
      <c r="AD55" s="21">
        <f t="shared" si="59"/>
        <v>6153</v>
      </c>
    </row>
    <row r="56" spans="1:30" s="11" customFormat="1" ht="14.15" customHeight="1" x14ac:dyDescent="0.2">
      <c r="A56" s="50"/>
      <c r="B56" s="13">
        <v>41</v>
      </c>
      <c r="C56" s="13" t="s">
        <v>102</v>
      </c>
      <c r="D56" s="13">
        <v>0</v>
      </c>
      <c r="E56" s="13">
        <v>0</v>
      </c>
      <c r="F56" s="13">
        <v>950</v>
      </c>
      <c r="G56" s="13">
        <v>0</v>
      </c>
      <c r="H56" s="13">
        <v>0</v>
      </c>
      <c r="I56" s="13">
        <v>0</v>
      </c>
      <c r="J56" s="13">
        <v>1310</v>
      </c>
      <c r="K56" s="13">
        <v>8</v>
      </c>
      <c r="L56" s="13">
        <v>156</v>
      </c>
      <c r="M56" s="13">
        <v>0</v>
      </c>
      <c r="N56" s="13">
        <v>0</v>
      </c>
      <c r="O56" s="21">
        <f t="shared" si="53"/>
        <v>2416</v>
      </c>
      <c r="P56" s="21">
        <v>1328</v>
      </c>
      <c r="Q56" s="41">
        <f t="shared" si="54"/>
        <v>56.1</v>
      </c>
      <c r="R56" s="21">
        <v>0</v>
      </c>
      <c r="S56" s="41">
        <f t="shared" si="55"/>
        <v>0</v>
      </c>
      <c r="T56" s="21">
        <v>980</v>
      </c>
      <c r="U56" s="41">
        <f t="shared" si="56"/>
        <v>41.4</v>
      </c>
      <c r="V56" s="21">
        <v>59</v>
      </c>
      <c r="W56" s="41">
        <f t="shared" si="57"/>
        <v>2.5</v>
      </c>
      <c r="X56" s="21">
        <f t="shared" si="58"/>
        <v>2367</v>
      </c>
      <c r="Y56" s="21">
        <v>88</v>
      </c>
      <c r="Z56" s="21">
        <v>35</v>
      </c>
      <c r="AA56" s="21">
        <v>7970</v>
      </c>
      <c r="AB56" s="21">
        <v>0</v>
      </c>
      <c r="AC56" s="21">
        <v>0</v>
      </c>
      <c r="AD56" s="21">
        <f t="shared" si="59"/>
        <v>7970</v>
      </c>
    </row>
    <row r="57" spans="1:30" s="11" customFormat="1" ht="14.15" customHeight="1" x14ac:dyDescent="0.2">
      <c r="A57" s="50"/>
      <c r="B57" s="13">
        <v>47</v>
      </c>
      <c r="C57" s="13" t="s">
        <v>103</v>
      </c>
      <c r="D57" s="13">
        <v>58</v>
      </c>
      <c r="E57" s="13">
        <v>0</v>
      </c>
      <c r="F57" s="13">
        <v>0</v>
      </c>
      <c r="G57" s="13">
        <v>199</v>
      </c>
      <c r="H57" s="13">
        <v>0</v>
      </c>
      <c r="I57" s="13">
        <v>0</v>
      </c>
      <c r="J57" s="13">
        <v>0</v>
      </c>
      <c r="K57" s="13">
        <v>0</v>
      </c>
      <c r="L57" s="13">
        <v>360</v>
      </c>
      <c r="M57" s="13">
        <v>0</v>
      </c>
      <c r="N57" s="13">
        <v>0</v>
      </c>
      <c r="O57" s="21">
        <f t="shared" si="53"/>
        <v>617</v>
      </c>
      <c r="P57" s="21">
        <v>0</v>
      </c>
      <c r="Q57" s="41">
        <f t="shared" si="54"/>
        <v>0</v>
      </c>
      <c r="R57" s="21">
        <v>0</v>
      </c>
      <c r="S57" s="41">
        <f t="shared" si="55"/>
        <v>0</v>
      </c>
      <c r="T57" s="21">
        <v>0</v>
      </c>
      <c r="U57" s="41">
        <f t="shared" si="56"/>
        <v>0</v>
      </c>
      <c r="V57" s="21">
        <v>539</v>
      </c>
      <c r="W57" s="41">
        <f t="shared" si="57"/>
        <v>100</v>
      </c>
      <c r="X57" s="21">
        <f t="shared" si="58"/>
        <v>539</v>
      </c>
      <c r="Y57" s="21">
        <v>337</v>
      </c>
      <c r="Z57" s="21">
        <v>40</v>
      </c>
      <c r="AA57" s="21">
        <v>3426</v>
      </c>
      <c r="AB57" s="21">
        <v>0</v>
      </c>
      <c r="AC57" s="21">
        <v>0</v>
      </c>
      <c r="AD57" s="21">
        <f t="shared" si="59"/>
        <v>3426</v>
      </c>
    </row>
    <row r="58" spans="1:30" s="11" customFormat="1" ht="14.15" customHeight="1" x14ac:dyDescent="0.2">
      <c r="A58" s="50"/>
      <c r="B58" s="13">
        <v>46</v>
      </c>
      <c r="C58" s="13" t="s">
        <v>23</v>
      </c>
      <c r="D58" s="21">
        <v>0</v>
      </c>
      <c r="E58" s="21">
        <v>0</v>
      </c>
      <c r="F58" s="13">
        <v>2706</v>
      </c>
      <c r="G58" s="13">
        <v>312</v>
      </c>
      <c r="H58" s="13">
        <v>0</v>
      </c>
      <c r="I58" s="13">
        <v>0</v>
      </c>
      <c r="J58" s="13">
        <v>412</v>
      </c>
      <c r="K58" s="13">
        <v>3</v>
      </c>
      <c r="L58" s="13">
        <v>1635</v>
      </c>
      <c r="M58" s="13">
        <v>0</v>
      </c>
      <c r="N58" s="13">
        <v>6013</v>
      </c>
      <c r="O58" s="21">
        <f t="shared" si="53"/>
        <v>11078</v>
      </c>
      <c r="P58" s="21">
        <v>448</v>
      </c>
      <c r="Q58" s="41">
        <f t="shared" si="54"/>
        <v>9.6999999999999993</v>
      </c>
      <c r="R58" s="21">
        <v>142</v>
      </c>
      <c r="S58" s="41">
        <f t="shared" si="55"/>
        <v>3.1</v>
      </c>
      <c r="T58" s="21">
        <v>3750</v>
      </c>
      <c r="U58" s="41">
        <f t="shared" si="56"/>
        <v>80.900000000000006</v>
      </c>
      <c r="V58" s="21">
        <v>297</v>
      </c>
      <c r="W58" s="41">
        <f t="shared" si="57"/>
        <v>6.4</v>
      </c>
      <c r="X58" s="21">
        <f t="shared" si="58"/>
        <v>4637</v>
      </c>
      <c r="Y58" s="21">
        <v>0</v>
      </c>
      <c r="Z58" s="21">
        <v>32</v>
      </c>
      <c r="AA58" s="21">
        <v>30844</v>
      </c>
      <c r="AB58" s="21">
        <v>0</v>
      </c>
      <c r="AC58" s="21">
        <v>0</v>
      </c>
      <c r="AD58" s="21">
        <f t="shared" si="59"/>
        <v>30844</v>
      </c>
    </row>
    <row r="59" spans="1:30" s="11" customFormat="1" ht="14.15" customHeight="1" x14ac:dyDescent="0.2">
      <c r="A59" s="50"/>
      <c r="B59" s="13">
        <v>89</v>
      </c>
      <c r="C59" s="13" t="s">
        <v>91</v>
      </c>
      <c r="D59" s="13">
        <v>0</v>
      </c>
      <c r="E59" s="13">
        <v>0</v>
      </c>
      <c r="F59" s="13">
        <v>0</v>
      </c>
      <c r="G59" s="20">
        <v>0</v>
      </c>
      <c r="H59" s="13">
        <v>0</v>
      </c>
      <c r="I59" s="13">
        <v>0</v>
      </c>
      <c r="J59" s="13">
        <v>12085</v>
      </c>
      <c r="K59" s="13">
        <v>31</v>
      </c>
      <c r="L59" s="13">
        <v>0</v>
      </c>
      <c r="M59" s="13">
        <v>0</v>
      </c>
      <c r="N59" s="13">
        <v>0</v>
      </c>
      <c r="O59" s="21">
        <f t="shared" si="53"/>
        <v>12085</v>
      </c>
      <c r="P59" s="46">
        <v>12085</v>
      </c>
      <c r="Q59" s="47">
        <f t="shared" si="54"/>
        <v>100</v>
      </c>
      <c r="R59" s="46">
        <v>0</v>
      </c>
      <c r="S59" s="47">
        <f t="shared" si="55"/>
        <v>0</v>
      </c>
      <c r="T59" s="46">
        <v>0</v>
      </c>
      <c r="U59" s="47">
        <f t="shared" si="56"/>
        <v>0</v>
      </c>
      <c r="V59" s="46">
        <v>0</v>
      </c>
      <c r="W59" s="47">
        <f t="shared" si="57"/>
        <v>0</v>
      </c>
      <c r="X59" s="46">
        <f t="shared" si="58"/>
        <v>12085</v>
      </c>
      <c r="Y59" s="46">
        <v>0</v>
      </c>
      <c r="Z59" s="46">
        <v>57</v>
      </c>
      <c r="AA59" s="46">
        <v>42414</v>
      </c>
      <c r="AB59" s="46">
        <v>0</v>
      </c>
      <c r="AC59" s="46">
        <v>0</v>
      </c>
      <c r="AD59" s="46">
        <f t="shared" si="59"/>
        <v>42414</v>
      </c>
    </row>
    <row r="60" spans="1:30" s="11" customFormat="1" ht="14.15" customHeight="1" thickBot="1" x14ac:dyDescent="0.25">
      <c r="A60" s="50"/>
      <c r="B60" s="16">
        <v>32</v>
      </c>
      <c r="C60" s="18" t="s">
        <v>22</v>
      </c>
      <c r="D60" s="16">
        <v>0</v>
      </c>
      <c r="E60" s="16">
        <v>0</v>
      </c>
      <c r="F60" s="16">
        <v>462</v>
      </c>
      <c r="G60" s="16">
        <v>0</v>
      </c>
      <c r="H60" s="17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545</v>
      </c>
      <c r="O60" s="44">
        <f t="shared" si="53"/>
        <v>1007</v>
      </c>
      <c r="P60" s="42">
        <v>0</v>
      </c>
      <c r="Q60" s="43">
        <f t="shared" si="54"/>
        <v>0</v>
      </c>
      <c r="R60" s="42">
        <v>462</v>
      </c>
      <c r="S60" s="43">
        <f t="shared" si="55"/>
        <v>100</v>
      </c>
      <c r="T60" s="42">
        <v>0</v>
      </c>
      <c r="U60" s="43">
        <f t="shared" si="56"/>
        <v>0</v>
      </c>
      <c r="V60" s="42">
        <v>0</v>
      </c>
      <c r="W60" s="43">
        <f t="shared" si="57"/>
        <v>0</v>
      </c>
      <c r="X60" s="42">
        <f t="shared" si="58"/>
        <v>462</v>
      </c>
      <c r="Y60" s="42">
        <v>0</v>
      </c>
      <c r="Z60" s="42">
        <v>6</v>
      </c>
      <c r="AA60" s="42">
        <v>3316</v>
      </c>
      <c r="AB60" s="42">
        <v>0</v>
      </c>
      <c r="AC60" s="42">
        <v>0</v>
      </c>
      <c r="AD60" s="42">
        <f t="shared" si="59"/>
        <v>3316</v>
      </c>
    </row>
    <row r="61" spans="1:30" s="3" customFormat="1" ht="14.15" customHeight="1" thickTop="1" x14ac:dyDescent="0.2">
      <c r="A61" s="50"/>
      <c r="B61" s="10"/>
      <c r="C61" s="9" t="s">
        <v>0</v>
      </c>
      <c r="D61" s="33">
        <f t="shared" ref="D61:P61" si="60">+SUM(D54:D60)</f>
        <v>58</v>
      </c>
      <c r="E61" s="33">
        <f t="shared" si="60"/>
        <v>0</v>
      </c>
      <c r="F61" s="33">
        <f t="shared" si="60"/>
        <v>6329</v>
      </c>
      <c r="G61" s="33">
        <f t="shared" si="60"/>
        <v>511</v>
      </c>
      <c r="H61" s="33">
        <f t="shared" si="60"/>
        <v>1552</v>
      </c>
      <c r="I61" s="33">
        <f t="shared" si="60"/>
        <v>2</v>
      </c>
      <c r="J61" s="33">
        <f t="shared" si="60"/>
        <v>15718</v>
      </c>
      <c r="K61" s="33">
        <f t="shared" si="60"/>
        <v>46</v>
      </c>
      <c r="L61" s="33">
        <f t="shared" si="60"/>
        <v>2151</v>
      </c>
      <c r="M61" s="33">
        <f t="shared" si="60"/>
        <v>0</v>
      </c>
      <c r="N61" s="33">
        <f t="shared" si="60"/>
        <v>29426</v>
      </c>
      <c r="O61" s="33">
        <f t="shared" si="60"/>
        <v>55745</v>
      </c>
      <c r="P61" s="33">
        <f t="shared" si="60"/>
        <v>17324</v>
      </c>
      <c r="Q61" s="34">
        <f>+ROUND(P61/X61*100,1)</f>
        <v>67.3</v>
      </c>
      <c r="R61" s="33">
        <f>+SUM(R54:R60)</f>
        <v>617</v>
      </c>
      <c r="S61" s="34">
        <f>+ROUND(R61/X61*100,1)</f>
        <v>2.4</v>
      </c>
      <c r="T61" s="33">
        <f>+SUM(T54:T60)</f>
        <v>6840</v>
      </c>
      <c r="U61" s="34">
        <f>+ROUND(T61/X61*100,1)</f>
        <v>26.6</v>
      </c>
      <c r="V61" s="33">
        <f>+SUM(V54:V60)</f>
        <v>977</v>
      </c>
      <c r="W61" s="34">
        <f>+ROUND(V61/X61*100,1)</f>
        <v>3.8</v>
      </c>
      <c r="X61" s="33">
        <f t="shared" ref="X61:AD61" si="61">+SUM(X54:X60)</f>
        <v>25758</v>
      </c>
      <c r="Y61" s="33">
        <f t="shared" si="61"/>
        <v>425</v>
      </c>
      <c r="Z61" s="33">
        <f t="shared" si="61"/>
        <v>262</v>
      </c>
      <c r="AA61" s="33">
        <f t="shared" si="61"/>
        <v>159998</v>
      </c>
      <c r="AB61" s="33">
        <f t="shared" si="61"/>
        <v>0</v>
      </c>
      <c r="AC61" s="33">
        <f t="shared" si="61"/>
        <v>0</v>
      </c>
      <c r="AD61" s="33">
        <f t="shared" si="61"/>
        <v>159998</v>
      </c>
    </row>
    <row r="62" spans="1:30" s="3" customFormat="1" ht="14.15" customHeight="1" x14ac:dyDescent="0.2">
      <c r="A62" s="50"/>
      <c r="B62" s="8"/>
      <c r="C62" s="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5"/>
      <c r="R62" s="32"/>
      <c r="S62" s="35"/>
      <c r="T62" s="32"/>
      <c r="U62" s="35"/>
      <c r="V62" s="32"/>
      <c r="W62" s="35"/>
      <c r="X62" s="32"/>
      <c r="Y62" s="32"/>
      <c r="Z62" s="32"/>
      <c r="AA62" s="32"/>
      <c r="AB62" s="32"/>
      <c r="AC62" s="32"/>
      <c r="AD62" s="32"/>
    </row>
    <row r="63" spans="1:30" s="11" customFormat="1" ht="14.15" customHeight="1" x14ac:dyDescent="0.2">
      <c r="A63" s="51" t="s">
        <v>99</v>
      </c>
      <c r="B63" s="14">
        <v>9</v>
      </c>
      <c r="C63" s="14" t="s">
        <v>21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15</v>
      </c>
      <c r="K63" s="14">
        <v>6</v>
      </c>
      <c r="L63" s="14">
        <v>7838</v>
      </c>
      <c r="M63" s="14">
        <v>0</v>
      </c>
      <c r="N63" s="14">
        <v>0</v>
      </c>
      <c r="O63" s="39">
        <f>D63+E63+F63+G63+H63+J63+L63+M63+N63</f>
        <v>7853</v>
      </c>
      <c r="P63" s="39">
        <v>7853</v>
      </c>
      <c r="Q63" s="40">
        <f t="shared" ref="Q63:Q66" si="62">+ROUND(P63/X63*100,1)</f>
        <v>100</v>
      </c>
      <c r="R63" s="39">
        <v>0</v>
      </c>
      <c r="S63" s="40">
        <f t="shared" ref="S63:S66" si="63">+ROUND(R63/X63*100,1)</f>
        <v>0</v>
      </c>
      <c r="T63" s="39">
        <v>0</v>
      </c>
      <c r="U63" s="40">
        <f t="shared" ref="U63:U66" si="64">+ROUND(T63/X63*100,1)</f>
        <v>0</v>
      </c>
      <c r="V63" s="39">
        <v>0</v>
      </c>
      <c r="W63" s="40">
        <f t="shared" ref="W63:W66" si="65">+ROUND(V63/X63*100,1)</f>
        <v>0</v>
      </c>
      <c r="X63" s="39">
        <f t="shared" ref="X63:X66" si="66">P63+R63+T63+V63</f>
        <v>7853</v>
      </c>
      <c r="Y63" s="39">
        <v>0</v>
      </c>
      <c r="Z63" s="39">
        <v>33</v>
      </c>
      <c r="AA63" s="39">
        <v>9370</v>
      </c>
      <c r="AB63" s="39">
        <v>0</v>
      </c>
      <c r="AC63" s="39">
        <v>0</v>
      </c>
      <c r="AD63" s="39">
        <f t="shared" ref="AD63:AD66" si="67">AA63+AC63</f>
        <v>9370</v>
      </c>
    </row>
    <row r="64" spans="1:30" s="11" customFormat="1" ht="14.15" customHeight="1" x14ac:dyDescent="0.2">
      <c r="A64" s="51"/>
      <c r="B64" s="13">
        <v>22</v>
      </c>
      <c r="C64" s="13" t="s">
        <v>20</v>
      </c>
      <c r="D64" s="13">
        <v>0</v>
      </c>
      <c r="E64" s="13">
        <v>0</v>
      </c>
      <c r="F64" s="13">
        <v>0</v>
      </c>
      <c r="G64" s="13">
        <v>161</v>
      </c>
      <c r="H64" s="13">
        <v>0</v>
      </c>
      <c r="I64" s="13">
        <v>0</v>
      </c>
      <c r="J64" s="13">
        <v>903</v>
      </c>
      <c r="K64" s="13">
        <v>4</v>
      </c>
      <c r="L64" s="13">
        <v>0</v>
      </c>
      <c r="M64" s="13">
        <v>0</v>
      </c>
      <c r="N64" s="13">
        <v>0</v>
      </c>
      <c r="O64" s="21">
        <f>D64+E64+F64+G64+H64+J64+L64+M64+N64</f>
        <v>1064</v>
      </c>
      <c r="P64" s="21">
        <v>1064</v>
      </c>
      <c r="Q64" s="41">
        <f t="shared" si="62"/>
        <v>100</v>
      </c>
      <c r="R64" s="21">
        <v>0</v>
      </c>
      <c r="S64" s="41">
        <f t="shared" si="63"/>
        <v>0</v>
      </c>
      <c r="T64" s="21">
        <v>0</v>
      </c>
      <c r="U64" s="41">
        <f t="shared" si="64"/>
        <v>0</v>
      </c>
      <c r="V64" s="21">
        <v>0</v>
      </c>
      <c r="W64" s="41">
        <f t="shared" si="65"/>
        <v>0</v>
      </c>
      <c r="X64" s="21">
        <f t="shared" si="66"/>
        <v>1064</v>
      </c>
      <c r="Y64" s="21">
        <v>0</v>
      </c>
      <c r="Z64" s="21">
        <v>6</v>
      </c>
      <c r="AA64" s="21">
        <v>4128</v>
      </c>
      <c r="AB64" s="21">
        <v>0</v>
      </c>
      <c r="AC64" s="21">
        <v>0</v>
      </c>
      <c r="AD64" s="21">
        <f t="shared" si="67"/>
        <v>4128</v>
      </c>
    </row>
    <row r="65" spans="1:30" s="11" customFormat="1" ht="14.15" customHeight="1" x14ac:dyDescent="0.2">
      <c r="A65" s="51"/>
      <c r="B65" s="13">
        <v>74</v>
      </c>
      <c r="C65" s="13" t="s">
        <v>19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983</v>
      </c>
      <c r="K65" s="13">
        <v>5</v>
      </c>
      <c r="L65" s="13">
        <v>0</v>
      </c>
      <c r="M65" s="13">
        <v>0</v>
      </c>
      <c r="N65" s="13">
        <v>0</v>
      </c>
      <c r="O65" s="21">
        <f>D65+E65+F65+G65+H65+J65+L65+M65+N65</f>
        <v>983</v>
      </c>
      <c r="P65" s="21">
        <v>983</v>
      </c>
      <c r="Q65" s="41">
        <f t="shared" si="62"/>
        <v>100</v>
      </c>
      <c r="R65" s="21">
        <v>0</v>
      </c>
      <c r="S65" s="41">
        <f t="shared" si="63"/>
        <v>0</v>
      </c>
      <c r="T65" s="21">
        <v>0</v>
      </c>
      <c r="U65" s="41">
        <f t="shared" si="64"/>
        <v>0</v>
      </c>
      <c r="V65" s="21">
        <v>0</v>
      </c>
      <c r="W65" s="41">
        <f t="shared" si="65"/>
        <v>0</v>
      </c>
      <c r="X65" s="21">
        <f t="shared" si="66"/>
        <v>983</v>
      </c>
      <c r="Y65" s="21">
        <v>0</v>
      </c>
      <c r="Z65" s="21">
        <v>3</v>
      </c>
      <c r="AA65" s="21">
        <v>3050</v>
      </c>
      <c r="AB65" s="21">
        <v>0</v>
      </c>
      <c r="AC65" s="21">
        <v>0</v>
      </c>
      <c r="AD65" s="21">
        <f t="shared" si="67"/>
        <v>3050</v>
      </c>
    </row>
    <row r="66" spans="1:30" s="11" customFormat="1" ht="14.15" customHeight="1" thickBot="1" x14ac:dyDescent="0.25">
      <c r="A66" s="51"/>
      <c r="B66" s="12">
        <v>63</v>
      </c>
      <c r="C66" s="12" t="s">
        <v>18</v>
      </c>
      <c r="D66" s="12">
        <v>0</v>
      </c>
      <c r="E66" s="12">
        <v>0</v>
      </c>
      <c r="F66" s="12">
        <v>630</v>
      </c>
      <c r="G66" s="12">
        <v>0</v>
      </c>
      <c r="H66" s="12">
        <v>0</v>
      </c>
      <c r="I66" s="12">
        <v>0</v>
      </c>
      <c r="J66" s="12">
        <v>1785</v>
      </c>
      <c r="K66" s="12">
        <v>5</v>
      </c>
      <c r="L66" s="12">
        <v>438</v>
      </c>
      <c r="M66" s="12">
        <v>0</v>
      </c>
      <c r="N66" s="12">
        <v>0</v>
      </c>
      <c r="O66" s="42">
        <f>D66+E66+F66+G66+H66+J66+L66+M66+N66</f>
        <v>2853</v>
      </c>
      <c r="P66" s="42">
        <v>2223</v>
      </c>
      <c r="Q66" s="43">
        <f t="shared" si="62"/>
        <v>77.900000000000006</v>
      </c>
      <c r="R66" s="42">
        <v>0</v>
      </c>
      <c r="S66" s="43">
        <f t="shared" si="63"/>
        <v>0</v>
      </c>
      <c r="T66" s="42">
        <v>630</v>
      </c>
      <c r="U66" s="43">
        <f t="shared" si="64"/>
        <v>22.1</v>
      </c>
      <c r="V66" s="42">
        <v>0</v>
      </c>
      <c r="W66" s="43">
        <f t="shared" si="65"/>
        <v>0</v>
      </c>
      <c r="X66" s="42">
        <f t="shared" si="66"/>
        <v>2853</v>
      </c>
      <c r="Y66" s="42">
        <v>0</v>
      </c>
      <c r="Z66" s="42">
        <v>14</v>
      </c>
      <c r="AA66" s="42">
        <v>12902</v>
      </c>
      <c r="AB66" s="42">
        <v>0</v>
      </c>
      <c r="AC66" s="42">
        <v>0</v>
      </c>
      <c r="AD66" s="42">
        <f t="shared" si="67"/>
        <v>12902</v>
      </c>
    </row>
    <row r="67" spans="1:30" s="3" customFormat="1" ht="14.15" customHeight="1" thickTop="1" x14ac:dyDescent="0.2">
      <c r="A67" s="51"/>
      <c r="B67" s="10"/>
      <c r="C67" s="9" t="s">
        <v>0</v>
      </c>
      <c r="D67" s="33">
        <f t="shared" ref="D67:P67" si="68">+SUM(D63:D66)</f>
        <v>0</v>
      </c>
      <c r="E67" s="33">
        <f t="shared" si="68"/>
        <v>0</v>
      </c>
      <c r="F67" s="33">
        <f t="shared" si="68"/>
        <v>630</v>
      </c>
      <c r="G67" s="33">
        <f t="shared" si="68"/>
        <v>161</v>
      </c>
      <c r="H67" s="33">
        <f t="shared" si="68"/>
        <v>0</v>
      </c>
      <c r="I67" s="33">
        <f t="shared" si="68"/>
        <v>0</v>
      </c>
      <c r="J67" s="33">
        <f t="shared" si="68"/>
        <v>3686</v>
      </c>
      <c r="K67" s="33">
        <f t="shared" si="68"/>
        <v>20</v>
      </c>
      <c r="L67" s="33">
        <f t="shared" si="68"/>
        <v>8276</v>
      </c>
      <c r="M67" s="33">
        <f t="shared" si="68"/>
        <v>0</v>
      </c>
      <c r="N67" s="33">
        <f t="shared" si="68"/>
        <v>0</v>
      </c>
      <c r="O67" s="33">
        <f t="shared" si="68"/>
        <v>12753</v>
      </c>
      <c r="P67" s="33">
        <f t="shared" si="68"/>
        <v>12123</v>
      </c>
      <c r="Q67" s="34">
        <f>+ROUND(P67/X67*100,1)</f>
        <v>95.1</v>
      </c>
      <c r="R67" s="33">
        <f>+SUM(R63:R66)</f>
        <v>0</v>
      </c>
      <c r="S67" s="34">
        <f>+ROUND(R67/X67*100,1)</f>
        <v>0</v>
      </c>
      <c r="T67" s="33">
        <f>+SUM(T63:T66)</f>
        <v>630</v>
      </c>
      <c r="U67" s="34">
        <f>+ROUND(T67/X67*100,1)</f>
        <v>4.9000000000000004</v>
      </c>
      <c r="V67" s="33">
        <f>+SUM(V63:V66)</f>
        <v>0</v>
      </c>
      <c r="W67" s="34">
        <f>+ROUND(V67/X67*100,1)</f>
        <v>0</v>
      </c>
      <c r="X67" s="33">
        <f t="shared" ref="X67:AD67" si="69">+SUM(X63:X66)</f>
        <v>12753</v>
      </c>
      <c r="Y67" s="33">
        <f t="shared" si="69"/>
        <v>0</v>
      </c>
      <c r="Z67" s="33">
        <f t="shared" si="69"/>
        <v>56</v>
      </c>
      <c r="AA67" s="33">
        <f t="shared" si="69"/>
        <v>29450</v>
      </c>
      <c r="AB67" s="33">
        <f t="shared" si="69"/>
        <v>0</v>
      </c>
      <c r="AC67" s="33">
        <f t="shared" si="69"/>
        <v>0</v>
      </c>
      <c r="AD67" s="33">
        <f t="shared" si="69"/>
        <v>29450</v>
      </c>
    </row>
    <row r="68" spans="1:30" s="3" customFormat="1" ht="14.15" customHeight="1" x14ac:dyDescent="0.2">
      <c r="A68" s="51"/>
      <c r="B68" s="8"/>
      <c r="C68" s="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5"/>
      <c r="R68" s="32"/>
      <c r="S68" s="35"/>
      <c r="T68" s="32"/>
      <c r="U68" s="35"/>
      <c r="V68" s="32"/>
      <c r="W68" s="35"/>
      <c r="X68" s="32"/>
      <c r="Y68" s="32"/>
      <c r="Z68" s="32"/>
      <c r="AA68" s="32"/>
      <c r="AB68" s="32"/>
      <c r="AC68" s="32"/>
      <c r="AD68" s="32"/>
    </row>
    <row r="69" spans="1:30" s="11" customFormat="1" ht="14.15" customHeight="1" x14ac:dyDescent="0.2">
      <c r="A69" s="50" t="s">
        <v>17</v>
      </c>
      <c r="B69" s="14">
        <v>57</v>
      </c>
      <c r="C69" s="14" t="s">
        <v>16</v>
      </c>
      <c r="D69" s="14">
        <v>0</v>
      </c>
      <c r="E69" s="14">
        <v>0</v>
      </c>
      <c r="F69" s="14">
        <v>12385</v>
      </c>
      <c r="G69" s="14">
        <v>0</v>
      </c>
      <c r="H69" s="14">
        <v>10089</v>
      </c>
      <c r="I69" s="14">
        <v>15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39">
        <f t="shared" ref="O69:O77" si="70">D69+E69+F69+G69+H69+J69+L69+M69+N69</f>
        <v>22474</v>
      </c>
      <c r="P69" s="39">
        <v>10080</v>
      </c>
      <c r="Q69" s="40">
        <f t="shared" ref="Q69:Q77" si="71">+ROUND(P69/X69*100,1)</f>
        <v>46</v>
      </c>
      <c r="R69" s="39">
        <v>0</v>
      </c>
      <c r="S69" s="40">
        <f t="shared" ref="S69:S77" si="72">+ROUND(R69/X69*100,1)</f>
        <v>0</v>
      </c>
      <c r="T69" s="39">
        <v>11856</v>
      </c>
      <c r="U69" s="40">
        <f t="shared" ref="U69:U77" si="73">+ROUND(T69/X69*100,1)</f>
        <v>54</v>
      </c>
      <c r="V69" s="39">
        <v>0</v>
      </c>
      <c r="W69" s="40">
        <f t="shared" ref="W69:W77" si="74">+ROUND(V69/X69*100,1)</f>
        <v>0</v>
      </c>
      <c r="X69" s="31">
        <f t="shared" ref="X69:X77" si="75">P69+R69+T69+V69</f>
        <v>21936</v>
      </c>
      <c r="Y69" s="39">
        <v>0</v>
      </c>
      <c r="Z69" s="39">
        <v>60</v>
      </c>
      <c r="AA69" s="39">
        <v>52647</v>
      </c>
      <c r="AB69" s="39">
        <v>0</v>
      </c>
      <c r="AC69" s="39">
        <v>0</v>
      </c>
      <c r="AD69" s="39">
        <f t="shared" ref="AD69:AD77" si="76">AA69+AC69</f>
        <v>52647</v>
      </c>
    </row>
    <row r="70" spans="1:30" s="11" customFormat="1" ht="14.15" customHeight="1" x14ac:dyDescent="0.2">
      <c r="A70" s="50"/>
      <c r="B70" s="13">
        <v>1</v>
      </c>
      <c r="C70" s="13" t="s">
        <v>15</v>
      </c>
      <c r="D70" s="13">
        <v>15604</v>
      </c>
      <c r="E70" s="13">
        <v>0</v>
      </c>
      <c r="F70" s="13">
        <v>316</v>
      </c>
      <c r="G70" s="13">
        <v>7524</v>
      </c>
      <c r="H70" s="13">
        <v>2380</v>
      </c>
      <c r="I70" s="13">
        <v>5</v>
      </c>
      <c r="J70" s="13">
        <v>8446</v>
      </c>
      <c r="K70" s="13">
        <v>16</v>
      </c>
      <c r="L70" s="13">
        <v>1073</v>
      </c>
      <c r="M70" s="13">
        <v>0</v>
      </c>
      <c r="N70" s="13">
        <v>0</v>
      </c>
      <c r="O70" s="21">
        <f t="shared" si="70"/>
        <v>35343</v>
      </c>
      <c r="P70" s="21">
        <v>18278</v>
      </c>
      <c r="Q70" s="41">
        <f t="shared" si="71"/>
        <v>54</v>
      </c>
      <c r="R70" s="21">
        <v>1209</v>
      </c>
      <c r="S70" s="41">
        <f t="shared" si="72"/>
        <v>3.6</v>
      </c>
      <c r="T70" s="21">
        <v>13628</v>
      </c>
      <c r="U70" s="41">
        <f t="shared" si="73"/>
        <v>40.299999999999997</v>
      </c>
      <c r="V70" s="21">
        <v>728</v>
      </c>
      <c r="W70" s="41">
        <f t="shared" si="74"/>
        <v>2.2000000000000002</v>
      </c>
      <c r="X70" s="21">
        <f t="shared" si="75"/>
        <v>33843</v>
      </c>
      <c r="Y70" s="21">
        <v>2406</v>
      </c>
      <c r="Z70" s="21">
        <v>433</v>
      </c>
      <c r="AA70" s="21">
        <v>117077</v>
      </c>
      <c r="AB70" s="21">
        <v>1</v>
      </c>
      <c r="AC70" s="21">
        <v>503</v>
      </c>
      <c r="AD70" s="21">
        <f t="shared" si="76"/>
        <v>117580</v>
      </c>
    </row>
    <row r="71" spans="1:30" s="11" customFormat="1" ht="14.15" customHeight="1" x14ac:dyDescent="0.2">
      <c r="A71" s="50"/>
      <c r="B71" s="13">
        <v>10</v>
      </c>
      <c r="C71" s="13" t="s">
        <v>14</v>
      </c>
      <c r="D71" s="13">
        <v>1777</v>
      </c>
      <c r="E71" s="13">
        <v>0</v>
      </c>
      <c r="F71" s="13">
        <v>1308</v>
      </c>
      <c r="G71" s="13">
        <v>1114</v>
      </c>
      <c r="H71" s="13">
        <v>0</v>
      </c>
      <c r="I71" s="13">
        <v>0</v>
      </c>
      <c r="J71" s="13">
        <v>3188</v>
      </c>
      <c r="K71" s="13">
        <v>14</v>
      </c>
      <c r="L71" s="13">
        <v>463</v>
      </c>
      <c r="M71" s="13">
        <v>0</v>
      </c>
      <c r="N71" s="13">
        <v>0</v>
      </c>
      <c r="O71" s="21">
        <f t="shared" si="70"/>
        <v>7850</v>
      </c>
      <c r="P71" s="21">
        <v>2900</v>
      </c>
      <c r="Q71" s="41">
        <f t="shared" si="71"/>
        <v>40.6</v>
      </c>
      <c r="R71" s="21">
        <v>1811</v>
      </c>
      <c r="S71" s="41">
        <f t="shared" si="72"/>
        <v>25.4</v>
      </c>
      <c r="T71" s="21">
        <v>2432</v>
      </c>
      <c r="U71" s="41">
        <f t="shared" si="73"/>
        <v>34</v>
      </c>
      <c r="V71" s="21">
        <v>0</v>
      </c>
      <c r="W71" s="41">
        <f t="shared" si="74"/>
        <v>0</v>
      </c>
      <c r="X71" s="21">
        <f t="shared" si="75"/>
        <v>7143</v>
      </c>
      <c r="Y71" s="21">
        <v>0</v>
      </c>
      <c r="Z71" s="21">
        <v>26</v>
      </c>
      <c r="AA71" s="21">
        <v>25000</v>
      </c>
      <c r="AB71" s="21">
        <v>0</v>
      </c>
      <c r="AC71" s="21">
        <v>0</v>
      </c>
      <c r="AD71" s="21">
        <f t="shared" si="76"/>
        <v>25000</v>
      </c>
    </row>
    <row r="72" spans="1:30" s="11" customFormat="1" ht="14.15" customHeight="1" x14ac:dyDescent="0.2">
      <c r="A72" s="50"/>
      <c r="B72" s="13">
        <v>26</v>
      </c>
      <c r="C72" s="13" t="s">
        <v>13</v>
      </c>
      <c r="D72" s="13">
        <v>0</v>
      </c>
      <c r="E72" s="13">
        <v>0</v>
      </c>
      <c r="F72" s="13">
        <v>1143</v>
      </c>
      <c r="G72" s="13">
        <v>0</v>
      </c>
      <c r="H72" s="13">
        <v>0</v>
      </c>
      <c r="I72" s="13">
        <v>0</v>
      </c>
      <c r="J72" s="13">
        <v>48</v>
      </c>
      <c r="K72" s="13">
        <v>1</v>
      </c>
      <c r="L72" s="13">
        <v>533</v>
      </c>
      <c r="M72" s="13">
        <v>0</v>
      </c>
      <c r="N72" s="13">
        <v>0</v>
      </c>
      <c r="O72" s="21">
        <f t="shared" si="70"/>
        <v>1724</v>
      </c>
      <c r="P72" s="21">
        <v>234</v>
      </c>
      <c r="Q72" s="41">
        <f t="shared" si="71"/>
        <v>28.2</v>
      </c>
      <c r="R72" s="21">
        <v>565</v>
      </c>
      <c r="S72" s="41">
        <f t="shared" si="72"/>
        <v>68</v>
      </c>
      <c r="T72" s="21">
        <v>32</v>
      </c>
      <c r="U72" s="41">
        <f t="shared" si="73"/>
        <v>3.9</v>
      </c>
      <c r="V72" s="21">
        <v>0</v>
      </c>
      <c r="W72" s="41">
        <f t="shared" si="74"/>
        <v>0</v>
      </c>
      <c r="X72" s="21">
        <f t="shared" si="75"/>
        <v>831</v>
      </c>
      <c r="Y72" s="21">
        <v>0</v>
      </c>
      <c r="Z72" s="21">
        <v>16</v>
      </c>
      <c r="AA72" s="21">
        <v>1047</v>
      </c>
      <c r="AB72" s="21">
        <v>0</v>
      </c>
      <c r="AC72" s="21">
        <v>0</v>
      </c>
      <c r="AD72" s="21">
        <f t="shared" si="76"/>
        <v>1047</v>
      </c>
    </row>
    <row r="73" spans="1:30" s="11" customFormat="1" ht="14.15" customHeight="1" x14ac:dyDescent="0.2">
      <c r="A73" s="50"/>
      <c r="B73" s="13">
        <v>15</v>
      </c>
      <c r="C73" s="13" t="s">
        <v>12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1364</v>
      </c>
      <c r="K73" s="13">
        <v>5</v>
      </c>
      <c r="L73" s="13">
        <v>0</v>
      </c>
      <c r="M73" s="13">
        <v>0</v>
      </c>
      <c r="N73" s="13">
        <v>0</v>
      </c>
      <c r="O73" s="21">
        <f t="shared" si="70"/>
        <v>1364</v>
      </c>
      <c r="P73" s="21">
        <v>0</v>
      </c>
      <c r="Q73" s="41">
        <f t="shared" si="71"/>
        <v>0</v>
      </c>
      <c r="R73" s="21">
        <v>0</v>
      </c>
      <c r="S73" s="41">
        <f t="shared" si="72"/>
        <v>0</v>
      </c>
      <c r="T73" s="21">
        <v>1364</v>
      </c>
      <c r="U73" s="41">
        <f t="shared" si="73"/>
        <v>100</v>
      </c>
      <c r="V73" s="21">
        <v>0</v>
      </c>
      <c r="W73" s="41">
        <f t="shared" si="74"/>
        <v>0</v>
      </c>
      <c r="X73" s="21">
        <f t="shared" si="75"/>
        <v>1364</v>
      </c>
      <c r="Y73" s="21">
        <v>0</v>
      </c>
      <c r="Z73" s="21">
        <v>3</v>
      </c>
      <c r="AA73" s="21">
        <v>16800</v>
      </c>
      <c r="AB73" s="21">
        <v>0</v>
      </c>
      <c r="AC73" s="21">
        <v>0</v>
      </c>
      <c r="AD73" s="21">
        <f t="shared" si="76"/>
        <v>16800</v>
      </c>
    </row>
    <row r="74" spans="1:30" s="11" customFormat="1" ht="14.15" customHeight="1" x14ac:dyDescent="0.2">
      <c r="A74" s="50"/>
      <c r="B74" s="13">
        <v>87</v>
      </c>
      <c r="C74" s="13" t="s">
        <v>11</v>
      </c>
      <c r="D74" s="13">
        <v>0</v>
      </c>
      <c r="E74" s="13">
        <v>0</v>
      </c>
      <c r="F74" s="13">
        <v>603</v>
      </c>
      <c r="G74" s="13">
        <v>0</v>
      </c>
      <c r="H74" s="13">
        <v>0</v>
      </c>
      <c r="I74" s="13">
        <v>0</v>
      </c>
      <c r="J74" s="13">
        <v>407</v>
      </c>
      <c r="K74" s="13">
        <v>6</v>
      </c>
      <c r="L74" s="13">
        <v>417</v>
      </c>
      <c r="M74" s="13">
        <v>0</v>
      </c>
      <c r="N74" s="13">
        <v>0</v>
      </c>
      <c r="O74" s="21">
        <f t="shared" si="70"/>
        <v>1427</v>
      </c>
      <c r="P74" s="21">
        <v>407</v>
      </c>
      <c r="Q74" s="41">
        <f t="shared" si="71"/>
        <v>35.9</v>
      </c>
      <c r="R74" s="21">
        <v>0</v>
      </c>
      <c r="S74" s="41">
        <f t="shared" si="72"/>
        <v>0</v>
      </c>
      <c r="T74" s="21">
        <v>726</v>
      </c>
      <c r="U74" s="41">
        <f t="shared" si="73"/>
        <v>64.099999999999994</v>
      </c>
      <c r="V74" s="21">
        <v>0</v>
      </c>
      <c r="W74" s="41">
        <f t="shared" si="74"/>
        <v>0</v>
      </c>
      <c r="X74" s="21">
        <f t="shared" si="75"/>
        <v>1133</v>
      </c>
      <c r="Y74" s="21">
        <v>0</v>
      </c>
      <c r="Z74" s="21">
        <v>19</v>
      </c>
      <c r="AA74" s="21">
        <v>3443</v>
      </c>
      <c r="AB74" s="21">
        <v>0</v>
      </c>
      <c r="AC74" s="21">
        <v>0</v>
      </c>
      <c r="AD74" s="21">
        <f t="shared" si="76"/>
        <v>3443</v>
      </c>
    </row>
    <row r="75" spans="1:30" s="11" customFormat="1" ht="14.15" customHeight="1" x14ac:dyDescent="0.2">
      <c r="A75" s="50"/>
      <c r="B75" s="13">
        <v>81</v>
      </c>
      <c r="C75" s="13" t="s">
        <v>10</v>
      </c>
      <c r="D75" s="13">
        <v>0</v>
      </c>
      <c r="E75" s="13">
        <v>0</v>
      </c>
      <c r="F75" s="13">
        <v>51</v>
      </c>
      <c r="G75" s="13">
        <v>48</v>
      </c>
      <c r="H75" s="13">
        <v>0</v>
      </c>
      <c r="I75" s="13">
        <v>0</v>
      </c>
      <c r="J75" s="13">
        <v>355</v>
      </c>
      <c r="K75" s="13">
        <v>9</v>
      </c>
      <c r="L75" s="13">
        <v>816</v>
      </c>
      <c r="M75" s="13">
        <v>0</v>
      </c>
      <c r="N75" s="13">
        <v>0</v>
      </c>
      <c r="O75" s="21">
        <f t="shared" si="70"/>
        <v>1270</v>
      </c>
      <c r="P75" s="21">
        <v>1219</v>
      </c>
      <c r="Q75" s="41">
        <f t="shared" si="71"/>
        <v>96</v>
      </c>
      <c r="R75" s="21">
        <v>51</v>
      </c>
      <c r="S75" s="41">
        <f t="shared" si="72"/>
        <v>4</v>
      </c>
      <c r="T75" s="21">
        <v>0</v>
      </c>
      <c r="U75" s="41">
        <f t="shared" si="73"/>
        <v>0</v>
      </c>
      <c r="V75" s="21">
        <v>0</v>
      </c>
      <c r="W75" s="41">
        <f t="shared" si="74"/>
        <v>0</v>
      </c>
      <c r="X75" s="21">
        <f t="shared" si="75"/>
        <v>1270</v>
      </c>
      <c r="Y75" s="21">
        <v>0</v>
      </c>
      <c r="Z75" s="21">
        <v>18</v>
      </c>
      <c r="AA75" s="21">
        <v>4343</v>
      </c>
      <c r="AB75" s="21">
        <v>0</v>
      </c>
      <c r="AC75" s="21">
        <v>0</v>
      </c>
      <c r="AD75" s="21">
        <f t="shared" si="76"/>
        <v>4343</v>
      </c>
    </row>
    <row r="76" spans="1:30" s="11" customFormat="1" ht="14.15" customHeight="1" x14ac:dyDescent="0.2">
      <c r="A76" s="50"/>
      <c r="B76" s="13">
        <v>54</v>
      </c>
      <c r="C76" s="13" t="s">
        <v>9</v>
      </c>
      <c r="D76" s="13">
        <v>0</v>
      </c>
      <c r="E76" s="13">
        <v>0</v>
      </c>
      <c r="F76" s="13">
        <v>0</v>
      </c>
      <c r="G76" s="13">
        <v>570</v>
      </c>
      <c r="H76" s="13">
        <v>0</v>
      </c>
      <c r="I76" s="13">
        <v>0</v>
      </c>
      <c r="J76" s="13">
        <v>409</v>
      </c>
      <c r="K76" s="13">
        <v>5</v>
      </c>
      <c r="L76" s="13">
        <v>0</v>
      </c>
      <c r="M76" s="13">
        <v>0</v>
      </c>
      <c r="N76" s="13">
        <v>0</v>
      </c>
      <c r="O76" s="21">
        <f t="shared" si="70"/>
        <v>979</v>
      </c>
      <c r="P76" s="21">
        <v>337</v>
      </c>
      <c r="Q76" s="41">
        <f t="shared" si="71"/>
        <v>36.9</v>
      </c>
      <c r="R76" s="21">
        <v>0</v>
      </c>
      <c r="S76" s="41">
        <f t="shared" si="72"/>
        <v>0</v>
      </c>
      <c r="T76" s="21">
        <v>576</v>
      </c>
      <c r="U76" s="41">
        <f t="shared" si="73"/>
        <v>63.1</v>
      </c>
      <c r="V76" s="21">
        <v>0</v>
      </c>
      <c r="W76" s="41">
        <f t="shared" si="74"/>
        <v>0</v>
      </c>
      <c r="X76" s="21">
        <f t="shared" si="75"/>
        <v>913</v>
      </c>
      <c r="Y76" s="21">
        <v>0</v>
      </c>
      <c r="Z76" s="21">
        <v>22</v>
      </c>
      <c r="AA76" s="21">
        <v>3964</v>
      </c>
      <c r="AB76" s="21">
        <v>0</v>
      </c>
      <c r="AC76" s="21">
        <v>0</v>
      </c>
      <c r="AD76" s="21">
        <f t="shared" si="76"/>
        <v>3964</v>
      </c>
    </row>
    <row r="77" spans="1:30" s="11" customFormat="1" ht="14.15" customHeight="1" thickBot="1" x14ac:dyDescent="0.25">
      <c r="A77" s="50"/>
      <c r="B77" s="12">
        <v>75</v>
      </c>
      <c r="C77" s="12" t="s">
        <v>8</v>
      </c>
      <c r="D77" s="12">
        <v>0</v>
      </c>
      <c r="E77" s="12">
        <v>0</v>
      </c>
      <c r="F77" s="12">
        <v>406</v>
      </c>
      <c r="G77" s="12">
        <v>41</v>
      </c>
      <c r="H77" s="12">
        <v>0</v>
      </c>
      <c r="I77" s="12">
        <v>0</v>
      </c>
      <c r="J77" s="12">
        <v>111</v>
      </c>
      <c r="K77" s="12">
        <v>5</v>
      </c>
      <c r="L77" s="12">
        <v>0</v>
      </c>
      <c r="M77" s="12">
        <v>0</v>
      </c>
      <c r="N77" s="12">
        <v>0</v>
      </c>
      <c r="O77" s="42">
        <f t="shared" si="70"/>
        <v>558</v>
      </c>
      <c r="P77" s="42">
        <v>0</v>
      </c>
      <c r="Q77" s="43">
        <f t="shared" si="71"/>
        <v>0</v>
      </c>
      <c r="R77" s="42">
        <v>0</v>
      </c>
      <c r="S77" s="43">
        <f t="shared" si="72"/>
        <v>0</v>
      </c>
      <c r="T77" s="42">
        <v>487</v>
      </c>
      <c r="U77" s="43">
        <f t="shared" si="73"/>
        <v>100</v>
      </c>
      <c r="V77" s="42">
        <v>0</v>
      </c>
      <c r="W77" s="43">
        <f t="shared" si="74"/>
        <v>0</v>
      </c>
      <c r="X77" s="42">
        <f t="shared" si="75"/>
        <v>487</v>
      </c>
      <c r="Y77" s="42">
        <v>0</v>
      </c>
      <c r="Z77" s="42">
        <v>6</v>
      </c>
      <c r="AA77" s="42">
        <v>2125</v>
      </c>
      <c r="AB77" s="42">
        <v>0</v>
      </c>
      <c r="AC77" s="42">
        <v>0</v>
      </c>
      <c r="AD77" s="42">
        <f t="shared" si="76"/>
        <v>2125</v>
      </c>
    </row>
    <row r="78" spans="1:30" s="3" customFormat="1" ht="14.15" customHeight="1" thickTop="1" x14ac:dyDescent="0.2">
      <c r="A78" s="50"/>
      <c r="B78" s="10"/>
      <c r="C78" s="9" t="s">
        <v>0</v>
      </c>
      <c r="D78" s="33">
        <f t="shared" ref="D78:P78" si="77">+SUM(D69:D77)</f>
        <v>17381</v>
      </c>
      <c r="E78" s="33">
        <f t="shared" si="77"/>
        <v>0</v>
      </c>
      <c r="F78" s="33">
        <f t="shared" si="77"/>
        <v>16212</v>
      </c>
      <c r="G78" s="33">
        <f t="shared" si="77"/>
        <v>9297</v>
      </c>
      <c r="H78" s="33">
        <f t="shared" si="77"/>
        <v>12469</v>
      </c>
      <c r="I78" s="33">
        <f t="shared" si="77"/>
        <v>20</v>
      </c>
      <c r="J78" s="33">
        <f t="shared" si="77"/>
        <v>14328</v>
      </c>
      <c r="K78" s="33">
        <f t="shared" si="77"/>
        <v>61</v>
      </c>
      <c r="L78" s="33">
        <f t="shared" si="77"/>
        <v>3302</v>
      </c>
      <c r="M78" s="33">
        <f t="shared" si="77"/>
        <v>0</v>
      </c>
      <c r="N78" s="33">
        <f t="shared" si="77"/>
        <v>0</v>
      </c>
      <c r="O78" s="33">
        <f t="shared" si="77"/>
        <v>72989</v>
      </c>
      <c r="P78" s="33">
        <f t="shared" si="77"/>
        <v>33455</v>
      </c>
      <c r="Q78" s="34">
        <f>+ROUND(P78/X78*100,1)</f>
        <v>48.5</v>
      </c>
      <c r="R78" s="33">
        <f>+SUM(R69:R77)</f>
        <v>3636</v>
      </c>
      <c r="S78" s="34">
        <f>+ROUND(R78/X78*100,1)</f>
        <v>5.3</v>
      </c>
      <c r="T78" s="33">
        <f>+SUM(T69:T77)</f>
        <v>31101</v>
      </c>
      <c r="U78" s="34">
        <f>+ROUND(T78/X78*100,1)</f>
        <v>45.1</v>
      </c>
      <c r="V78" s="33">
        <f>+SUM(V69:V77)</f>
        <v>728</v>
      </c>
      <c r="W78" s="34">
        <f>+ROUND(V78/X78*100,1)</f>
        <v>1.1000000000000001</v>
      </c>
      <c r="X78" s="33">
        <f>SUM(X69:X77)</f>
        <v>68920</v>
      </c>
      <c r="Y78" s="33">
        <f t="shared" ref="Y78:AD78" si="78">+SUM(Y69:Y77)</f>
        <v>2406</v>
      </c>
      <c r="Z78" s="33">
        <f t="shared" si="78"/>
        <v>603</v>
      </c>
      <c r="AA78" s="33">
        <f t="shared" si="78"/>
        <v>226446</v>
      </c>
      <c r="AB78" s="33">
        <f t="shared" si="78"/>
        <v>1</v>
      </c>
      <c r="AC78" s="33">
        <f t="shared" si="78"/>
        <v>503</v>
      </c>
      <c r="AD78" s="33">
        <f t="shared" si="78"/>
        <v>226949</v>
      </c>
    </row>
    <row r="79" spans="1:30" s="3" customFormat="1" ht="14.15" customHeight="1" x14ac:dyDescent="0.2">
      <c r="A79" s="50"/>
      <c r="B79" s="8"/>
      <c r="C79" s="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5"/>
      <c r="R79" s="32"/>
      <c r="S79" s="35"/>
      <c r="T79" s="32"/>
      <c r="U79" s="35"/>
      <c r="V79" s="32"/>
      <c r="W79" s="35"/>
      <c r="X79" s="32"/>
      <c r="Y79" s="32"/>
      <c r="Z79" s="32"/>
      <c r="AA79" s="32"/>
      <c r="AB79" s="32"/>
      <c r="AC79" s="32"/>
      <c r="AD79" s="32"/>
    </row>
    <row r="80" spans="1:30" s="11" customFormat="1" ht="14.15" customHeight="1" x14ac:dyDescent="0.2">
      <c r="A80" s="50" t="s">
        <v>7</v>
      </c>
      <c r="B80" s="14">
        <v>2</v>
      </c>
      <c r="C80" s="14" t="s">
        <v>6</v>
      </c>
      <c r="D80" s="14">
        <v>0</v>
      </c>
      <c r="E80" s="14">
        <v>0</v>
      </c>
      <c r="F80" s="14">
        <v>1438</v>
      </c>
      <c r="G80" s="14">
        <v>429</v>
      </c>
      <c r="H80" s="14">
        <v>1766</v>
      </c>
      <c r="I80" s="14">
        <v>4</v>
      </c>
      <c r="J80" s="14">
        <v>2645</v>
      </c>
      <c r="K80" s="14">
        <v>10</v>
      </c>
      <c r="L80" s="14">
        <v>0</v>
      </c>
      <c r="M80" s="14">
        <v>0</v>
      </c>
      <c r="N80" s="14">
        <v>0</v>
      </c>
      <c r="O80" s="39">
        <f t="shared" ref="O80:O84" si="79">D80+E80+F80+G80+H80+J80+L80+M80+N80</f>
        <v>6278</v>
      </c>
      <c r="P80" s="39">
        <v>2562</v>
      </c>
      <c r="Q80" s="40">
        <f t="shared" ref="Q80:Q84" si="80">+ROUND(P80/X80*100,1)</f>
        <v>43.1</v>
      </c>
      <c r="R80" s="39">
        <v>0</v>
      </c>
      <c r="S80" s="40">
        <f t="shared" ref="S80:S84" si="81">+ROUND(R80/X80*100,1)</f>
        <v>0</v>
      </c>
      <c r="T80" s="39">
        <v>3379</v>
      </c>
      <c r="U80" s="40">
        <f t="shared" ref="U80:U84" si="82">+ROUND(T80/X80*100,1)</f>
        <v>56.9</v>
      </c>
      <c r="V80" s="39">
        <v>0</v>
      </c>
      <c r="W80" s="40">
        <f t="shared" ref="W80:W84" si="83">+ROUND(V80/X80*100,1)</f>
        <v>0</v>
      </c>
      <c r="X80" s="39">
        <f t="shared" ref="X80:X84" si="84">P80+R80+T80+V80</f>
        <v>5941</v>
      </c>
      <c r="Y80" s="39">
        <v>1438</v>
      </c>
      <c r="Z80" s="39">
        <v>39</v>
      </c>
      <c r="AA80" s="39">
        <v>15874</v>
      </c>
      <c r="AB80" s="39">
        <v>0</v>
      </c>
      <c r="AC80" s="39">
        <v>0</v>
      </c>
      <c r="AD80" s="39">
        <f t="shared" ref="AD80:AD84" si="85">AA80+AC80</f>
        <v>15874</v>
      </c>
    </row>
    <row r="81" spans="1:30" s="11" customFormat="1" ht="14.15" customHeight="1" x14ac:dyDescent="0.2">
      <c r="A81" s="50"/>
      <c r="B81" s="13">
        <v>27</v>
      </c>
      <c r="C81" s="13" t="s">
        <v>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2295</v>
      </c>
      <c r="K81" s="13">
        <v>11</v>
      </c>
      <c r="L81" s="13">
        <v>468</v>
      </c>
      <c r="M81" s="13">
        <v>0</v>
      </c>
      <c r="N81" s="13">
        <v>0</v>
      </c>
      <c r="O81" s="21">
        <f t="shared" si="79"/>
        <v>2763</v>
      </c>
      <c r="P81" s="21">
        <v>2763</v>
      </c>
      <c r="Q81" s="41">
        <f t="shared" si="80"/>
        <v>100</v>
      </c>
      <c r="R81" s="21">
        <v>0</v>
      </c>
      <c r="S81" s="41">
        <f t="shared" si="81"/>
        <v>0</v>
      </c>
      <c r="T81" s="21">
        <v>0</v>
      </c>
      <c r="U81" s="41">
        <f t="shared" si="82"/>
        <v>0</v>
      </c>
      <c r="V81" s="21">
        <v>0</v>
      </c>
      <c r="W81" s="41">
        <f t="shared" si="83"/>
        <v>0</v>
      </c>
      <c r="X81" s="21">
        <f t="shared" si="84"/>
        <v>2763</v>
      </c>
      <c r="Y81" s="21">
        <v>0</v>
      </c>
      <c r="Z81" s="21">
        <v>41</v>
      </c>
      <c r="AA81" s="21">
        <v>12112</v>
      </c>
      <c r="AB81" s="21">
        <v>0</v>
      </c>
      <c r="AC81" s="21">
        <v>0</v>
      </c>
      <c r="AD81" s="21">
        <f t="shared" si="85"/>
        <v>12112</v>
      </c>
    </row>
    <row r="82" spans="1:30" s="11" customFormat="1" ht="14.15" customHeight="1" x14ac:dyDescent="0.2">
      <c r="A82" s="50"/>
      <c r="B82" s="13">
        <v>21</v>
      </c>
      <c r="C82" s="13" t="s">
        <v>4</v>
      </c>
      <c r="D82" s="13">
        <v>0</v>
      </c>
      <c r="E82" s="13">
        <v>0</v>
      </c>
      <c r="F82" s="13">
        <v>970</v>
      </c>
      <c r="G82" s="13">
        <v>0</v>
      </c>
      <c r="H82" s="13">
        <v>0</v>
      </c>
      <c r="I82" s="13">
        <v>0</v>
      </c>
      <c r="J82" s="13">
        <v>126</v>
      </c>
      <c r="K82" s="13">
        <v>2</v>
      </c>
      <c r="L82" s="13">
        <v>1128</v>
      </c>
      <c r="M82" s="13">
        <v>0</v>
      </c>
      <c r="N82" s="13">
        <v>0</v>
      </c>
      <c r="O82" s="21">
        <f t="shared" si="79"/>
        <v>2224</v>
      </c>
      <c r="P82" s="21">
        <v>937</v>
      </c>
      <c r="Q82" s="41">
        <f t="shared" si="80"/>
        <v>56.4</v>
      </c>
      <c r="R82" s="21">
        <v>0</v>
      </c>
      <c r="S82" s="41">
        <f t="shared" si="81"/>
        <v>0</v>
      </c>
      <c r="T82" s="21">
        <v>460</v>
      </c>
      <c r="U82" s="41">
        <f t="shared" si="82"/>
        <v>27.7</v>
      </c>
      <c r="V82" s="21">
        <v>264</v>
      </c>
      <c r="W82" s="41">
        <f t="shared" si="83"/>
        <v>15.9</v>
      </c>
      <c r="X82" s="21">
        <f t="shared" si="84"/>
        <v>1661</v>
      </c>
      <c r="Y82" s="21">
        <v>264</v>
      </c>
      <c r="Z82" s="21">
        <v>26</v>
      </c>
      <c r="AA82" s="21">
        <v>6438</v>
      </c>
      <c r="AB82" s="21">
        <v>0</v>
      </c>
      <c r="AC82" s="21">
        <v>0</v>
      </c>
      <c r="AD82" s="21">
        <f t="shared" si="85"/>
        <v>6438</v>
      </c>
    </row>
    <row r="83" spans="1:30" s="11" customFormat="1" ht="14.15" customHeight="1" x14ac:dyDescent="0.2">
      <c r="A83" s="50"/>
      <c r="B83" s="13">
        <v>40</v>
      </c>
      <c r="C83" s="13" t="s">
        <v>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18</v>
      </c>
      <c r="K83" s="13">
        <v>2</v>
      </c>
      <c r="L83" s="13">
        <v>456</v>
      </c>
      <c r="M83" s="13">
        <v>0</v>
      </c>
      <c r="N83" s="13">
        <v>0</v>
      </c>
      <c r="O83" s="21">
        <f t="shared" si="79"/>
        <v>474</v>
      </c>
      <c r="P83" s="21">
        <v>474</v>
      </c>
      <c r="Q83" s="41">
        <f t="shared" si="80"/>
        <v>100</v>
      </c>
      <c r="R83" s="21">
        <v>0</v>
      </c>
      <c r="S83" s="41">
        <f t="shared" si="81"/>
        <v>0</v>
      </c>
      <c r="T83" s="21">
        <v>0</v>
      </c>
      <c r="U83" s="41">
        <f t="shared" si="82"/>
        <v>0</v>
      </c>
      <c r="V83" s="21">
        <v>0</v>
      </c>
      <c r="W83" s="41">
        <f t="shared" si="83"/>
        <v>0</v>
      </c>
      <c r="X83" s="21">
        <f t="shared" si="84"/>
        <v>474</v>
      </c>
      <c r="Y83" s="21">
        <v>0</v>
      </c>
      <c r="Z83" s="21">
        <v>6</v>
      </c>
      <c r="AA83" s="21">
        <v>2400</v>
      </c>
      <c r="AB83" s="21">
        <v>0</v>
      </c>
      <c r="AC83" s="21">
        <v>0</v>
      </c>
      <c r="AD83" s="21">
        <f t="shared" si="85"/>
        <v>2400</v>
      </c>
    </row>
    <row r="84" spans="1:30" s="11" customFormat="1" ht="14.15" customHeight="1" thickBot="1" x14ac:dyDescent="0.25">
      <c r="A84" s="50"/>
      <c r="B84" s="12">
        <v>23</v>
      </c>
      <c r="C84" s="12" t="s">
        <v>2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2</v>
      </c>
      <c r="K84" s="12">
        <v>1</v>
      </c>
      <c r="L84" s="12">
        <v>768</v>
      </c>
      <c r="M84" s="12">
        <v>0</v>
      </c>
      <c r="N84" s="12">
        <v>0</v>
      </c>
      <c r="O84" s="42">
        <f t="shared" si="79"/>
        <v>770</v>
      </c>
      <c r="P84" s="42">
        <v>770</v>
      </c>
      <c r="Q84" s="43">
        <f t="shared" si="80"/>
        <v>100</v>
      </c>
      <c r="R84" s="42">
        <v>0</v>
      </c>
      <c r="S84" s="43">
        <f t="shared" si="81"/>
        <v>0</v>
      </c>
      <c r="T84" s="42">
        <v>0</v>
      </c>
      <c r="U84" s="43">
        <f t="shared" si="82"/>
        <v>0</v>
      </c>
      <c r="V84" s="42">
        <v>0</v>
      </c>
      <c r="W84" s="43">
        <f t="shared" si="83"/>
        <v>0</v>
      </c>
      <c r="X84" s="42">
        <f t="shared" si="84"/>
        <v>770</v>
      </c>
      <c r="Y84" s="42">
        <v>0</v>
      </c>
      <c r="Z84" s="42">
        <v>7</v>
      </c>
      <c r="AA84" s="42">
        <v>5497</v>
      </c>
      <c r="AB84" s="42">
        <v>0</v>
      </c>
      <c r="AC84" s="42">
        <v>0</v>
      </c>
      <c r="AD84" s="42">
        <f t="shared" si="85"/>
        <v>5497</v>
      </c>
    </row>
    <row r="85" spans="1:30" s="3" customFormat="1" ht="14.15" customHeight="1" thickTop="1" x14ac:dyDescent="0.2">
      <c r="A85" s="50"/>
      <c r="B85" s="10"/>
      <c r="C85" s="9" t="s">
        <v>0</v>
      </c>
      <c r="D85" s="33">
        <f t="shared" ref="D85:P85" si="86">+SUM(D80:D84)</f>
        <v>0</v>
      </c>
      <c r="E85" s="33">
        <f t="shared" si="86"/>
        <v>0</v>
      </c>
      <c r="F85" s="33">
        <f t="shared" si="86"/>
        <v>2408</v>
      </c>
      <c r="G85" s="33">
        <f t="shared" si="86"/>
        <v>429</v>
      </c>
      <c r="H85" s="33">
        <f t="shared" si="86"/>
        <v>1766</v>
      </c>
      <c r="I85" s="33">
        <f t="shared" si="86"/>
        <v>4</v>
      </c>
      <c r="J85" s="33">
        <f t="shared" si="86"/>
        <v>5086</v>
      </c>
      <c r="K85" s="33">
        <f t="shared" si="86"/>
        <v>26</v>
      </c>
      <c r="L85" s="33">
        <f t="shared" si="86"/>
        <v>2820</v>
      </c>
      <c r="M85" s="33">
        <f t="shared" si="86"/>
        <v>0</v>
      </c>
      <c r="N85" s="33">
        <f t="shared" si="86"/>
        <v>0</v>
      </c>
      <c r="O85" s="33">
        <f t="shared" si="86"/>
        <v>12509</v>
      </c>
      <c r="P85" s="33">
        <f t="shared" si="86"/>
        <v>7506</v>
      </c>
      <c r="Q85" s="34">
        <f>+ROUND(P85/X85*100,1)</f>
        <v>64.7</v>
      </c>
      <c r="R85" s="33">
        <f>+SUM(R80:R84)</f>
        <v>0</v>
      </c>
      <c r="S85" s="34">
        <f>+ROUND(R85/X85*100,1)</f>
        <v>0</v>
      </c>
      <c r="T85" s="33">
        <f>+SUM(T80:T84)</f>
        <v>3839</v>
      </c>
      <c r="U85" s="34">
        <f>+ROUND(T85/X85*100,1)</f>
        <v>33.1</v>
      </c>
      <c r="V85" s="33">
        <f>+SUM(V80:V84)</f>
        <v>264</v>
      </c>
      <c r="W85" s="34">
        <f>+ROUND(V85/X85*100,1)</f>
        <v>2.2999999999999998</v>
      </c>
      <c r="X85" s="33">
        <f t="shared" ref="X85:AD85" si="87">+SUM(X80:X84)</f>
        <v>11609</v>
      </c>
      <c r="Y85" s="33">
        <f t="shared" si="87"/>
        <v>1702</v>
      </c>
      <c r="Z85" s="33">
        <f t="shared" si="87"/>
        <v>119</v>
      </c>
      <c r="AA85" s="33">
        <f t="shared" si="87"/>
        <v>42321</v>
      </c>
      <c r="AB85" s="33">
        <f t="shared" si="87"/>
        <v>0</v>
      </c>
      <c r="AC85" s="33">
        <f t="shared" si="87"/>
        <v>0</v>
      </c>
      <c r="AD85" s="33">
        <f t="shared" si="87"/>
        <v>42321</v>
      </c>
    </row>
    <row r="86" spans="1:30" s="3" customFormat="1" ht="14.15" customHeight="1" x14ac:dyDescent="0.2">
      <c r="A86" s="50"/>
      <c r="B86" s="8"/>
      <c r="C86" s="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5"/>
      <c r="R86" s="32"/>
      <c r="S86" s="35"/>
      <c r="T86" s="32"/>
      <c r="U86" s="35"/>
      <c r="V86" s="32"/>
      <c r="W86" s="35"/>
      <c r="X86" s="32"/>
      <c r="Y86" s="32"/>
      <c r="Z86" s="32"/>
      <c r="AA86" s="32"/>
      <c r="AB86" s="32"/>
      <c r="AC86" s="32"/>
      <c r="AD86" s="32"/>
    </row>
    <row r="87" spans="1:30" s="3" customFormat="1" ht="14.15" customHeight="1" x14ac:dyDescent="0.2">
      <c r="A87" s="26" t="s">
        <v>1</v>
      </c>
      <c r="B87" s="6"/>
      <c r="C87" s="36" t="s">
        <v>0</v>
      </c>
      <c r="D87" s="37">
        <f t="shared" ref="D87:P87" si="88">+D13+D18+D31+D41+D49+D52+D61+D67+D78+D85</f>
        <v>26059</v>
      </c>
      <c r="E87" s="37">
        <f t="shared" si="88"/>
        <v>0</v>
      </c>
      <c r="F87" s="37">
        <f>+F13+F18+F31+F41+F49+F52+F61+F67+F78+F85</f>
        <v>66079</v>
      </c>
      <c r="G87" s="37">
        <f t="shared" si="88"/>
        <v>12400</v>
      </c>
      <c r="H87" s="37">
        <f t="shared" si="88"/>
        <v>17875</v>
      </c>
      <c r="I87" s="37">
        <f t="shared" si="88"/>
        <v>34</v>
      </c>
      <c r="J87" s="37">
        <f t="shared" si="88"/>
        <v>79298</v>
      </c>
      <c r="K87" s="37">
        <f t="shared" si="88"/>
        <v>383</v>
      </c>
      <c r="L87" s="37">
        <f t="shared" si="88"/>
        <v>49214</v>
      </c>
      <c r="M87" s="37">
        <f t="shared" si="88"/>
        <v>0</v>
      </c>
      <c r="N87" s="37">
        <f t="shared" si="88"/>
        <v>50020</v>
      </c>
      <c r="O87" s="37">
        <f t="shared" si="88"/>
        <v>300945</v>
      </c>
      <c r="P87" s="37">
        <f t="shared" si="88"/>
        <v>142922</v>
      </c>
      <c r="Q87" s="38">
        <f>+ROUND(P87/X87*100,1)</f>
        <v>61.2</v>
      </c>
      <c r="R87" s="37">
        <f>+R13+R18+R31+R41+R49+R52+R61+R67+R78+R85</f>
        <v>23378</v>
      </c>
      <c r="S87" s="38">
        <f>+ROUND(R87/X87*100,1)</f>
        <v>10</v>
      </c>
      <c r="T87" s="37">
        <f>+T13+T18+T31+T41+T49+T52+T61+T67+T78+T85</f>
        <v>63475</v>
      </c>
      <c r="U87" s="38">
        <f>+ROUND(T87/X87*100,1)</f>
        <v>27.2</v>
      </c>
      <c r="V87" s="37">
        <f>+V13+V18+V31+V41+V49+V52+V61+V67+V78+V85</f>
        <v>3934</v>
      </c>
      <c r="W87" s="38">
        <f>+ROUND(V87/X87*100,1)</f>
        <v>1.7</v>
      </c>
      <c r="X87" s="37">
        <f t="shared" ref="X87:AD87" si="89">+X13+X18+X31+X41+X49+X52+X61+X67+X78+X85</f>
        <v>233709</v>
      </c>
      <c r="Y87" s="37">
        <f t="shared" si="89"/>
        <v>13299</v>
      </c>
      <c r="Z87" s="37">
        <f t="shared" si="89"/>
        <v>2083</v>
      </c>
      <c r="AA87" s="37">
        <f t="shared" si="89"/>
        <v>841447</v>
      </c>
      <c r="AB87" s="37">
        <f t="shared" si="89"/>
        <v>1</v>
      </c>
      <c r="AC87" s="37">
        <f t="shared" si="89"/>
        <v>503</v>
      </c>
      <c r="AD87" s="37">
        <f t="shared" si="89"/>
        <v>841950</v>
      </c>
    </row>
    <row r="88" spans="1:30" s="3" customFormat="1" ht="14.15" customHeight="1" x14ac:dyDescent="0.2">
      <c r="Q88" s="5"/>
      <c r="S88" s="5"/>
      <c r="U88" s="5"/>
      <c r="W88" s="5"/>
    </row>
    <row r="89" spans="1:30" s="3" customFormat="1" ht="14.15" customHeight="1" x14ac:dyDescent="0.2">
      <c r="Q89" s="4"/>
      <c r="S89" s="4"/>
      <c r="U89" s="4"/>
      <c r="W89" s="4"/>
    </row>
    <row r="90" spans="1:30" s="3" customFormat="1" ht="14.15" customHeight="1" x14ac:dyDescent="0.2">
      <c r="Q90" s="4"/>
      <c r="S90" s="4"/>
      <c r="U90" s="4"/>
      <c r="W90" s="4"/>
    </row>
    <row r="91" spans="1:30" s="3" customFormat="1" ht="14.15" customHeight="1" x14ac:dyDescent="0.2">
      <c r="Q91" s="4"/>
      <c r="S91" s="4"/>
      <c r="U91" s="4"/>
      <c r="W91" s="4"/>
    </row>
    <row r="92" spans="1:30" s="3" customFormat="1" ht="14.15" customHeight="1" x14ac:dyDescent="0.2">
      <c r="Q92" s="4"/>
      <c r="S92" s="4"/>
      <c r="U92" s="4"/>
      <c r="W92" s="4"/>
    </row>
    <row r="93" spans="1:30" s="3" customFormat="1" ht="14.15" customHeight="1" x14ac:dyDescent="0.2">
      <c r="Q93" s="4"/>
      <c r="S93" s="4"/>
      <c r="U93" s="4"/>
      <c r="W93" s="4"/>
    </row>
    <row r="94" spans="1:30" s="3" customFormat="1" ht="14.15" customHeight="1" x14ac:dyDescent="0.2">
      <c r="Q94" s="4"/>
      <c r="S94" s="4"/>
      <c r="U94" s="4"/>
      <c r="W94" s="4"/>
    </row>
    <row r="95" spans="1:30" s="3" customFormat="1" ht="14.15" customHeight="1" x14ac:dyDescent="0.2">
      <c r="Q95" s="4"/>
      <c r="S95" s="4"/>
      <c r="U95" s="4"/>
      <c r="W95" s="4"/>
    </row>
    <row r="96" spans="1:30" s="3" customFormat="1" ht="14.15" customHeight="1" x14ac:dyDescent="0.2">
      <c r="Q96" s="4"/>
      <c r="S96" s="4"/>
      <c r="U96" s="4"/>
      <c r="W96" s="4"/>
    </row>
    <row r="97" spans="17:23" s="3" customFormat="1" ht="14.15" customHeight="1" x14ac:dyDescent="0.2">
      <c r="Q97" s="4"/>
      <c r="S97" s="4"/>
      <c r="U97" s="4"/>
      <c r="W97" s="4"/>
    </row>
    <row r="98" spans="17:23" s="3" customFormat="1" ht="14.15" customHeight="1" x14ac:dyDescent="0.2">
      <c r="Q98" s="4"/>
      <c r="S98" s="4"/>
      <c r="U98" s="4"/>
      <c r="W98" s="4"/>
    </row>
    <row r="99" spans="17:23" s="3" customFormat="1" ht="14.15" customHeight="1" x14ac:dyDescent="0.2">
      <c r="Q99" s="4"/>
      <c r="S99" s="4"/>
      <c r="U99" s="4"/>
      <c r="W99" s="4"/>
    </row>
    <row r="100" spans="17:23" ht="14.15" customHeight="1" x14ac:dyDescent="0.2"/>
    <row r="101" spans="17:23" ht="14.15" customHeight="1" x14ac:dyDescent="0.2"/>
    <row r="102" spans="17:23" ht="14.15" customHeight="1" x14ac:dyDescent="0.2"/>
    <row r="103" spans="17:23" ht="14.15" customHeight="1" x14ac:dyDescent="0.2"/>
    <row r="104" spans="17:23" ht="14.15" customHeight="1" x14ac:dyDescent="0.2"/>
    <row r="105" spans="17:23" ht="14.15" customHeight="1" x14ac:dyDescent="0.2"/>
    <row r="106" spans="17:23" ht="14.15" customHeight="1" x14ac:dyDescent="0.2"/>
    <row r="107" spans="17:23" ht="14.15" customHeight="1" x14ac:dyDescent="0.2"/>
    <row r="108" spans="17:23" ht="14.15" customHeight="1" x14ac:dyDescent="0.2"/>
    <row r="109" spans="17:23" ht="14.15" customHeight="1" x14ac:dyDescent="0.2"/>
    <row r="110" spans="17:23" ht="14.15" customHeight="1" x14ac:dyDescent="0.2"/>
    <row r="111" spans="17:23" ht="14.15" customHeight="1" x14ac:dyDescent="0.2"/>
    <row r="112" spans="17:23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  <row r="171" ht="14.15" customHeight="1" x14ac:dyDescent="0.2"/>
    <row r="172" ht="14.15" customHeight="1" x14ac:dyDescent="0.2"/>
    <row r="173" ht="14.15" customHeight="1" x14ac:dyDescent="0.2"/>
    <row r="174" ht="14.15" customHeight="1" x14ac:dyDescent="0.2"/>
    <row r="175" ht="14.15" customHeight="1" x14ac:dyDescent="0.2"/>
    <row r="176" ht="14.15" customHeight="1" x14ac:dyDescent="0.2"/>
    <row r="177" ht="14.15" customHeight="1" x14ac:dyDescent="0.2"/>
    <row r="178" ht="14.15" customHeight="1" x14ac:dyDescent="0.2"/>
    <row r="179" ht="14.15" customHeight="1" x14ac:dyDescent="0.2"/>
    <row r="180" ht="14.15" customHeight="1" x14ac:dyDescent="0.2"/>
    <row r="181" ht="14.15" customHeight="1" x14ac:dyDescent="0.2"/>
    <row r="182" ht="14.15" customHeight="1" x14ac:dyDescent="0.2"/>
    <row r="183" ht="14.15" customHeight="1" x14ac:dyDescent="0.2"/>
    <row r="184" ht="14.15" customHeight="1" x14ac:dyDescent="0.2"/>
    <row r="185" ht="14.15" customHeight="1" x14ac:dyDescent="0.2"/>
    <row r="186" ht="14.15" customHeight="1" x14ac:dyDescent="0.2"/>
    <row r="187" ht="14.15" customHeight="1" x14ac:dyDescent="0.2"/>
    <row r="188" ht="14.15" customHeight="1" x14ac:dyDescent="0.2"/>
    <row r="189" ht="14.15" customHeight="1" x14ac:dyDescent="0.2"/>
    <row r="190" ht="14.15" customHeight="1" x14ac:dyDescent="0.2"/>
    <row r="191" ht="14.15" customHeight="1" x14ac:dyDescent="0.2"/>
    <row r="192" ht="14.15" customHeight="1" x14ac:dyDescent="0.2"/>
    <row r="193" spans="16157:16157" ht="14.15" customHeight="1" x14ac:dyDescent="0.2"/>
    <row r="194" spans="16157:16157" ht="14.15" customHeight="1" x14ac:dyDescent="0.2"/>
    <row r="195" spans="16157:16157" ht="14.15" customHeight="1" x14ac:dyDescent="0.2"/>
    <row r="196" spans="16157:16157" ht="14.15" customHeight="1" x14ac:dyDescent="0.2"/>
    <row r="197" spans="16157:16157" ht="14.15" customHeight="1" x14ac:dyDescent="0.2"/>
    <row r="198" spans="16157:16157" ht="14.15" customHeight="1" x14ac:dyDescent="0.2"/>
    <row r="199" spans="16157:16157" ht="14.15" customHeight="1" x14ac:dyDescent="0.2"/>
    <row r="200" spans="16157:16157" ht="14.15" customHeight="1" x14ac:dyDescent="0.2"/>
    <row r="201" spans="16157:16157" ht="14.15" customHeight="1" x14ac:dyDescent="0.2"/>
    <row r="202" spans="16157:16157" ht="14.15" customHeight="1" x14ac:dyDescent="0.2"/>
    <row r="203" spans="16157:16157" ht="14.15" customHeight="1" x14ac:dyDescent="0.2"/>
    <row r="204" spans="16157:16157" ht="14.15" customHeight="1" x14ac:dyDescent="0.2"/>
    <row r="205" spans="16157:16157" ht="14.15" customHeight="1" x14ac:dyDescent="0.2"/>
    <row r="206" spans="16157:16157" ht="14.15" customHeight="1" x14ac:dyDescent="0.2"/>
    <row r="207" spans="16157:16157" ht="14.15" customHeight="1" x14ac:dyDescent="0.2"/>
    <row r="208" spans="16157:16157" ht="14.15" customHeight="1" x14ac:dyDescent="0.2">
      <c r="WWK208" s="1"/>
    </row>
  </sheetData>
  <mergeCells count="28">
    <mergeCell ref="D3:O3"/>
    <mergeCell ref="P3:Y3"/>
    <mergeCell ref="Z3:AD3"/>
    <mergeCell ref="D4:F4"/>
    <mergeCell ref="G4:L4"/>
    <mergeCell ref="M4:M5"/>
    <mergeCell ref="N4:N5"/>
    <mergeCell ref="A80:A86"/>
    <mergeCell ref="Z4:AA4"/>
    <mergeCell ref="AB4:AC4"/>
    <mergeCell ref="A6:A14"/>
    <mergeCell ref="A15:A19"/>
    <mergeCell ref="A20:A32"/>
    <mergeCell ref="A33:A42"/>
    <mergeCell ref="O4:O5"/>
    <mergeCell ref="P4:Q4"/>
    <mergeCell ref="R4:S4"/>
    <mergeCell ref="T4:U4"/>
    <mergeCell ref="V4:W4"/>
    <mergeCell ref="Y4:Y5"/>
    <mergeCell ref="A3:A5"/>
    <mergeCell ref="B3:B5"/>
    <mergeCell ref="C3:C5"/>
    <mergeCell ref="A43:A50"/>
    <mergeCell ref="A51:A53"/>
    <mergeCell ref="A54:A62"/>
    <mergeCell ref="A63:A68"/>
    <mergeCell ref="A69:A79"/>
  </mergeCells>
  <phoneticPr fontId="3"/>
  <pageMargins left="0.84" right="0.19685039370078741" top="0.59055118110236227" bottom="0.78740157480314965" header="0.51181102362204722" footer="0.51181102362204722"/>
  <pageSetup paperSize="9" scale="98" pageOrder="overThenDown" orientation="portrait" r:id="rId1"/>
  <headerFooter alignWithMargins="0"/>
  <rowBreaks count="1" manualBreakCount="1">
    <brk id="53" max="16383" man="1"/>
  </rowBreaks>
  <colBreaks count="1" manualBreakCount="1">
    <brk id="15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2020-06-15T03:07:31Z</cp:lastPrinted>
  <dcterms:created xsi:type="dcterms:W3CDTF">2017-02-16T10:55:33Z</dcterms:created>
  <dcterms:modified xsi:type="dcterms:W3CDTF">2020-06-15T03:07:33Z</dcterms:modified>
</cp:coreProperties>
</file>