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012\Desktop\H30長野県の水道\完成版\"/>
    </mc:Choice>
  </mc:AlternateContent>
  <bookViews>
    <workbookView xWindow="-20" yWindow="-20" windowWidth="10260" windowHeight="8340" tabRatio="731"/>
  </bookViews>
  <sheets>
    <sheet name="30" sheetId="8" r:id="rId1"/>
    <sheet name="20全国箇所数" sheetId="7" state="hidden" r:id="rId2"/>
    <sheet name="20全国給水人口" sheetId="6" state="hidden" r:id="rId3"/>
  </sheets>
  <externalReferences>
    <externalReference r:id="rId4"/>
    <externalReference r:id="rId5"/>
  </externalReferences>
  <definedNames>
    <definedName name="_xlnm._FilterDatabase" localSheetId="0" hidden="1">'30'!$A$4:$Q$4</definedName>
    <definedName name="\0">#REF!</definedName>
    <definedName name="\a">#REF!</definedName>
    <definedName name="\h">#REF!</definedName>
    <definedName name="\p" localSheetId="0">#REF!</definedName>
    <definedName name="\p">#REF!</definedName>
    <definedName name="\s" localSheetId="0">#REF!</definedName>
    <definedName name="\s">#REF!</definedName>
    <definedName name="\u">#REF!</definedName>
    <definedName name="MENU" localSheetId="0">[1]現在・計画給水人口!#REF!</definedName>
    <definedName name="MENU">[1]現在・計画給水人口!#REF!</definedName>
    <definedName name="MES_HOGO">#REF!</definedName>
    <definedName name="MES_KAIJO">#REF!</definedName>
    <definedName name="MESSAGE" localSheetId="0">[2]現在・計画給水人口!#REF!</definedName>
    <definedName name="MESSAGE">[2]現在・計画給水人口!#REF!</definedName>
    <definedName name="_xlnm.Print_Area" localSheetId="0">'30'!$A$1:$Q$53</definedName>
    <definedName name="印刷範囲" localSheetId="0">'30'!$B$3:$H$57</definedName>
    <definedName name="印刷範囲">#REF!</definedName>
    <definedName name="入力範囲" localSheetId="0">#REF!</definedName>
    <definedName name="入力範囲">#REF!</definedName>
    <definedName name="年度" localSheetId="0">#REF!</definedName>
    <definedName name="年度">#REF!</definedName>
  </definedNames>
  <calcPr calcId="162913"/>
</workbook>
</file>

<file path=xl/calcChain.xml><?xml version="1.0" encoding="utf-8"?>
<calcChain xmlns="http://schemas.openxmlformats.org/spreadsheetml/2006/main">
  <c r="F53" i="8" l="1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O5" i="8" l="1"/>
  <c r="M5" i="8"/>
  <c r="K5" i="8"/>
  <c r="F25" i="8" l="1"/>
  <c r="G25" i="8" s="1"/>
  <c r="F26" i="8"/>
  <c r="G26" i="8" s="1"/>
  <c r="F27" i="8"/>
  <c r="G27" i="8" s="1"/>
  <c r="F28" i="8"/>
  <c r="G28" i="8" s="1"/>
  <c r="F29" i="8"/>
  <c r="F30" i="8"/>
  <c r="G30" i="8" s="1"/>
  <c r="F31" i="8"/>
  <c r="G31" i="8" s="1"/>
  <c r="F32" i="8"/>
  <c r="G32" i="8" s="1"/>
  <c r="F33" i="8"/>
  <c r="G33" i="8" s="1"/>
  <c r="F34" i="8"/>
  <c r="G34" i="8" s="1"/>
  <c r="F35" i="8"/>
  <c r="G35" i="8" s="1"/>
  <c r="F36" i="8"/>
  <c r="G36" i="8" s="1"/>
  <c r="F37" i="8"/>
  <c r="G37" i="8" s="1"/>
  <c r="F38" i="8"/>
  <c r="G38" i="8" s="1"/>
  <c r="F39" i="8"/>
  <c r="G39" i="8" s="1"/>
  <c r="F40" i="8"/>
  <c r="G40" i="8" s="1"/>
  <c r="F41" i="8"/>
  <c r="G41" i="8" s="1"/>
  <c r="F42" i="8"/>
  <c r="G42" i="8" s="1"/>
  <c r="F43" i="8"/>
  <c r="G43" i="8" s="1"/>
  <c r="F44" i="8"/>
  <c r="G44" i="8" s="1"/>
  <c r="F45" i="8"/>
  <c r="G45" i="8" s="1"/>
  <c r="F46" i="8"/>
  <c r="G46" i="8" s="1"/>
  <c r="F47" i="8"/>
  <c r="G47" i="8" s="1"/>
  <c r="F48" i="8"/>
  <c r="G48" i="8" s="1"/>
  <c r="F49" i="8"/>
  <c r="F50" i="8"/>
  <c r="G50" i="8" s="1"/>
  <c r="F51" i="8"/>
  <c r="G51" i="8" s="1"/>
  <c r="F7" i="8"/>
  <c r="G7" i="8" s="1"/>
  <c r="F8" i="8"/>
  <c r="G8" i="8" s="1"/>
  <c r="F9" i="8"/>
  <c r="G9" i="8" s="1"/>
  <c r="F10" i="8"/>
  <c r="G10" i="8" s="1"/>
  <c r="F11" i="8"/>
  <c r="G11" i="8" s="1"/>
  <c r="F12" i="8"/>
  <c r="G12" i="8" s="1"/>
  <c r="F13" i="8"/>
  <c r="G13" i="8" s="1"/>
  <c r="F14" i="8"/>
  <c r="G14" i="8" s="1"/>
  <c r="F15" i="8"/>
  <c r="G15" i="8" s="1"/>
  <c r="F16" i="8"/>
  <c r="G16" i="8" s="1"/>
  <c r="F17" i="8"/>
  <c r="G17" i="8" s="1"/>
  <c r="F18" i="8"/>
  <c r="G18" i="8" s="1"/>
  <c r="F19" i="8"/>
  <c r="G19" i="8" s="1"/>
  <c r="F20" i="8"/>
  <c r="G20" i="8" s="1"/>
  <c r="F21" i="8"/>
  <c r="G21" i="8" s="1"/>
  <c r="F22" i="8"/>
  <c r="G22" i="8" s="1"/>
  <c r="F23" i="8"/>
  <c r="G23" i="8" s="1"/>
  <c r="F24" i="8"/>
  <c r="G24" i="8" s="1"/>
  <c r="F6" i="8"/>
  <c r="G6" i="8" s="1"/>
  <c r="F5" i="8"/>
  <c r="G5" i="8" s="1"/>
  <c r="C52" i="8"/>
  <c r="G49" i="8"/>
  <c r="G29" i="8"/>
  <c r="P5" i="8"/>
  <c r="I52" i="8"/>
  <c r="J52" i="8"/>
  <c r="L52" i="8"/>
  <c r="N52" i="8"/>
  <c r="E52" i="8"/>
  <c r="D52" i="8"/>
  <c r="B52" i="8"/>
  <c r="C59" i="6"/>
  <c r="F59" i="6" s="1"/>
  <c r="D59" i="6"/>
  <c r="E59" i="6"/>
  <c r="B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2" i="7"/>
  <c r="F59" i="7" s="1"/>
  <c r="M12" i="7"/>
  <c r="P12" i="7"/>
  <c r="F13" i="7"/>
  <c r="R13" i="7" s="1"/>
  <c r="M13" i="7"/>
  <c r="P13" i="7"/>
  <c r="F14" i="7"/>
  <c r="R14" i="7" s="1"/>
  <c r="M14" i="7"/>
  <c r="P14" i="7"/>
  <c r="F15" i="7"/>
  <c r="R15" i="7" s="1"/>
  <c r="M15" i="7"/>
  <c r="P15" i="7"/>
  <c r="F16" i="7"/>
  <c r="R16" i="7" s="1"/>
  <c r="M16" i="7"/>
  <c r="M59" i="7" s="1"/>
  <c r="P16" i="7"/>
  <c r="F17" i="7"/>
  <c r="R17" i="7" s="1"/>
  <c r="M17" i="7"/>
  <c r="P17" i="7"/>
  <c r="F18" i="7"/>
  <c r="R18" i="7" s="1"/>
  <c r="M18" i="7"/>
  <c r="P18" i="7"/>
  <c r="F19" i="7"/>
  <c r="R19" i="7" s="1"/>
  <c r="M19" i="7"/>
  <c r="P19" i="7"/>
  <c r="F20" i="7"/>
  <c r="R20" i="7" s="1"/>
  <c r="M20" i="7"/>
  <c r="P20" i="7"/>
  <c r="F21" i="7"/>
  <c r="R21" i="7" s="1"/>
  <c r="M21" i="7"/>
  <c r="P21" i="7"/>
  <c r="F22" i="7"/>
  <c r="R22" i="7" s="1"/>
  <c r="M22" i="7"/>
  <c r="P22" i="7"/>
  <c r="F23" i="7"/>
  <c r="R23" i="7" s="1"/>
  <c r="M23" i="7"/>
  <c r="P23" i="7"/>
  <c r="F24" i="7"/>
  <c r="R24" i="7" s="1"/>
  <c r="M24" i="7"/>
  <c r="P24" i="7"/>
  <c r="F25" i="7"/>
  <c r="R25" i="7" s="1"/>
  <c r="M25" i="7"/>
  <c r="P25" i="7"/>
  <c r="F26" i="7"/>
  <c r="R26" i="7" s="1"/>
  <c r="M26" i="7"/>
  <c r="P26" i="7"/>
  <c r="F27" i="7"/>
  <c r="R27" i="7" s="1"/>
  <c r="M27" i="7"/>
  <c r="P27" i="7"/>
  <c r="F28" i="7"/>
  <c r="R28" i="7" s="1"/>
  <c r="M28" i="7"/>
  <c r="P28" i="7"/>
  <c r="F29" i="7"/>
  <c r="R29" i="7" s="1"/>
  <c r="M29" i="7"/>
  <c r="P29" i="7"/>
  <c r="F30" i="7"/>
  <c r="R30" i="7" s="1"/>
  <c r="M30" i="7"/>
  <c r="P30" i="7"/>
  <c r="F31" i="7"/>
  <c r="R31" i="7" s="1"/>
  <c r="M31" i="7"/>
  <c r="P31" i="7"/>
  <c r="F32" i="7"/>
  <c r="R32" i="7" s="1"/>
  <c r="M32" i="7"/>
  <c r="P32" i="7"/>
  <c r="F33" i="7"/>
  <c r="R33" i="7" s="1"/>
  <c r="M33" i="7"/>
  <c r="P33" i="7"/>
  <c r="F34" i="7"/>
  <c r="R34" i="7" s="1"/>
  <c r="M34" i="7"/>
  <c r="P34" i="7"/>
  <c r="F35" i="7"/>
  <c r="R35" i="7" s="1"/>
  <c r="M35" i="7"/>
  <c r="P35" i="7"/>
  <c r="F36" i="7"/>
  <c r="R36" i="7" s="1"/>
  <c r="M36" i="7"/>
  <c r="P36" i="7"/>
  <c r="F37" i="7"/>
  <c r="R37" i="7" s="1"/>
  <c r="M37" i="7"/>
  <c r="P37" i="7"/>
  <c r="F38" i="7"/>
  <c r="R38" i="7" s="1"/>
  <c r="M38" i="7"/>
  <c r="P38" i="7"/>
  <c r="P59" i="7" s="1"/>
  <c r="F39" i="7"/>
  <c r="R39" i="7" s="1"/>
  <c r="M39" i="7"/>
  <c r="P39" i="7"/>
  <c r="F40" i="7"/>
  <c r="R40" i="7" s="1"/>
  <c r="M40" i="7"/>
  <c r="P40" i="7"/>
  <c r="F41" i="7"/>
  <c r="R41" i="7" s="1"/>
  <c r="M41" i="7"/>
  <c r="P41" i="7"/>
  <c r="F42" i="7"/>
  <c r="R42" i="7" s="1"/>
  <c r="M42" i="7"/>
  <c r="P42" i="7"/>
  <c r="F43" i="7"/>
  <c r="R43" i="7" s="1"/>
  <c r="M43" i="7"/>
  <c r="P43" i="7"/>
  <c r="F44" i="7"/>
  <c r="R44" i="7" s="1"/>
  <c r="M44" i="7"/>
  <c r="P44" i="7"/>
  <c r="F45" i="7"/>
  <c r="R45" i="7" s="1"/>
  <c r="M45" i="7"/>
  <c r="P45" i="7"/>
  <c r="F46" i="7"/>
  <c r="R46" i="7" s="1"/>
  <c r="M46" i="7"/>
  <c r="P46" i="7"/>
  <c r="F47" i="7"/>
  <c r="R47" i="7" s="1"/>
  <c r="M47" i="7"/>
  <c r="P47" i="7"/>
  <c r="F48" i="7"/>
  <c r="R48" i="7" s="1"/>
  <c r="M48" i="7"/>
  <c r="P48" i="7"/>
  <c r="F49" i="7"/>
  <c r="R49" i="7" s="1"/>
  <c r="M49" i="7"/>
  <c r="P49" i="7"/>
  <c r="F50" i="7"/>
  <c r="R50" i="7" s="1"/>
  <c r="M50" i="7"/>
  <c r="P50" i="7"/>
  <c r="F51" i="7"/>
  <c r="R51" i="7" s="1"/>
  <c r="M51" i="7"/>
  <c r="P51" i="7"/>
  <c r="F52" i="7"/>
  <c r="R52" i="7" s="1"/>
  <c r="M52" i="7"/>
  <c r="P52" i="7"/>
  <c r="F53" i="7"/>
  <c r="R53" i="7" s="1"/>
  <c r="M53" i="7"/>
  <c r="P53" i="7"/>
  <c r="F54" i="7"/>
  <c r="R54" i="7" s="1"/>
  <c r="M54" i="7"/>
  <c r="P54" i="7"/>
  <c r="F55" i="7"/>
  <c r="R55" i="7" s="1"/>
  <c r="M55" i="7"/>
  <c r="P55" i="7"/>
  <c r="F56" i="7"/>
  <c r="R56" i="7" s="1"/>
  <c r="M56" i="7"/>
  <c r="P56" i="7"/>
  <c r="F57" i="7"/>
  <c r="R57" i="7" s="1"/>
  <c r="M57" i="7"/>
  <c r="P57" i="7"/>
  <c r="F58" i="7"/>
  <c r="R58" i="7" s="1"/>
  <c r="M58" i="7"/>
  <c r="P58" i="7"/>
  <c r="Q59" i="7"/>
  <c r="O59" i="7"/>
  <c r="N59" i="7"/>
  <c r="L59" i="7"/>
  <c r="K59" i="7"/>
  <c r="J59" i="7"/>
  <c r="I59" i="7"/>
  <c r="H59" i="7"/>
  <c r="G59" i="7"/>
  <c r="E59" i="7"/>
  <c r="D59" i="7"/>
  <c r="C59" i="7"/>
  <c r="R12" i="7"/>
  <c r="F52" i="8" l="1"/>
  <c r="G52" i="8" s="1"/>
  <c r="H37" i="8"/>
  <c r="R59" i="7"/>
  <c r="H22" i="8"/>
  <c r="H11" i="8"/>
  <c r="H20" i="8"/>
  <c r="P52" i="8"/>
  <c r="Q5" i="8"/>
  <c r="H15" i="8"/>
  <c r="H45" i="8"/>
  <c r="H12" i="8"/>
  <c r="H31" i="8"/>
  <c r="H10" i="8"/>
  <c r="H6" i="8"/>
  <c r="H35" i="8"/>
  <c r="H48" i="8"/>
  <c r="H40" i="8"/>
  <c r="H36" i="8"/>
  <c r="H33" i="8"/>
  <c r="H7" i="8"/>
  <c r="H51" i="8"/>
  <c r="H17" i="8"/>
  <c r="H13" i="8"/>
  <c r="H9" i="8"/>
  <c r="H50" i="8"/>
  <c r="H32" i="8"/>
  <c r="H34" i="8"/>
  <c r="H44" i="8"/>
  <c r="H23" i="8"/>
  <c r="H19" i="8"/>
  <c r="H46" i="8"/>
  <c r="H42" i="8"/>
  <c r="H38" i="8"/>
  <c r="H26" i="8"/>
  <c r="H28" i="8"/>
  <c r="H29" i="8"/>
  <c r="H25" i="8"/>
  <c r="H43" i="8"/>
  <c r="H8" i="8"/>
  <c r="H47" i="8"/>
  <c r="H24" i="8"/>
  <c r="H16" i="8"/>
  <c r="H27" i="8"/>
  <c r="H18" i="8"/>
  <c r="H49" i="8"/>
  <c r="H14" i="8"/>
  <c r="H39" i="8"/>
  <c r="H41" i="8"/>
  <c r="H30" i="8"/>
  <c r="H5" i="8"/>
  <c r="H21" i="8"/>
</calcChain>
</file>

<file path=xl/sharedStrings.xml><?xml version="1.0" encoding="utf-8"?>
<sst xmlns="http://schemas.openxmlformats.org/spreadsheetml/2006/main" count="207" uniqueCount="150">
  <si>
    <t>専用水道</t>
  </si>
  <si>
    <t>都道府県名</t>
    <rPh sb="0" eb="4">
      <t>トドウフケン</t>
    </rPh>
    <rPh sb="4" eb="5">
      <t>メイ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</si>
  <si>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</si>
  <si>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</si>
  <si>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</si>
  <si>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</si>
  <si>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</si>
  <si>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</si>
  <si>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</si>
  <si>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</si>
  <si>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</si>
  <si>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</si>
  <si>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</si>
  <si>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</si>
  <si>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</si>
  <si>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</si>
  <si>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</si>
  <si>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</si>
  <si>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</si>
  <si>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</si>
  <si>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</si>
  <si>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</si>
  <si>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</si>
  <si>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</si>
  <si>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</si>
  <si>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</si>
  <si>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</si>
  <si>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</si>
  <si>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</si>
  <si>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</si>
  <si>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</si>
  <si>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</si>
  <si>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</si>
  <si>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</si>
  <si>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</si>
  <si>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</si>
  <si>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</si>
  <si>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</si>
  <si>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</si>
  <si>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</si>
  <si>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</si>
  <si>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計</t>
    <rPh sb="0" eb="1">
      <t>ケイ</t>
    </rPh>
    <phoneticPr fontId="3"/>
  </si>
  <si>
    <t>総人口
（人）
[a]</t>
    <rPh sb="5" eb="6">
      <t>ニン</t>
    </rPh>
    <phoneticPr fontId="3"/>
  </si>
  <si>
    <t>給水人口
（人）</t>
    <rPh sb="6" eb="7">
      <t>ニン</t>
    </rPh>
    <phoneticPr fontId="3"/>
  </si>
  <si>
    <t>水道数
（箇所）</t>
    <rPh sb="0" eb="2">
      <t>スイドウ</t>
    </rPh>
    <rPh sb="2" eb="3">
      <t>スウ</t>
    </rPh>
    <rPh sb="5" eb="7">
      <t>カショ</t>
    </rPh>
    <phoneticPr fontId="3"/>
  </si>
  <si>
    <t>上水道</t>
    <rPh sb="0" eb="1">
      <t>ジョウ</t>
    </rPh>
    <rPh sb="1" eb="3">
      <t>スイドウ</t>
    </rPh>
    <phoneticPr fontId="3"/>
  </si>
  <si>
    <t>順位</t>
    <rPh sb="0" eb="2">
      <t>ジュンイ</t>
    </rPh>
    <phoneticPr fontId="3"/>
  </si>
  <si>
    <t>普及率
（％）</t>
    <phoneticPr fontId="3"/>
  </si>
  <si>
    <t>上水道</t>
    <phoneticPr fontId="3"/>
  </si>
  <si>
    <t>簡易水道</t>
    <phoneticPr fontId="3"/>
  </si>
  <si>
    <t>計
[b]</t>
    <phoneticPr fontId="3"/>
  </si>
  <si>
    <t>b/a</t>
    <phoneticPr fontId="3"/>
  </si>
  <si>
    <t>順位</t>
    <phoneticPr fontId="3"/>
  </si>
  <si>
    <t>青森</t>
    <phoneticPr fontId="3"/>
  </si>
  <si>
    <t>岩手</t>
    <phoneticPr fontId="3"/>
  </si>
  <si>
    <t>宮城</t>
    <phoneticPr fontId="3"/>
  </si>
  <si>
    <t>秋田</t>
    <phoneticPr fontId="3"/>
  </si>
  <si>
    <t>山形</t>
    <phoneticPr fontId="3"/>
  </si>
  <si>
    <t>福島</t>
    <phoneticPr fontId="3"/>
  </si>
  <si>
    <t>茨城</t>
    <phoneticPr fontId="3"/>
  </si>
  <si>
    <t xml:space="preserve"> 水道用水供給事業</t>
  </si>
  <si>
    <t>計</t>
  </si>
  <si>
    <t>公</t>
  </si>
  <si>
    <t>そ</t>
  </si>
  <si>
    <t>の</t>
  </si>
  <si>
    <t>都道府県名</t>
  </si>
  <si>
    <t>営</t>
  </si>
  <si>
    <t>他</t>
  </si>
  <si>
    <t xml:space="preserve"> 北  海  道</t>
  </si>
  <si>
    <t xml:space="preserve"> 青      森</t>
  </si>
  <si>
    <t xml:space="preserve"> 岩　　　手</t>
  </si>
  <si>
    <t xml:space="preserve"> 宮　　　城</t>
  </si>
  <si>
    <t xml:space="preserve"> 秋　　　田</t>
  </si>
  <si>
    <t xml:space="preserve"> 山　　　形</t>
  </si>
  <si>
    <t xml:space="preserve"> 福　　　島</t>
  </si>
  <si>
    <t xml:space="preserve"> 茨　　　城</t>
  </si>
  <si>
    <t xml:space="preserve"> 栃　　　木</t>
  </si>
  <si>
    <t xml:space="preserve"> 群　　　馬</t>
  </si>
  <si>
    <t xml:space="preserve"> 埼　　　玉</t>
  </si>
  <si>
    <t xml:space="preserve"> 千　　　葉</t>
  </si>
  <si>
    <t xml:space="preserve"> 東　　　京</t>
  </si>
  <si>
    <t xml:space="preserve"> 神　奈　川</t>
  </si>
  <si>
    <t xml:space="preserve"> 新　　　潟</t>
  </si>
  <si>
    <t xml:space="preserve"> 富　　　山</t>
  </si>
  <si>
    <t xml:space="preserve"> 石　　　川</t>
  </si>
  <si>
    <t xml:space="preserve"> 福　　　井</t>
  </si>
  <si>
    <t xml:space="preserve"> 山　　　梨</t>
  </si>
  <si>
    <t xml:space="preserve"> 長　　　野</t>
  </si>
  <si>
    <t xml:space="preserve"> 岐　　　阜</t>
  </si>
  <si>
    <t xml:space="preserve"> 静　　　岡</t>
  </si>
  <si>
    <t xml:space="preserve"> 愛　　　知</t>
  </si>
  <si>
    <t xml:space="preserve"> 三　　　重</t>
  </si>
  <si>
    <t xml:space="preserve"> 京　　　都</t>
  </si>
  <si>
    <t xml:space="preserve"> 大　　　阪</t>
  </si>
  <si>
    <t xml:space="preserve"> 兵　　　庫</t>
  </si>
  <si>
    <t xml:space="preserve"> 奈　　　良</t>
  </si>
  <si>
    <t xml:space="preserve"> 和　歌　山</t>
  </si>
  <si>
    <t xml:space="preserve"> 鳥　　　取</t>
  </si>
  <si>
    <t xml:space="preserve"> 島　　　根</t>
  </si>
  <si>
    <t xml:space="preserve"> 岡　　　山</t>
  </si>
  <si>
    <t xml:space="preserve"> 広　　　島</t>
  </si>
  <si>
    <t xml:space="preserve"> 山　　　口</t>
  </si>
  <si>
    <t xml:space="preserve"> 徳　　　島</t>
  </si>
  <si>
    <t xml:space="preserve"> 香　　　川</t>
  </si>
  <si>
    <t xml:space="preserve"> 愛　　　媛</t>
  </si>
  <si>
    <t xml:space="preserve"> 高　　　知</t>
  </si>
  <si>
    <t xml:space="preserve"> 福　　　岡</t>
  </si>
  <si>
    <t xml:space="preserve"> 佐　　　賀</t>
  </si>
  <si>
    <t xml:space="preserve"> 長　　　崎</t>
  </si>
  <si>
    <t xml:space="preserve"> 熊　　　本</t>
  </si>
  <si>
    <t xml:space="preserve"> 大　　　分</t>
  </si>
  <si>
    <t xml:space="preserve"> 宮　　　崎</t>
  </si>
  <si>
    <t xml:space="preserve"> 鹿　児　島</t>
  </si>
  <si>
    <t xml:space="preserve"> 沖　　　縄</t>
  </si>
  <si>
    <t xml:space="preserve"> 合　　　計</t>
  </si>
  <si>
    <t>総 人 口</t>
  </si>
  <si>
    <t>（Ａ）</t>
  </si>
  <si>
    <t>上水道</t>
  </si>
  <si>
    <t>簡易水道</t>
  </si>
  <si>
    <t xml:space="preserve"> 滋　　　賀</t>
  </si>
  <si>
    <t>上 　　水 　　道</t>
    <phoneticPr fontId="8"/>
  </si>
  <si>
    <t>簡易水道</t>
    <rPh sb="0" eb="2">
      <t>カンイ</t>
    </rPh>
    <rPh sb="2" eb="4">
      <t>スイドウ</t>
    </rPh>
    <phoneticPr fontId="8"/>
  </si>
  <si>
    <r>
      <t xml:space="preserve"> 専用水道</t>
    </r>
    <r>
      <rPr>
        <sz val="8"/>
        <color indexed="9"/>
        <rFont val="ＭＳ 明朝"/>
        <family val="1"/>
        <charset val="128"/>
      </rPr>
      <t>1</t>
    </r>
    <rPh sb="1" eb="2">
      <t>セン</t>
    </rPh>
    <rPh sb="2" eb="3">
      <t>ヨウ</t>
    </rPh>
    <rPh sb="3" eb="4">
      <t>ミズ</t>
    </rPh>
    <rPh sb="4" eb="5">
      <t>ミチ</t>
    </rPh>
    <phoneticPr fontId="8"/>
  </si>
  <si>
    <r>
      <t>1</t>
    </r>
    <r>
      <rPr>
        <sz val="8"/>
        <rFont val="ＭＳ 明朝"/>
        <family val="1"/>
        <charset val="128"/>
      </rPr>
      <t>水道の合計</t>
    </r>
    <r>
      <rPr>
        <sz val="8"/>
        <color indexed="9"/>
        <rFont val="ＭＳ 明朝"/>
        <family val="1"/>
        <charset val="128"/>
      </rPr>
      <t>1</t>
    </r>
    <rPh sb="1" eb="3">
      <t>スイドウ</t>
    </rPh>
    <rPh sb="4" eb="6">
      <t>ゴウケイ</t>
    </rPh>
    <phoneticPr fontId="8"/>
  </si>
  <si>
    <t>県　　　営</t>
    <rPh sb="4" eb="5">
      <t>エイ</t>
    </rPh>
    <phoneticPr fontId="8"/>
  </si>
  <si>
    <t>市町村営</t>
    <rPh sb="0" eb="3">
      <t>シチョウソン</t>
    </rPh>
    <rPh sb="3" eb="4">
      <t>エイ</t>
    </rPh>
    <phoneticPr fontId="8"/>
  </si>
  <si>
    <t>組合営</t>
    <rPh sb="0" eb="2">
      <t>クミアイ</t>
    </rPh>
    <rPh sb="2" eb="3">
      <t>エイ</t>
    </rPh>
    <phoneticPr fontId="8"/>
  </si>
  <si>
    <t>市　　　営</t>
    <rPh sb="0" eb="1">
      <t>シ</t>
    </rPh>
    <rPh sb="4" eb="5">
      <t>エイ</t>
    </rPh>
    <phoneticPr fontId="8"/>
  </si>
  <si>
    <t>町　　　営</t>
    <rPh sb="0" eb="1">
      <t>マチ</t>
    </rPh>
    <rPh sb="4" eb="5">
      <t>エイ</t>
    </rPh>
    <phoneticPr fontId="8"/>
  </si>
  <si>
    <t>村　　　営</t>
    <rPh sb="0" eb="1">
      <t>ムラ</t>
    </rPh>
    <rPh sb="4" eb="5">
      <t>エイ</t>
    </rPh>
    <phoneticPr fontId="8"/>
  </si>
  <si>
    <t>私　　　営</t>
    <rPh sb="0" eb="1">
      <t>ワタシ</t>
    </rPh>
    <rPh sb="4" eb="5">
      <t>エイ</t>
    </rPh>
    <phoneticPr fontId="8"/>
  </si>
  <si>
    <t>計</t>
    <rPh sb="0" eb="1">
      <t>ケイ</t>
    </rPh>
    <phoneticPr fontId="8"/>
  </si>
  <si>
    <t xml:space="preserve"> 滋　　　賀</t>
    <phoneticPr fontId="8"/>
  </si>
  <si>
    <t>(厚生労働省健康局水道課調べ)</t>
    <rPh sb="6" eb="8">
      <t>ケンコウ</t>
    </rPh>
    <rPh sb="8" eb="9">
      <t>キョク</t>
    </rPh>
    <rPh sb="9" eb="12">
      <t>スイドウカ</t>
    </rPh>
    <phoneticPr fontId="8"/>
  </si>
  <si>
    <t>現在給水人口</t>
    <rPh sb="0" eb="2">
      <t>ゲンザイ</t>
    </rPh>
    <rPh sb="2" eb="4">
      <t>キュウスイ</t>
    </rPh>
    <rPh sb="4" eb="6">
      <t>ジンコウ</t>
    </rPh>
    <phoneticPr fontId="8"/>
  </si>
  <si>
    <t>普及率</t>
    <rPh sb="0" eb="2">
      <t>フキュウ</t>
    </rPh>
    <rPh sb="2" eb="3">
      <t>リツ</t>
    </rPh>
    <phoneticPr fontId="8"/>
  </si>
  <si>
    <t>合 計（B)</t>
    <phoneticPr fontId="8"/>
  </si>
  <si>
    <t>B/A(%)</t>
    <phoneticPr fontId="8"/>
  </si>
  <si>
    <t>用水
供給</t>
    <rPh sb="0" eb="2">
      <t>ヨウスイ</t>
    </rPh>
    <rPh sb="3" eb="5">
      <t>キョウキュウ</t>
    </rPh>
    <phoneticPr fontId="3"/>
  </si>
  <si>
    <t>簡易
水道</t>
    <rPh sb="0" eb="2">
      <t>カンイ</t>
    </rPh>
    <rPh sb="3" eb="5">
      <t>スイドウ</t>
    </rPh>
    <phoneticPr fontId="3"/>
  </si>
  <si>
    <t>専用
水道</t>
    <rPh sb="0" eb="2">
      <t>センヨウ</t>
    </rPh>
    <rPh sb="3" eb="5">
      <t>スイドウ</t>
    </rPh>
    <phoneticPr fontId="3"/>
  </si>
  <si>
    <t>平成２０年度　水道の種類別箇所数</t>
    <rPh sb="0" eb="2">
      <t>ヘイセイ</t>
    </rPh>
    <rPh sb="4" eb="6">
      <t>ネンド</t>
    </rPh>
    <rPh sb="7" eb="9">
      <t>スイドウ</t>
    </rPh>
    <rPh sb="10" eb="12">
      <t>シュルイ</t>
    </rPh>
    <rPh sb="12" eb="13">
      <t>ベツ</t>
    </rPh>
    <rPh sb="13" eb="15">
      <t>カショ</t>
    </rPh>
    <rPh sb="15" eb="16">
      <t>カズ</t>
    </rPh>
    <phoneticPr fontId="9"/>
  </si>
  <si>
    <t>（平成２１年３月３１日現在）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8"/>
  </si>
  <si>
    <t>平成１9年度</t>
    <rPh sb="0" eb="2">
      <t>ヘイセイ</t>
    </rPh>
    <rPh sb="4" eb="5">
      <t>ネン</t>
    </rPh>
    <rPh sb="5" eb="6">
      <t>ド</t>
    </rPh>
    <phoneticPr fontId="8"/>
  </si>
  <si>
    <t>平成２０年度　給水人口と水道普及率</t>
    <rPh sb="0" eb="2">
      <t>ヘイセイ</t>
    </rPh>
    <rPh sb="4" eb="6">
      <t>ネンド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9"/>
  </si>
  <si>
    <t>（平成２１年３月３１日現在　単位：人）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ニン</t>
    </rPh>
    <phoneticPr fontId="8"/>
  </si>
  <si>
    <t>平成１９年度</t>
    <rPh sb="0" eb="2">
      <t>ヘイセイ</t>
    </rPh>
    <rPh sb="4" eb="6">
      <t>ネンド</t>
    </rPh>
    <phoneticPr fontId="8"/>
  </si>
  <si>
    <t>４．都道府県別の給水人口、普及率及び水道数</t>
    <rPh sb="2" eb="6">
      <t>トドウフケン</t>
    </rPh>
    <rPh sb="6" eb="7">
      <t>ベツ</t>
    </rPh>
    <rPh sb="8" eb="10">
      <t>キュウスイ</t>
    </rPh>
    <rPh sb="10" eb="12">
      <t>ジンコウ</t>
    </rPh>
    <rPh sb="13" eb="15">
      <t>フキュウ</t>
    </rPh>
    <rPh sb="15" eb="16">
      <t>リツ</t>
    </rPh>
    <rPh sb="16" eb="17">
      <t>オヨ</t>
    </rPh>
    <rPh sb="18" eb="20">
      <t>スイドウ</t>
    </rPh>
    <rPh sb="20" eb="21">
      <t>スウ</t>
    </rPh>
    <phoneticPr fontId="3"/>
  </si>
  <si>
    <t>平成29年度</t>
    <rPh sb="0" eb="2">
      <t>ヘイセイ</t>
    </rPh>
    <rPh sb="4" eb="5">
      <t>ネン</t>
    </rPh>
    <rPh sb="5" eb="6">
      <t>ド</t>
    </rPh>
    <phoneticPr fontId="6"/>
  </si>
  <si>
    <t>北海道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</si>
</sst>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0.0%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8"/>
      <name val="ＭＳ Ｐ明朝"/>
      <family val="1"/>
      <charset val="128"/>
    </font>
    <font>
      <sz val="14"/>
      <color indexed="10"/>
      <name val="ＭＳ 明朝"/>
      <family val="1"/>
      <charset val="128"/>
    </font>
    <font>
      <b/>
      <sz val="8"/>
      <color indexed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8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color indexed="10"/>
      <name val="ＭＳ 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4"/>
      <color indexed="12"/>
      <name val="ＭＳ ゴシック"/>
      <family val="3"/>
      <charset val="128"/>
    </font>
    <font>
      <b/>
      <sz val="18"/>
      <color indexed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7" fontId="7" fillId="0" borderId="0"/>
    <xf numFmtId="37" fontId="7" fillId="0" borderId="0"/>
    <xf numFmtId="37" fontId="7" fillId="0" borderId="0"/>
    <xf numFmtId="0" fontId="1" fillId="0" borderId="0">
      <alignment vertical="center"/>
    </xf>
  </cellStyleXfs>
  <cellXfs count="230">
    <xf numFmtId="3" fontId="0" fillId="0" borderId="0" xfId="0" applyNumberFormat="1" applyFont="1"/>
    <xf numFmtId="3" fontId="6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vertical="center"/>
    </xf>
    <xf numFmtId="3" fontId="4" fillId="0" borderId="0" xfId="0" applyNumberFormat="1" applyFont="1" applyAlignment="1" applyProtection="1">
      <alignment horizontal="center"/>
    </xf>
    <xf numFmtId="3" fontId="4" fillId="0" borderId="0" xfId="0" applyNumberFormat="1" applyFont="1" applyAlignment="1" applyProtection="1">
      <alignment horizontal="center" vertical="center"/>
    </xf>
    <xf numFmtId="37" fontId="10" fillId="0" borderId="0" xfId="4" applyFont="1" applyFill="1"/>
    <xf numFmtId="37" fontId="10" fillId="0" borderId="0" xfId="4" quotePrefix="1" applyFont="1" applyFill="1" applyAlignment="1" applyProtection="1">
      <alignment horizontal="left"/>
    </xf>
    <xf numFmtId="37" fontId="10" fillId="0" borderId="0" xfId="4" applyFont="1" applyFill="1" applyProtection="1">
      <protection locked="0"/>
    </xf>
    <xf numFmtId="49" fontId="11" fillId="0" borderId="0" xfId="3" applyNumberFormat="1" applyFont="1" applyFill="1" applyBorder="1" applyAlignment="1"/>
    <xf numFmtId="37" fontId="7" fillId="0" borderId="1" xfId="4" applyFont="1" applyFill="1" applyBorder="1" applyAlignment="1">
      <alignment horizontal="center"/>
    </xf>
    <xf numFmtId="37" fontId="7" fillId="0" borderId="1" xfId="4" applyFont="1" applyFill="1" applyBorder="1"/>
    <xf numFmtId="49" fontId="11" fillId="0" borderId="1" xfId="3" applyNumberFormat="1" applyFont="1" applyFill="1" applyBorder="1" applyAlignment="1"/>
    <xf numFmtId="49" fontId="11" fillId="0" borderId="0" xfId="3" applyNumberFormat="1" applyFont="1" applyFill="1" applyBorder="1" applyAlignment="1">
      <alignment horizontal="right"/>
    </xf>
    <xf numFmtId="37" fontId="7" fillId="0" borderId="0" xfId="4" applyFill="1"/>
    <xf numFmtId="37" fontId="12" fillId="0" borderId="2" xfId="4" applyFont="1" applyFill="1" applyBorder="1" applyAlignment="1">
      <alignment horizontal="center" vertical="center"/>
    </xf>
    <xf numFmtId="37" fontId="7" fillId="0" borderId="3" xfId="4" applyFill="1" applyBorder="1" applyAlignment="1">
      <alignment vertical="center"/>
    </xf>
    <xf numFmtId="37" fontId="7" fillId="0" borderId="0" xfId="4" applyFill="1" applyAlignment="1">
      <alignment vertical="center"/>
    </xf>
    <xf numFmtId="37" fontId="12" fillId="0" borderId="3" xfId="4" applyFont="1" applyFill="1" applyBorder="1" applyAlignment="1">
      <alignment horizontal="center"/>
    </xf>
    <xf numFmtId="37" fontId="12" fillId="0" borderId="4" xfId="4" applyFont="1" applyFill="1" applyBorder="1"/>
    <xf numFmtId="37" fontId="12" fillId="0" borderId="5" xfId="4" applyFont="1" applyFill="1" applyBorder="1"/>
    <xf numFmtId="37" fontId="12" fillId="0" borderId="0" xfId="4" applyFont="1" applyFill="1" applyBorder="1"/>
    <xf numFmtId="37" fontId="12" fillId="0" borderId="6" xfId="4" applyFont="1" applyFill="1" applyBorder="1"/>
    <xf numFmtId="37" fontId="7" fillId="0" borderId="3" xfId="4" applyFill="1" applyBorder="1"/>
    <xf numFmtId="37" fontId="12" fillId="0" borderId="3" xfId="4" applyFont="1" applyFill="1" applyBorder="1" applyAlignment="1" applyProtection="1">
      <alignment horizontal="center"/>
    </xf>
    <xf numFmtId="37" fontId="12" fillId="0" borderId="6" xfId="4" applyFont="1" applyFill="1" applyBorder="1" applyAlignment="1" applyProtection="1">
      <alignment horizontal="center"/>
    </xf>
    <xf numFmtId="37" fontId="12" fillId="0" borderId="0" xfId="4" applyFont="1" applyFill="1" applyBorder="1" applyAlignment="1" applyProtection="1">
      <alignment horizontal="center"/>
    </xf>
    <xf numFmtId="37" fontId="12" fillId="0" borderId="7" xfId="4" applyFont="1" applyFill="1" applyBorder="1" applyAlignment="1">
      <alignment horizontal="center"/>
    </xf>
    <xf numFmtId="37" fontId="12" fillId="0" borderId="8" xfId="4" applyFont="1" applyFill="1" applyBorder="1"/>
    <xf numFmtId="37" fontId="12" fillId="0" borderId="1" xfId="4" applyFont="1" applyFill="1" applyBorder="1"/>
    <xf numFmtId="37" fontId="14" fillId="0" borderId="3" xfId="4" applyFont="1" applyFill="1" applyBorder="1" applyAlignment="1" applyProtection="1">
      <alignment horizontal="center"/>
    </xf>
    <xf numFmtId="37" fontId="14" fillId="0" borderId="4" xfId="4" applyFont="1" applyFill="1" applyBorder="1" applyAlignment="1" applyProtection="1">
      <alignment horizontal="right"/>
      <protection locked="0"/>
    </xf>
    <xf numFmtId="37" fontId="14" fillId="0" borderId="6" xfId="4" applyFont="1" applyFill="1" applyBorder="1" applyAlignment="1" applyProtection="1">
      <alignment horizontal="right"/>
      <protection locked="0"/>
    </xf>
    <xf numFmtId="37" fontId="14" fillId="0" borderId="0" xfId="4" applyFont="1" applyFill="1" applyBorder="1" applyProtection="1">
      <protection locked="0"/>
    </xf>
    <xf numFmtId="37" fontId="14" fillId="0" borderId="4" xfId="4" applyFont="1" applyFill="1" applyBorder="1" applyProtection="1"/>
    <xf numFmtId="37" fontId="14" fillId="0" borderId="6" xfId="4" applyFont="1" applyFill="1" applyBorder="1" applyProtection="1">
      <protection locked="0"/>
    </xf>
    <xf numFmtId="37" fontId="14" fillId="0" borderId="0" xfId="4" applyFont="1" applyFill="1" applyBorder="1" applyAlignment="1" applyProtection="1">
      <alignment horizontal="right"/>
      <protection locked="0"/>
    </xf>
    <xf numFmtId="37" fontId="14" fillId="0" borderId="4" xfId="4" applyFont="1" applyFill="1" applyBorder="1" applyProtection="1">
      <protection locked="0"/>
    </xf>
    <xf numFmtId="37" fontId="14" fillId="0" borderId="9" xfId="4" applyFont="1" applyFill="1" applyBorder="1" applyProtection="1"/>
    <xf numFmtId="37" fontId="14" fillId="0" borderId="10" xfId="4" applyFont="1" applyFill="1" applyBorder="1" applyAlignment="1" applyProtection="1">
      <alignment horizontal="center"/>
    </xf>
    <xf numFmtId="37" fontId="14" fillId="0" borderId="11" xfId="4" applyFont="1" applyFill="1" applyBorder="1" applyAlignment="1" applyProtection="1">
      <alignment horizontal="right"/>
      <protection locked="0"/>
    </xf>
    <xf numFmtId="37" fontId="14" fillId="0" borderId="12" xfId="4" applyFont="1" applyFill="1" applyBorder="1" applyProtection="1">
      <protection locked="0"/>
    </xf>
    <xf numFmtId="37" fontId="14" fillId="0" borderId="13" xfId="4" applyFont="1" applyFill="1" applyBorder="1" applyProtection="1">
      <protection locked="0"/>
    </xf>
    <xf numFmtId="37" fontId="14" fillId="0" borderId="11" xfId="4" applyFont="1" applyFill="1" applyBorder="1" applyProtection="1"/>
    <xf numFmtId="37" fontId="14" fillId="0" borderId="11" xfId="4" applyFont="1" applyFill="1" applyBorder="1" applyProtection="1">
      <protection locked="0"/>
    </xf>
    <xf numFmtId="37" fontId="14" fillId="0" borderId="12" xfId="4" applyFont="1" applyFill="1" applyBorder="1" applyAlignment="1" applyProtection="1">
      <alignment horizontal="right"/>
      <protection locked="0"/>
    </xf>
    <xf numFmtId="37" fontId="15" fillId="0" borderId="0" xfId="4" applyFont="1" applyFill="1"/>
    <xf numFmtId="37" fontId="14" fillId="0" borderId="5" xfId="4" applyFont="1" applyFill="1" applyBorder="1" applyProtection="1">
      <protection locked="0"/>
    </xf>
    <xf numFmtId="37" fontId="14" fillId="0" borderId="14" xfId="4" applyFont="1" applyFill="1" applyBorder="1" applyProtection="1"/>
    <xf numFmtId="37" fontId="14" fillId="0" borderId="15" xfId="4" applyFont="1" applyFill="1" applyBorder="1" applyProtection="1"/>
    <xf numFmtId="37" fontId="16" fillId="0" borderId="10" xfId="4" applyFont="1" applyFill="1" applyBorder="1" applyAlignment="1" applyProtection="1">
      <alignment horizontal="center"/>
    </xf>
    <xf numFmtId="37" fontId="16" fillId="0" borderId="11" xfId="4" applyNumberFormat="1" applyFont="1" applyFill="1" applyBorder="1" applyProtection="1"/>
    <xf numFmtId="37" fontId="14" fillId="0" borderId="7" xfId="4" applyFont="1" applyFill="1" applyBorder="1" applyAlignment="1" applyProtection="1">
      <alignment horizontal="center"/>
      <protection locked="0"/>
    </xf>
    <xf numFmtId="37" fontId="14" fillId="0" borderId="16" xfId="4" applyFont="1" applyFill="1" applyBorder="1" applyProtection="1">
      <protection locked="0"/>
    </xf>
    <xf numFmtId="37" fontId="14" fillId="0" borderId="8" xfId="4" applyFont="1" applyFill="1" applyBorder="1" applyProtection="1">
      <protection locked="0"/>
    </xf>
    <xf numFmtId="37" fontId="14" fillId="0" borderId="1" xfId="4" applyFont="1" applyFill="1" applyBorder="1" applyProtection="1">
      <protection locked="0"/>
    </xf>
    <xf numFmtId="37" fontId="14" fillId="0" borderId="16" xfId="4" applyFont="1" applyFill="1" applyBorder="1" applyProtection="1"/>
    <xf numFmtId="37" fontId="14" fillId="0" borderId="17" xfId="4" applyFont="1" applyFill="1" applyBorder="1" applyProtection="1"/>
    <xf numFmtId="37" fontId="7" fillId="0" borderId="0" xfId="4" applyFill="1" applyAlignment="1">
      <alignment horizontal="center"/>
    </xf>
    <xf numFmtId="37" fontId="17" fillId="0" borderId="0" xfId="4" quotePrefix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1" xfId="0" applyFont="1" applyFill="1" applyBorder="1" applyAlignment="1">
      <alignment vertical="center"/>
    </xf>
    <xf numFmtId="49" fontId="20" fillId="0" borderId="0" xfId="3" applyNumberFormat="1" applyFont="1" applyFill="1" applyBorder="1" applyAlignment="1">
      <alignment horizontal="right"/>
    </xf>
    <xf numFmtId="37" fontId="7" fillId="0" borderId="3" xfId="4" applyFill="1" applyBorder="1" applyAlignment="1">
      <alignment horizontal="center" vertical="center"/>
    </xf>
    <xf numFmtId="37" fontId="7" fillId="0" borderId="4" xfId="4" applyFill="1" applyBorder="1" applyAlignment="1">
      <alignment vertical="center"/>
    </xf>
    <xf numFmtId="37" fontId="7" fillId="0" borderId="0" xfId="4" applyFill="1" applyBorder="1" applyAlignment="1">
      <alignment vertical="center"/>
    </xf>
    <xf numFmtId="37" fontId="21" fillId="0" borderId="2" xfId="4" applyFont="1" applyFill="1" applyBorder="1" applyAlignment="1">
      <alignment horizontal="center" vertical="center"/>
    </xf>
    <xf numFmtId="37" fontId="21" fillId="0" borderId="18" xfId="4" applyFont="1" applyFill="1" applyBorder="1" applyAlignment="1">
      <alignment vertical="center"/>
    </xf>
    <xf numFmtId="37" fontId="21" fillId="0" borderId="19" xfId="4" applyFont="1" applyFill="1" applyBorder="1" applyAlignment="1" applyProtection="1">
      <alignment horizontal="center" vertical="center"/>
    </xf>
    <xf numFmtId="37" fontId="21" fillId="0" borderId="3" xfId="4" applyFont="1" applyFill="1" applyBorder="1" applyAlignment="1">
      <alignment horizontal="center" vertical="center"/>
    </xf>
    <xf numFmtId="37" fontId="21" fillId="0" borderId="4" xfId="4" applyFont="1" applyFill="1" applyBorder="1" applyAlignment="1" applyProtection="1">
      <alignment horizontal="center" vertical="center"/>
    </xf>
    <xf numFmtId="37" fontId="21" fillId="0" borderId="4" xfId="4" applyFont="1" applyFill="1" applyBorder="1" applyAlignment="1">
      <alignment vertical="center"/>
    </xf>
    <xf numFmtId="37" fontId="21" fillId="0" borderId="9" xfId="4" applyFont="1" applyFill="1" applyBorder="1" applyAlignment="1">
      <alignment vertical="center"/>
    </xf>
    <xf numFmtId="37" fontId="21" fillId="0" borderId="3" xfId="4" applyFont="1" applyFill="1" applyBorder="1" applyAlignment="1" applyProtection="1">
      <alignment horizontal="center" vertical="center"/>
    </xf>
    <xf numFmtId="37" fontId="21" fillId="0" borderId="9" xfId="4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37" fontId="21" fillId="0" borderId="7" xfId="4" applyFont="1" applyFill="1" applyBorder="1" applyAlignment="1">
      <alignment horizontal="center" vertical="center"/>
    </xf>
    <xf numFmtId="37" fontId="21" fillId="0" borderId="16" xfId="4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37" fontId="22" fillId="0" borderId="4" xfId="4" applyNumberFormat="1" applyFont="1" applyFill="1" applyBorder="1" applyAlignment="1" applyProtection="1">
      <alignment vertical="center"/>
      <protection locked="0"/>
    </xf>
    <xf numFmtId="37" fontId="22" fillId="0" borderId="18" xfId="4" applyFont="1" applyFill="1" applyBorder="1" applyAlignment="1" applyProtection="1">
      <alignment vertical="center"/>
    </xf>
    <xf numFmtId="37" fontId="22" fillId="0" borderId="22" xfId="4" applyFont="1" applyFill="1" applyBorder="1" applyAlignment="1" applyProtection="1">
      <alignment vertical="center"/>
    </xf>
    <xf numFmtId="37" fontId="22" fillId="0" borderId="4" xfId="4" applyNumberFormat="1" applyFont="1" applyFill="1" applyBorder="1" applyAlignment="1" applyProtection="1">
      <alignment vertical="center"/>
    </xf>
    <xf numFmtId="177" fontId="22" fillId="0" borderId="9" xfId="4" applyNumberFormat="1" applyFont="1" applyFill="1" applyBorder="1" applyAlignment="1" applyProtection="1">
      <alignment vertical="center"/>
    </xf>
    <xf numFmtId="37" fontId="22" fillId="0" borderId="4" xfId="4" applyFont="1" applyFill="1" applyBorder="1" applyAlignment="1" applyProtection="1">
      <alignment vertical="center"/>
    </xf>
    <xf numFmtId="37" fontId="22" fillId="0" borderId="6" xfId="4" applyFont="1" applyFill="1" applyBorder="1" applyAlignment="1" applyProtection="1">
      <alignment vertical="center"/>
    </xf>
    <xf numFmtId="37" fontId="21" fillId="0" borderId="10" xfId="4" applyFont="1" applyFill="1" applyBorder="1" applyAlignment="1" applyProtection="1">
      <alignment horizontal="center" vertical="center"/>
    </xf>
    <xf numFmtId="37" fontId="22" fillId="0" borderId="11" xfId="4" applyNumberFormat="1" applyFont="1" applyFill="1" applyBorder="1" applyAlignment="1" applyProtection="1">
      <alignment vertical="center"/>
      <protection locked="0"/>
    </xf>
    <xf numFmtId="37" fontId="22" fillId="0" borderId="11" xfId="4" applyFont="1" applyFill="1" applyBorder="1" applyAlignment="1" applyProtection="1">
      <alignment vertical="center"/>
    </xf>
    <xf numFmtId="37" fontId="22" fillId="0" borderId="12" xfId="4" applyFont="1" applyFill="1" applyBorder="1" applyAlignment="1" applyProtection="1">
      <alignment vertical="center"/>
    </xf>
    <xf numFmtId="37" fontId="22" fillId="0" borderId="11" xfId="4" applyNumberFormat="1" applyFont="1" applyFill="1" applyBorder="1" applyAlignment="1" applyProtection="1">
      <alignment vertical="center"/>
    </xf>
    <xf numFmtId="177" fontId="22" fillId="0" borderId="15" xfId="4" applyNumberFormat="1" applyFont="1" applyFill="1" applyBorder="1" applyAlignment="1" applyProtection="1">
      <alignment vertical="center"/>
    </xf>
    <xf numFmtId="37" fontId="22" fillId="0" borderId="23" xfId="4" applyFont="1" applyFill="1" applyBorder="1" applyAlignment="1" applyProtection="1">
      <alignment vertical="center"/>
    </xf>
    <xf numFmtId="37" fontId="22" fillId="0" borderId="5" xfId="4" applyFont="1" applyFill="1" applyBorder="1" applyAlignment="1" applyProtection="1">
      <alignment vertical="center"/>
    </xf>
    <xf numFmtId="37" fontId="22" fillId="0" borderId="0" xfId="4" applyNumberFormat="1" applyFont="1" applyFill="1" applyBorder="1" applyAlignment="1" applyProtection="1">
      <alignment vertical="center"/>
      <protection locked="0"/>
    </xf>
    <xf numFmtId="37" fontId="22" fillId="0" borderId="13" xfId="4" applyNumberFormat="1" applyFont="1" applyFill="1" applyBorder="1" applyAlignment="1" applyProtection="1">
      <alignment vertical="center"/>
      <protection locked="0"/>
    </xf>
    <xf numFmtId="37" fontId="23" fillId="0" borderId="10" xfId="4" applyFont="1" applyFill="1" applyBorder="1" applyAlignment="1" applyProtection="1">
      <alignment horizontal="center" vertical="center"/>
    </xf>
    <xf numFmtId="37" fontId="24" fillId="0" borderId="11" xfId="4" applyNumberFormat="1" applyFont="1" applyFill="1" applyBorder="1" applyAlignment="1" applyProtection="1">
      <alignment vertical="center"/>
    </xf>
    <xf numFmtId="177" fontId="24" fillId="0" borderId="15" xfId="4" applyNumberFormat="1" applyFont="1" applyFill="1" applyBorder="1" applyAlignment="1" applyProtection="1">
      <alignment vertical="center"/>
    </xf>
    <xf numFmtId="37" fontId="21" fillId="0" borderId="7" xfId="4" applyFont="1" applyFill="1" applyBorder="1" applyAlignment="1" applyProtection="1">
      <alignment horizontal="center" vertical="center"/>
      <protection locked="0"/>
    </xf>
    <xf numFmtId="37" fontId="22" fillId="0" borderId="16" xfId="4" applyNumberFormat="1" applyFont="1" applyFill="1" applyBorder="1" applyAlignment="1" applyProtection="1">
      <alignment vertical="center"/>
      <protection locked="0"/>
    </xf>
    <xf numFmtId="37" fontId="22" fillId="0" borderId="16" xfId="4" applyFont="1" applyFill="1" applyBorder="1" applyAlignment="1" applyProtection="1">
      <alignment vertical="center"/>
    </xf>
    <xf numFmtId="37" fontId="22" fillId="0" borderId="16" xfId="4" applyNumberFormat="1" applyFont="1" applyFill="1" applyBorder="1" applyAlignment="1" applyProtection="1">
      <alignment vertical="center"/>
    </xf>
    <xf numFmtId="177" fontId="22" fillId="0" borderId="24" xfId="4" applyNumberFormat="1" applyFont="1" applyFill="1" applyBorder="1" applyAlignment="1" applyProtection="1">
      <alignment vertical="center"/>
    </xf>
    <xf numFmtId="37" fontId="7" fillId="0" borderId="0" xfId="4" applyFill="1" applyBorder="1" applyAlignment="1">
      <alignment horizontal="center" vertical="center"/>
    </xf>
    <xf numFmtId="37" fontId="21" fillId="0" borderId="0" xfId="4" quotePrefix="1" applyFont="1" applyFill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center" vertical="center"/>
    </xf>
    <xf numFmtId="3" fontId="4" fillId="2" borderId="26" xfId="0" applyNumberFormat="1" applyFont="1" applyFill="1" applyBorder="1" applyAlignment="1" applyProtection="1">
      <alignment horizontal="center" vertical="center"/>
    </xf>
    <xf numFmtId="3" fontId="4" fillId="2" borderId="27" xfId="0" applyNumberFormat="1" applyFont="1" applyFill="1" applyBorder="1" applyAlignment="1" applyProtection="1">
      <alignment horizontal="center" vertical="center"/>
    </xf>
    <xf numFmtId="3" fontId="4" fillId="2" borderId="28" xfId="0" applyNumberFormat="1" applyFont="1" applyFill="1" applyBorder="1" applyAlignment="1" applyProtection="1">
      <alignment horizontal="center" vertical="center" wrapText="1"/>
    </xf>
    <xf numFmtId="3" fontId="4" fillId="2" borderId="26" xfId="0" applyNumberFormat="1" applyFont="1" applyFill="1" applyBorder="1" applyAlignment="1" applyProtection="1">
      <alignment horizontal="center" vertical="center" wrapText="1"/>
    </xf>
    <xf numFmtId="3" fontId="4" fillId="2" borderId="27" xfId="0" applyNumberFormat="1" applyFont="1" applyFill="1" applyBorder="1" applyAlignment="1" applyProtection="1">
      <alignment horizontal="center" vertical="center" wrapText="1"/>
    </xf>
    <xf numFmtId="3" fontId="4" fillId="2" borderId="32" xfId="0" applyNumberFormat="1" applyFont="1" applyFill="1" applyBorder="1" applyAlignment="1" applyProtection="1">
      <alignment horizontal="center" vertical="center" wrapText="1"/>
    </xf>
    <xf numFmtId="3" fontId="5" fillId="3" borderId="35" xfId="0" applyNumberFormat="1" applyFont="1" applyFill="1" applyBorder="1" applyAlignment="1" applyProtection="1">
      <alignment horizontal="distributed" vertical="center" wrapText="1" indent="1"/>
    </xf>
    <xf numFmtId="3" fontId="5" fillId="0" borderId="35" xfId="0" applyNumberFormat="1" applyFont="1" applyBorder="1" applyAlignment="1" applyProtection="1">
      <alignment horizontal="right" vertical="center" wrapText="1"/>
    </xf>
    <xf numFmtId="3" fontId="5" fillId="0" borderId="36" xfId="0" applyNumberFormat="1" applyFont="1" applyBorder="1" applyAlignment="1" applyProtection="1">
      <alignment horizontal="right" vertical="center" wrapText="1"/>
    </xf>
    <xf numFmtId="3" fontId="5" fillId="0" borderId="37" xfId="0" applyNumberFormat="1" applyFont="1" applyBorder="1" applyAlignment="1" applyProtection="1">
      <alignment horizontal="right" vertical="center" wrapText="1"/>
    </xf>
    <xf numFmtId="3" fontId="5" fillId="3" borderId="40" xfId="0" applyNumberFormat="1" applyFont="1" applyFill="1" applyBorder="1" applyAlignment="1" applyProtection="1">
      <alignment horizontal="distributed" vertical="center" wrapText="1" indent="1"/>
    </xf>
    <xf numFmtId="3" fontId="5" fillId="0" borderId="40" xfId="0" applyNumberFormat="1" applyFont="1" applyBorder="1" applyAlignment="1" applyProtection="1">
      <alignment horizontal="right" vertical="center" wrapText="1"/>
    </xf>
    <xf numFmtId="3" fontId="5" fillId="0" borderId="41" xfId="0" applyNumberFormat="1" applyFont="1" applyBorder="1" applyAlignment="1" applyProtection="1">
      <alignment horizontal="right" vertical="center" wrapText="1"/>
    </xf>
    <xf numFmtId="3" fontId="5" fillId="0" borderId="42" xfId="0" applyNumberFormat="1" applyFont="1" applyBorder="1" applyAlignment="1" applyProtection="1">
      <alignment horizontal="right" vertical="center" wrapText="1"/>
    </xf>
    <xf numFmtId="178" fontId="7" fillId="0" borderId="0" xfId="1" applyNumberFormat="1" applyFont="1" applyFill="1" applyBorder="1" applyAlignment="1" applyProtection="1">
      <alignment vertical="center"/>
    </xf>
    <xf numFmtId="178" fontId="7" fillId="0" borderId="0" xfId="1" applyNumberFormat="1" applyFont="1" applyFill="1" applyBorder="1" applyAlignment="1">
      <alignment vertical="center"/>
    </xf>
    <xf numFmtId="3" fontId="4" fillId="3" borderId="12" xfId="0" applyNumberFormat="1" applyFont="1" applyFill="1" applyBorder="1" applyAlignment="1" applyProtection="1">
      <alignment horizontal="center" vertical="center" wrapText="1"/>
    </xf>
    <xf numFmtId="3" fontId="4" fillId="0" borderId="12" xfId="0" applyNumberFormat="1" applyFont="1" applyFill="1" applyBorder="1" applyAlignment="1" applyProtection="1">
      <alignment horizontal="right" vertical="center" wrapText="1"/>
    </xf>
    <xf numFmtId="3" fontId="4" fillId="0" borderId="45" xfId="0" applyNumberFormat="1" applyFont="1" applyFill="1" applyBorder="1" applyAlignment="1" applyProtection="1">
      <alignment horizontal="right" vertical="center" wrapText="1"/>
    </xf>
    <xf numFmtId="3" fontId="4" fillId="0" borderId="46" xfId="0" applyNumberFormat="1" applyFont="1" applyFill="1" applyBorder="1" applyAlignment="1" applyProtection="1">
      <alignment horizontal="right" vertical="center" wrapText="1"/>
    </xf>
    <xf numFmtId="3" fontId="4" fillId="0" borderId="48" xfId="0" applyNumberFormat="1" applyFont="1" applyFill="1" applyBorder="1" applyAlignment="1" applyProtection="1">
      <alignment horizontal="center" vertical="center"/>
    </xf>
    <xf numFmtId="3" fontId="4" fillId="0" borderId="48" xfId="0" applyNumberFormat="1" applyFont="1" applyBorder="1" applyAlignment="1" applyProtection="1">
      <alignment vertical="center"/>
    </xf>
    <xf numFmtId="3" fontId="4" fillId="4" borderId="0" xfId="0" applyNumberFormat="1" applyFont="1" applyFill="1" applyAlignment="1" applyProtection="1">
      <alignment vertical="center"/>
    </xf>
    <xf numFmtId="3" fontId="5" fillId="4" borderId="37" xfId="0" applyNumberFormat="1" applyFont="1" applyFill="1" applyBorder="1" applyAlignment="1" applyProtection="1">
      <alignment horizontal="right" vertical="center" wrapText="1"/>
    </xf>
    <xf numFmtId="3" fontId="5" fillId="5" borderId="35" xfId="0" applyNumberFormat="1" applyFont="1" applyFill="1" applyBorder="1" applyAlignment="1" applyProtection="1">
      <alignment horizontal="distributed" vertical="center" wrapText="1" indent="1"/>
    </xf>
    <xf numFmtId="3" fontId="5" fillId="5" borderId="35" xfId="0" applyNumberFormat="1" applyFont="1" applyFill="1" applyBorder="1" applyAlignment="1" applyProtection="1">
      <alignment horizontal="right" vertical="center" wrapText="1"/>
    </xf>
    <xf numFmtId="3" fontId="5" fillId="5" borderId="36" xfId="0" applyNumberFormat="1" applyFont="1" applyFill="1" applyBorder="1" applyAlignment="1" applyProtection="1">
      <alignment horizontal="right" vertical="center" wrapText="1"/>
    </xf>
    <xf numFmtId="3" fontId="5" fillId="5" borderId="37" xfId="0" applyNumberFormat="1" applyFont="1" applyFill="1" applyBorder="1" applyAlignment="1" applyProtection="1">
      <alignment horizontal="right" vertical="center" wrapText="1"/>
    </xf>
    <xf numFmtId="3" fontId="4" fillId="5" borderId="36" xfId="0" applyNumberFormat="1" applyFont="1" applyFill="1" applyBorder="1" applyAlignment="1" applyProtection="1">
      <alignment vertical="center"/>
    </xf>
    <xf numFmtId="3" fontId="4" fillId="5" borderId="37" xfId="0" applyNumberFormat="1" applyFont="1" applyFill="1" applyBorder="1" applyAlignment="1" applyProtection="1">
      <alignment vertical="center"/>
    </xf>
    <xf numFmtId="3" fontId="5" fillId="0" borderId="35" xfId="0" applyNumberFormat="1" applyFont="1" applyFill="1" applyBorder="1" applyAlignment="1" applyProtection="1">
      <alignment horizontal="right" vertical="center" wrapText="1"/>
    </xf>
    <xf numFmtId="3" fontId="5" fillId="0" borderId="36" xfId="0" applyNumberFormat="1" applyFont="1" applyFill="1" applyBorder="1" applyAlignment="1" applyProtection="1">
      <alignment horizontal="right" vertical="center" wrapText="1"/>
    </xf>
    <xf numFmtId="3" fontId="5" fillId="0" borderId="37" xfId="0" applyNumberFormat="1" applyFont="1" applyFill="1" applyBorder="1" applyAlignment="1" applyProtection="1">
      <alignment horizontal="right" vertical="center" wrapText="1"/>
    </xf>
    <xf numFmtId="176" fontId="4" fillId="0" borderId="36" xfId="0" applyNumberFormat="1" applyFont="1" applyFill="1" applyBorder="1" applyAlignment="1" applyProtection="1">
      <alignment horizontal="center" vertical="center"/>
    </xf>
    <xf numFmtId="3" fontId="4" fillId="0" borderId="38" xfId="0" applyNumberFormat="1" applyFont="1" applyFill="1" applyBorder="1" applyAlignment="1" applyProtection="1">
      <alignment vertical="center"/>
    </xf>
    <xf numFmtId="3" fontId="4" fillId="0" borderId="36" xfId="0" applyNumberFormat="1" applyFont="1" applyFill="1" applyBorder="1" applyAlignment="1" applyProtection="1">
      <alignment vertical="center"/>
    </xf>
    <xf numFmtId="3" fontId="4" fillId="0" borderId="37" xfId="0" applyNumberFormat="1" applyFont="1" applyFill="1" applyBorder="1" applyAlignment="1" applyProtection="1">
      <alignment vertical="center"/>
    </xf>
    <xf numFmtId="3" fontId="4" fillId="0" borderId="39" xfId="0" applyNumberFormat="1" applyFont="1" applyFill="1" applyBorder="1" applyAlignment="1" applyProtection="1">
      <alignment vertical="center"/>
    </xf>
    <xf numFmtId="3" fontId="4" fillId="5" borderId="38" xfId="0" applyNumberFormat="1" applyFont="1" applyFill="1" applyBorder="1" applyAlignment="1" applyProtection="1">
      <alignment vertical="center"/>
    </xf>
    <xf numFmtId="3" fontId="4" fillId="5" borderId="39" xfId="0" applyNumberFormat="1" applyFont="1" applyFill="1" applyBorder="1" applyAlignment="1" applyProtection="1">
      <alignment vertical="center"/>
    </xf>
    <xf numFmtId="3" fontId="4" fillId="0" borderId="43" xfId="0" applyNumberFormat="1" applyFont="1" applyFill="1" applyBorder="1" applyAlignment="1" applyProtection="1">
      <alignment vertical="center"/>
    </xf>
    <xf numFmtId="3" fontId="4" fillId="0" borderId="41" xfId="0" applyNumberFormat="1" applyFont="1" applyFill="1" applyBorder="1" applyAlignment="1" applyProtection="1">
      <alignment vertical="center"/>
    </xf>
    <xf numFmtId="3" fontId="4" fillId="0" borderId="42" xfId="0" applyNumberFormat="1" applyFont="1" applyFill="1" applyBorder="1" applyAlignment="1" applyProtection="1">
      <alignment vertical="center"/>
    </xf>
    <xf numFmtId="3" fontId="4" fillId="0" borderId="44" xfId="0" applyNumberFormat="1" applyFont="1" applyFill="1" applyBorder="1" applyAlignment="1" applyProtection="1">
      <alignment vertical="center"/>
    </xf>
    <xf numFmtId="3" fontId="4" fillId="5" borderId="25" xfId="0" applyNumberFormat="1" applyFont="1" applyFill="1" applyBorder="1" applyAlignment="1" applyProtection="1">
      <alignment horizontal="center" vertical="center" wrapText="1"/>
    </xf>
    <xf numFmtId="3" fontId="4" fillId="5" borderId="25" xfId="0" applyNumberFormat="1" applyFont="1" applyFill="1" applyBorder="1" applyAlignment="1" applyProtection="1">
      <alignment horizontal="right" vertical="center" wrapText="1"/>
    </xf>
    <xf numFmtId="3" fontId="4" fillId="5" borderId="29" xfId="0" applyNumberFormat="1" applyFont="1" applyFill="1" applyBorder="1" applyAlignment="1" applyProtection="1">
      <alignment horizontal="right" vertical="center" wrapText="1"/>
    </xf>
    <xf numFmtId="3" fontId="4" fillId="5" borderId="30" xfId="0" applyNumberFormat="1" applyFont="1" applyFill="1" applyBorder="1" applyAlignment="1" applyProtection="1">
      <alignment horizontal="right" vertical="center" wrapText="1"/>
    </xf>
    <xf numFmtId="176" fontId="4" fillId="5" borderId="29" xfId="0" applyNumberFormat="1" applyFont="1" applyFill="1" applyBorder="1" applyAlignment="1" applyProtection="1">
      <alignment horizontal="center" vertical="center"/>
    </xf>
    <xf numFmtId="3" fontId="4" fillId="5" borderId="31" xfId="0" applyNumberFormat="1" applyFont="1" applyFill="1" applyBorder="1" applyAlignment="1" applyProtection="1">
      <alignment horizontal="center" vertical="center"/>
    </xf>
    <xf numFmtId="3" fontId="4" fillId="5" borderId="29" xfId="0" applyNumberFormat="1" applyFont="1" applyFill="1" applyBorder="1" applyAlignment="1" applyProtection="1">
      <alignment vertical="center"/>
    </xf>
    <xf numFmtId="3" fontId="4" fillId="5" borderId="30" xfId="0" applyNumberFormat="1" applyFont="1" applyFill="1" applyBorder="1" applyAlignment="1" applyProtection="1">
      <alignment vertical="center"/>
    </xf>
    <xf numFmtId="3" fontId="4" fillId="5" borderId="33" xfId="0" applyNumberFormat="1" applyFont="1" applyFill="1" applyBorder="1" applyAlignment="1" applyProtection="1">
      <alignment vertical="center"/>
    </xf>
    <xf numFmtId="3" fontId="4" fillId="5" borderId="31" xfId="0" applyNumberFormat="1" applyFont="1" applyFill="1" applyBorder="1" applyAlignment="1" applyProtection="1">
      <alignment vertical="center"/>
    </xf>
    <xf numFmtId="176" fontId="4" fillId="0" borderId="45" xfId="0" applyNumberFormat="1" applyFont="1" applyFill="1" applyBorder="1" applyAlignment="1" applyProtection="1">
      <alignment horizontal="center" vertical="center"/>
    </xf>
    <xf numFmtId="3" fontId="4" fillId="0" borderId="45" xfId="0" applyNumberFormat="1" applyFont="1" applyFill="1" applyBorder="1" applyAlignment="1" applyProtection="1">
      <alignment vertical="center"/>
    </xf>
    <xf numFmtId="3" fontId="4" fillId="0" borderId="46" xfId="0" applyNumberFormat="1" applyFont="1" applyFill="1" applyBorder="1" applyAlignment="1" applyProtection="1">
      <alignment vertical="center"/>
    </xf>
    <xf numFmtId="3" fontId="4" fillId="0" borderId="47" xfId="0" applyNumberFormat="1" applyFont="1" applyFill="1" applyBorder="1" applyAlignment="1" applyProtection="1">
      <alignment vertical="center"/>
    </xf>
    <xf numFmtId="3" fontId="5" fillId="0" borderId="61" xfId="0" applyNumberFormat="1" applyFont="1" applyFill="1" applyBorder="1" applyAlignment="1" applyProtection="1">
      <alignment horizontal="right" vertical="center" wrapText="1"/>
    </xf>
    <xf numFmtId="3" fontId="4" fillId="2" borderId="62" xfId="0" applyNumberFormat="1" applyFont="1" applyFill="1" applyBorder="1" applyAlignment="1" applyProtection="1">
      <alignment horizontal="center" vertical="center" wrapText="1"/>
    </xf>
    <xf numFmtId="37" fontId="5" fillId="0" borderId="37" xfId="0" applyNumberFormat="1" applyFont="1" applyFill="1" applyBorder="1" applyAlignment="1" applyProtection="1">
      <alignment horizontal="right" vertical="center" wrapText="1"/>
    </xf>
    <xf numFmtId="37" fontId="5" fillId="5" borderId="37" xfId="0" applyNumberFormat="1" applyFont="1" applyFill="1" applyBorder="1" applyAlignment="1" applyProtection="1">
      <alignment horizontal="right" vertical="center" wrapText="1"/>
    </xf>
    <xf numFmtId="37" fontId="5" fillId="0" borderId="37" xfId="0" applyNumberFormat="1" applyFont="1" applyBorder="1" applyAlignment="1" applyProtection="1">
      <alignment horizontal="right" vertical="center" wrapText="1"/>
    </xf>
    <xf numFmtId="37" fontId="5" fillId="4" borderId="37" xfId="0" applyNumberFormat="1" applyFont="1" applyFill="1" applyBorder="1" applyAlignment="1" applyProtection="1">
      <alignment horizontal="right" vertical="center" wrapText="1"/>
    </xf>
    <xf numFmtId="176" fontId="4" fillId="0" borderId="63" xfId="0" applyNumberFormat="1" applyFont="1" applyFill="1" applyBorder="1" applyAlignment="1" applyProtection="1">
      <alignment horizontal="center" vertical="center"/>
    </xf>
    <xf numFmtId="37" fontId="5" fillId="0" borderId="42" xfId="0" applyNumberFormat="1" applyFont="1" applyBorder="1" applyAlignment="1" applyProtection="1">
      <alignment horizontal="right" vertical="center" wrapText="1"/>
    </xf>
    <xf numFmtId="3" fontId="5" fillId="0" borderId="64" xfId="0" applyNumberFormat="1" applyFont="1" applyFill="1" applyBorder="1" applyAlignment="1" applyProtection="1">
      <alignment horizontal="right" vertical="center" wrapText="1"/>
    </xf>
    <xf numFmtId="176" fontId="4" fillId="5" borderId="63" xfId="0" applyNumberFormat="1" applyFont="1" applyFill="1" applyBorder="1" applyAlignment="1" applyProtection="1">
      <alignment horizontal="center" vertical="center"/>
    </xf>
    <xf numFmtId="3" fontId="5" fillId="3" borderId="61" xfId="0" applyNumberFormat="1" applyFont="1" applyFill="1" applyBorder="1" applyAlignment="1" applyProtection="1">
      <alignment horizontal="distributed" vertical="center" wrapText="1" indent="1"/>
    </xf>
    <xf numFmtId="3" fontId="5" fillId="0" borderId="65" xfId="0" applyNumberFormat="1" applyFont="1" applyFill="1" applyBorder="1" applyAlignment="1" applyProtection="1">
      <alignment horizontal="right" vertical="center" wrapText="1"/>
    </xf>
    <xf numFmtId="3" fontId="5" fillId="0" borderId="66" xfId="0" applyNumberFormat="1" applyFont="1" applyFill="1" applyBorder="1" applyAlignment="1" applyProtection="1">
      <alignment horizontal="right" vertical="center" wrapText="1"/>
    </xf>
    <xf numFmtId="37" fontId="5" fillId="0" borderId="66" xfId="0" applyNumberFormat="1" applyFont="1" applyFill="1" applyBorder="1" applyAlignment="1" applyProtection="1">
      <alignment horizontal="right" vertical="center" wrapText="1"/>
    </xf>
    <xf numFmtId="176" fontId="4" fillId="0" borderId="67" xfId="0" applyNumberFormat="1" applyFont="1" applyFill="1" applyBorder="1" applyAlignment="1" applyProtection="1">
      <alignment horizontal="center" vertical="center"/>
    </xf>
    <xf numFmtId="3" fontId="4" fillId="0" borderId="68" xfId="0" applyNumberFormat="1" applyFont="1" applyFill="1" applyBorder="1" applyAlignment="1" applyProtection="1">
      <alignment vertical="center"/>
    </xf>
    <xf numFmtId="3" fontId="4" fillId="0" borderId="65" xfId="0" applyNumberFormat="1" applyFont="1" applyFill="1" applyBorder="1" applyAlignment="1" applyProtection="1">
      <alignment vertical="center"/>
    </xf>
    <xf numFmtId="3" fontId="4" fillId="0" borderId="66" xfId="0" applyNumberFormat="1" applyFont="1" applyFill="1" applyBorder="1" applyAlignment="1" applyProtection="1">
      <alignment vertical="center"/>
    </xf>
    <xf numFmtId="3" fontId="4" fillId="0" borderId="69" xfId="0" applyNumberFormat="1" applyFont="1" applyFill="1" applyBorder="1" applyAlignment="1" applyProtection="1">
      <alignment vertical="center"/>
    </xf>
    <xf numFmtId="3" fontId="5" fillId="0" borderId="70" xfId="0" applyNumberFormat="1" applyFont="1" applyFill="1" applyBorder="1" applyAlignment="1" applyProtection="1">
      <alignment horizontal="right" vertical="center" wrapText="1"/>
    </xf>
    <xf numFmtId="3" fontId="5" fillId="0" borderId="38" xfId="0" applyNumberFormat="1" applyFont="1" applyFill="1" applyBorder="1" applyAlignment="1" applyProtection="1">
      <alignment horizontal="right" vertical="center" wrapText="1"/>
    </xf>
    <xf numFmtId="3" fontId="5" fillId="5" borderId="38" xfId="0" applyNumberFormat="1" applyFont="1" applyFill="1" applyBorder="1" applyAlignment="1" applyProtection="1">
      <alignment horizontal="right" vertical="center" wrapText="1"/>
    </xf>
    <xf numFmtId="3" fontId="4" fillId="2" borderId="49" xfId="0" applyNumberFormat="1" applyFont="1" applyFill="1" applyBorder="1" applyAlignment="1" applyProtection="1">
      <alignment horizontal="center" vertical="center"/>
    </xf>
    <xf numFmtId="3" fontId="4" fillId="2" borderId="34" xfId="0" applyNumberFormat="1" applyFont="1" applyFill="1" applyBorder="1" applyAlignment="1" applyProtection="1">
      <alignment horizontal="center" vertical="center"/>
    </xf>
    <xf numFmtId="3" fontId="4" fillId="2" borderId="49" xfId="0" applyNumberFormat="1" applyFont="1" applyFill="1" applyBorder="1" applyAlignment="1" applyProtection="1">
      <alignment horizontal="center" vertical="center" wrapText="1"/>
    </xf>
    <xf numFmtId="3" fontId="4" fillId="2" borderId="50" xfId="0" applyNumberFormat="1" applyFont="1" applyFill="1" applyBorder="1" applyAlignment="1" applyProtection="1">
      <alignment horizontal="center" vertical="center" wrapText="1"/>
    </xf>
    <xf numFmtId="3" fontId="4" fillId="2" borderId="51" xfId="0" applyNumberFormat="1" applyFont="1" applyFill="1" applyBorder="1" applyAlignment="1" applyProtection="1">
      <alignment horizontal="center" vertical="center"/>
    </xf>
    <xf numFmtId="3" fontId="4" fillId="2" borderId="52" xfId="0" applyNumberFormat="1" applyFont="1" applyFill="1" applyBorder="1" applyAlignment="1" applyProtection="1">
      <alignment horizontal="center" vertical="center"/>
    </xf>
    <xf numFmtId="3" fontId="4" fillId="2" borderId="53" xfId="0" applyNumberFormat="1" applyFont="1" applyFill="1" applyBorder="1" applyAlignment="1" applyProtection="1">
      <alignment horizontal="center" vertical="center" wrapText="1"/>
    </xf>
    <xf numFmtId="3" fontId="4" fillId="2" borderId="54" xfId="0" applyNumberFormat="1" applyFont="1" applyFill="1" applyBorder="1" applyAlignment="1" applyProtection="1">
      <alignment horizontal="center" vertical="center"/>
    </xf>
    <xf numFmtId="37" fontId="12" fillId="0" borderId="6" xfId="4" applyFont="1" applyFill="1" applyBorder="1" applyAlignment="1" applyProtection="1">
      <alignment horizontal="center" vertical="center"/>
    </xf>
    <xf numFmtId="37" fontId="12" fillId="0" borderId="8" xfId="4" applyFont="1" applyFill="1" applyBorder="1" applyAlignment="1" applyProtection="1">
      <alignment horizontal="center" vertical="center"/>
    </xf>
    <xf numFmtId="37" fontId="12" fillId="0" borderId="4" xfId="4" applyFont="1" applyFill="1" applyBorder="1" applyAlignment="1" applyProtection="1">
      <alignment horizontal="center" vertical="distributed" wrapText="1"/>
    </xf>
    <xf numFmtId="37" fontId="12" fillId="0" borderId="16" xfId="4" applyFont="1" applyFill="1" applyBorder="1" applyAlignment="1" applyProtection="1">
      <alignment horizontal="center" vertical="distributed" wrapText="1"/>
    </xf>
    <xf numFmtId="37" fontId="12" fillId="0" borderId="6" xfId="4" applyFont="1" applyFill="1" applyBorder="1" applyAlignment="1" applyProtection="1">
      <alignment horizontal="center" vertical="distributed" wrapText="1"/>
    </xf>
    <xf numFmtId="37" fontId="12" fillId="0" borderId="8" xfId="4" applyFont="1" applyFill="1" applyBorder="1" applyAlignment="1" applyProtection="1">
      <alignment horizontal="center" vertical="distributed" wrapText="1"/>
    </xf>
    <xf numFmtId="0" fontId="25" fillId="0" borderId="0" xfId="0" applyFont="1" applyFill="1" applyBorder="1" applyAlignment="1">
      <alignment horizontal="center" vertical="center"/>
    </xf>
    <xf numFmtId="37" fontId="12" fillId="0" borderId="55" xfId="4" applyFont="1" applyFill="1" applyBorder="1" applyAlignment="1" applyProtection="1">
      <alignment horizontal="center" vertical="center"/>
    </xf>
    <xf numFmtId="37" fontId="12" fillId="0" borderId="56" xfId="4" applyFont="1" applyFill="1" applyBorder="1" applyAlignment="1" applyProtection="1">
      <alignment horizontal="center" vertical="center"/>
    </xf>
    <xf numFmtId="37" fontId="12" fillId="0" borderId="57" xfId="4" applyFont="1" applyFill="1" applyBorder="1" applyAlignment="1" applyProtection="1">
      <alignment horizontal="center" vertical="center"/>
    </xf>
    <xf numFmtId="37" fontId="12" fillId="0" borderId="22" xfId="4" applyFont="1" applyFill="1" applyBorder="1" applyAlignment="1" applyProtection="1">
      <alignment horizontal="center" vertical="distributed" textRotation="255"/>
    </xf>
    <xf numFmtId="37" fontId="12" fillId="0" borderId="6" xfId="4" applyFont="1" applyFill="1" applyBorder="1" applyAlignment="1" applyProtection="1">
      <alignment horizontal="center" vertical="distributed" textRotation="255"/>
    </xf>
    <xf numFmtId="37" fontId="12" fillId="0" borderId="8" xfId="4" applyFont="1" applyFill="1" applyBorder="1" applyAlignment="1" applyProtection="1">
      <alignment horizontal="center" vertical="distributed" textRotation="255"/>
    </xf>
    <xf numFmtId="37" fontId="13" fillId="0" borderId="19" xfId="4" quotePrefix="1" applyFont="1" applyFill="1" applyBorder="1" applyAlignment="1" applyProtection="1">
      <alignment horizontal="center" vertical="distributed" textRotation="255"/>
    </xf>
    <xf numFmtId="37" fontId="12" fillId="0" borderId="9" xfId="4" applyFont="1" applyFill="1" applyBorder="1" applyAlignment="1" applyProtection="1">
      <alignment horizontal="center" vertical="distributed" textRotation="255"/>
    </xf>
    <xf numFmtId="37" fontId="12" fillId="0" borderId="17" xfId="4" applyFont="1" applyFill="1" applyBorder="1" applyAlignment="1" applyProtection="1">
      <alignment horizontal="center" vertical="distributed" textRotation="255"/>
    </xf>
    <xf numFmtId="37" fontId="12" fillId="0" borderId="6" xfId="4" applyFont="1" applyFill="1" applyBorder="1" applyAlignment="1" applyProtection="1">
      <alignment horizontal="center" vertical="distributed" textRotation="255" wrapText="1"/>
    </xf>
    <xf numFmtId="37" fontId="12" fillId="0" borderId="8" xfId="4" applyFont="1" applyFill="1" applyBorder="1" applyAlignment="1" applyProtection="1">
      <alignment horizontal="center" vertical="distributed" textRotation="255" wrapText="1"/>
    </xf>
    <xf numFmtId="37" fontId="12" fillId="0" borderId="58" xfId="4" applyFont="1" applyFill="1" applyBorder="1" applyAlignment="1" applyProtection="1">
      <alignment horizontal="center" vertical="distributed" textRotation="255" wrapText="1"/>
    </xf>
    <xf numFmtId="37" fontId="12" fillId="0" borderId="59" xfId="4" applyFont="1" applyFill="1" applyBorder="1" applyAlignment="1" applyProtection="1">
      <alignment horizontal="center" vertical="distributed" textRotation="255" wrapText="1"/>
    </xf>
    <xf numFmtId="37" fontId="12" fillId="0" borderId="58" xfId="4" applyFont="1" applyFill="1" applyBorder="1" applyAlignment="1" applyProtection="1">
      <alignment horizontal="center" vertical="distributed" wrapText="1"/>
    </xf>
    <xf numFmtId="37" fontId="12" fillId="0" borderId="59" xfId="4" applyFont="1" applyFill="1" applyBorder="1" applyAlignment="1" applyProtection="1">
      <alignment horizontal="center" vertical="distributed" wrapText="1"/>
    </xf>
    <xf numFmtId="0" fontId="26" fillId="0" borderId="0" xfId="0" applyFont="1" applyFill="1" applyAlignment="1">
      <alignment horizontal="center" vertical="center"/>
    </xf>
    <xf numFmtId="37" fontId="21" fillId="0" borderId="18" xfId="4" applyFont="1" applyFill="1" applyBorder="1" applyAlignment="1" applyProtection="1">
      <alignment horizontal="center" vertical="center"/>
    </xf>
    <xf numFmtId="37" fontId="21" fillId="0" borderId="4" xfId="4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3" fontId="4" fillId="5" borderId="71" xfId="0" applyNumberFormat="1" applyFont="1" applyFill="1" applyBorder="1" applyAlignment="1" applyProtection="1">
      <alignment horizontal="right" vertical="center" wrapText="1"/>
    </xf>
    <xf numFmtId="3" fontId="4" fillId="0" borderId="72" xfId="0" applyNumberFormat="1" applyFont="1" applyFill="1" applyBorder="1" applyAlignment="1" applyProtection="1">
      <alignment horizontal="right" vertical="center" wrapText="1"/>
    </xf>
  </cellXfs>
  <cellStyles count="6">
    <cellStyle name="パーセント" xfId="1" builtinId="5"/>
    <cellStyle name="標準" xfId="0" builtinId="0"/>
    <cellStyle name="標準 13" xfId="2"/>
    <cellStyle name="標準 2" xfId="5"/>
    <cellStyle name="標準_H12水道統計" xfId="3"/>
    <cellStyle name="標準_H16担当者会議資料" xfId="4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0581;&#24247;&#23616;&#27700;&#36947;&#35506;\ssg\&#27700;&#36947;&#35506;&#26412;&#35506;\0.&#25216;&#34899;&#20418;\99&#12381;&#12398;&#20182;\60&#27700;&#36947;&#32113;&#35336;\&#32113;&#35336;&#12487;&#12540;&#12479;\&#24179;&#25104;&#65297;&#65302;&#24180;&#24230;\H16&#25285;&#24403;&#32773;&#20250;&#35696;&#36039;&#260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0581;&#24247;&#23616;&#27700;&#36947;&#35506;\&#36817;&#34276;\&#25216;&#34899;&#20418;\&#27700;&#36947;&#32113;&#35336;\&#32113;&#35336;&#12391;&#65374;&#12383;\H12&#27700;&#36947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類別箇"/>
      <sheetName val="現在・計画給水人口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在・計画給水人口"/>
      <sheetName val="種類別箇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zoomScale="50" zoomScaleNormal="50" zoomScaleSheetLayoutView="5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C49" sqref="C49"/>
    </sheetView>
  </sheetViews>
  <sheetFormatPr defaultColWidth="10" defaultRowHeight="30" customHeight="1" x14ac:dyDescent="0.2"/>
  <cols>
    <col min="1" max="1" width="18.6328125" style="4" customWidth="1"/>
    <col min="2" max="6" width="17.6328125" style="2" customWidth="1"/>
    <col min="7" max="7" width="8.6328125" style="2" customWidth="1"/>
    <col min="8" max="8" width="5.6328125" style="4" customWidth="1"/>
    <col min="9" max="10" width="10.6328125" style="2" customWidth="1"/>
    <col min="11" max="11" width="5.6328125" style="2" customWidth="1"/>
    <col min="12" max="12" width="10.6328125" style="2" customWidth="1"/>
    <col min="13" max="13" width="5.6328125" style="2" customWidth="1"/>
    <col min="14" max="14" width="10.6328125" style="2" customWidth="1"/>
    <col min="15" max="15" width="5.6328125" style="2" customWidth="1"/>
    <col min="16" max="16" width="10.6328125" style="2" customWidth="1"/>
    <col min="17" max="17" width="5.6328125" style="2" customWidth="1"/>
    <col min="18" max="16384" width="10" style="2"/>
  </cols>
  <sheetData>
    <row r="1" spans="1:17" ht="33.75" customHeight="1" x14ac:dyDescent="0.3">
      <c r="A1" s="1" t="s">
        <v>147</v>
      </c>
      <c r="G1" s="3"/>
    </row>
    <row r="2" spans="1:17" ht="30" customHeight="1" x14ac:dyDescent="0.2">
      <c r="F2" s="108"/>
      <c r="M2" s="131"/>
      <c r="N2" s="131"/>
      <c r="O2" s="131"/>
      <c r="P2" s="131"/>
    </row>
    <row r="3" spans="1:17" s="4" customFormat="1" ht="60" customHeight="1" x14ac:dyDescent="0.2">
      <c r="A3" s="189" t="s">
        <v>1</v>
      </c>
      <c r="B3" s="191" t="s">
        <v>42</v>
      </c>
      <c r="C3" s="192" t="s">
        <v>43</v>
      </c>
      <c r="D3" s="193"/>
      <c r="E3" s="193"/>
      <c r="F3" s="194"/>
      <c r="G3" s="195" t="s">
        <v>47</v>
      </c>
      <c r="H3" s="196"/>
      <c r="I3" s="192" t="s">
        <v>44</v>
      </c>
      <c r="J3" s="193"/>
      <c r="K3" s="193"/>
      <c r="L3" s="193"/>
      <c r="M3" s="193"/>
      <c r="N3" s="193"/>
      <c r="O3" s="193"/>
      <c r="P3" s="193"/>
      <c r="Q3" s="194"/>
    </row>
    <row r="4" spans="1:17" s="4" customFormat="1" ht="60" customHeight="1" x14ac:dyDescent="0.2">
      <c r="A4" s="190"/>
      <c r="B4" s="190"/>
      <c r="C4" s="109" t="s">
        <v>48</v>
      </c>
      <c r="D4" s="110" t="s">
        <v>49</v>
      </c>
      <c r="E4" s="110" t="s">
        <v>0</v>
      </c>
      <c r="F4" s="168" t="s">
        <v>50</v>
      </c>
      <c r="G4" s="112" t="s">
        <v>51</v>
      </c>
      <c r="H4" s="111" t="s">
        <v>52</v>
      </c>
      <c r="I4" s="112" t="s">
        <v>138</v>
      </c>
      <c r="J4" s="113" t="s">
        <v>45</v>
      </c>
      <c r="K4" s="113" t="s">
        <v>46</v>
      </c>
      <c r="L4" s="113" t="s">
        <v>139</v>
      </c>
      <c r="M4" s="113" t="s">
        <v>46</v>
      </c>
      <c r="N4" s="113" t="s">
        <v>140</v>
      </c>
      <c r="O4" s="114" t="s">
        <v>46</v>
      </c>
      <c r="P4" s="112" t="s">
        <v>41</v>
      </c>
      <c r="Q4" s="111" t="s">
        <v>46</v>
      </c>
    </row>
    <row r="5" spans="1:17" ht="34" customHeight="1" x14ac:dyDescent="0.2">
      <c r="A5" s="177" t="s">
        <v>149</v>
      </c>
      <c r="B5" s="167">
        <v>5277837</v>
      </c>
      <c r="C5" s="178">
        <v>4841241</v>
      </c>
      <c r="D5" s="179">
        <v>314758</v>
      </c>
      <c r="E5" s="180">
        <v>22343</v>
      </c>
      <c r="F5" s="186">
        <f>SUM(C5:E5)</f>
        <v>5178342</v>
      </c>
      <c r="G5" s="181">
        <f>F5/B5*100</f>
        <v>98.114852732284078</v>
      </c>
      <c r="H5" s="182">
        <f>RANK(G5,$G$5:$G$51,0)</f>
        <v>24</v>
      </c>
      <c r="I5" s="183">
        <v>5</v>
      </c>
      <c r="J5" s="184">
        <v>93</v>
      </c>
      <c r="K5" s="184">
        <f>RANK(J5,$J$5:$J$51,0)</f>
        <v>1</v>
      </c>
      <c r="L5" s="184">
        <v>207</v>
      </c>
      <c r="M5" s="184">
        <f>RANK(L5,$L$5:$L$51,0)</f>
        <v>2</v>
      </c>
      <c r="N5" s="184">
        <v>518</v>
      </c>
      <c r="O5" s="185">
        <f>RANK(N5,$N$5:$N$51,0)</f>
        <v>2</v>
      </c>
      <c r="P5" s="183">
        <f t="shared" ref="P5:P52" si="0">+I5+J5+L5+N5</f>
        <v>823</v>
      </c>
      <c r="Q5" s="182">
        <f t="shared" ref="Q5:Q51" si="1">RANK(P5,$P$5:$P$51,0)</f>
        <v>2</v>
      </c>
    </row>
    <row r="6" spans="1:17" ht="34" customHeight="1" x14ac:dyDescent="0.2">
      <c r="A6" s="115" t="s">
        <v>53</v>
      </c>
      <c r="B6" s="139">
        <v>1248917</v>
      </c>
      <c r="C6" s="140">
        <v>1188323</v>
      </c>
      <c r="D6" s="141">
        <v>29731</v>
      </c>
      <c r="E6" s="169">
        <v>1277</v>
      </c>
      <c r="F6" s="187">
        <f>SUM(C6:E6)</f>
        <v>1219331</v>
      </c>
      <c r="G6" s="173">
        <f t="shared" ref="G6:G52" si="2">F6/B6*100</f>
        <v>97.631067556931328</v>
      </c>
      <c r="H6" s="143">
        <f t="shared" ref="H6:H50" si="3">RANK(G6,$G$5:$G$51,0)</f>
        <v>26</v>
      </c>
      <c r="I6" s="144">
        <v>1</v>
      </c>
      <c r="J6" s="145">
        <v>26</v>
      </c>
      <c r="K6" s="145">
        <f t="shared" ref="K6:K51" si="4">RANK(J6,$J$5:$J$51,0)</f>
        <v>23</v>
      </c>
      <c r="L6" s="145">
        <v>35</v>
      </c>
      <c r="M6" s="145">
        <f t="shared" ref="M6:M51" si="5">RANK(L6,$L$5:$L$51,0)</f>
        <v>28</v>
      </c>
      <c r="N6" s="145">
        <v>77</v>
      </c>
      <c r="O6" s="146">
        <f t="shared" ref="O6:O51" si="6">RANK(N6,$N$5:$N$51,0)</f>
        <v>31</v>
      </c>
      <c r="P6" s="144">
        <f t="shared" si="0"/>
        <v>139</v>
      </c>
      <c r="Q6" s="143">
        <f t="shared" si="1"/>
        <v>38</v>
      </c>
    </row>
    <row r="7" spans="1:17" ht="34" customHeight="1" x14ac:dyDescent="0.2">
      <c r="A7" s="115" t="s">
        <v>54</v>
      </c>
      <c r="B7" s="139">
        <v>1233795</v>
      </c>
      <c r="C7" s="140">
        <v>1109057</v>
      </c>
      <c r="D7" s="141">
        <v>47221</v>
      </c>
      <c r="E7" s="169">
        <v>3835</v>
      </c>
      <c r="F7" s="187">
        <f t="shared" ref="F7:F51" si="7">SUM(C7:E7)</f>
        <v>1160113</v>
      </c>
      <c r="G7" s="173">
        <f t="shared" si="2"/>
        <v>94.028019241446103</v>
      </c>
      <c r="H7" s="143">
        <f t="shared" si="3"/>
        <v>41</v>
      </c>
      <c r="I7" s="144">
        <v>1</v>
      </c>
      <c r="J7" s="145">
        <v>27</v>
      </c>
      <c r="K7" s="145">
        <f t="shared" si="4"/>
        <v>21</v>
      </c>
      <c r="L7" s="145">
        <v>62</v>
      </c>
      <c r="M7" s="145">
        <f t="shared" si="5"/>
        <v>21</v>
      </c>
      <c r="N7" s="145">
        <v>117</v>
      </c>
      <c r="O7" s="146">
        <f t="shared" si="6"/>
        <v>24</v>
      </c>
      <c r="P7" s="144">
        <f t="shared" si="0"/>
        <v>207</v>
      </c>
      <c r="Q7" s="143">
        <f t="shared" si="1"/>
        <v>29</v>
      </c>
    </row>
    <row r="8" spans="1:17" ht="34" customHeight="1" x14ac:dyDescent="0.2">
      <c r="A8" s="115" t="s">
        <v>55</v>
      </c>
      <c r="B8" s="139">
        <v>2292357</v>
      </c>
      <c r="C8" s="140">
        <v>2266099</v>
      </c>
      <c r="D8" s="141">
        <v>5781</v>
      </c>
      <c r="E8" s="169">
        <v>1621</v>
      </c>
      <c r="F8" s="187">
        <f t="shared" si="7"/>
        <v>2273501</v>
      </c>
      <c r="G8" s="173">
        <f t="shared" si="2"/>
        <v>99.17744051210174</v>
      </c>
      <c r="H8" s="143">
        <f t="shared" si="3"/>
        <v>17</v>
      </c>
      <c r="I8" s="144">
        <v>2</v>
      </c>
      <c r="J8" s="145">
        <v>33</v>
      </c>
      <c r="K8" s="145">
        <f t="shared" si="4"/>
        <v>14</v>
      </c>
      <c r="L8" s="145">
        <v>12</v>
      </c>
      <c r="M8" s="145">
        <f t="shared" si="5"/>
        <v>39</v>
      </c>
      <c r="N8" s="145">
        <v>104</v>
      </c>
      <c r="O8" s="146">
        <f t="shared" si="6"/>
        <v>26</v>
      </c>
      <c r="P8" s="144">
        <f t="shared" si="0"/>
        <v>151</v>
      </c>
      <c r="Q8" s="143">
        <f t="shared" si="1"/>
        <v>34</v>
      </c>
    </row>
    <row r="9" spans="1:17" ht="34" customHeight="1" x14ac:dyDescent="0.2">
      <c r="A9" s="115" t="s">
        <v>56</v>
      </c>
      <c r="B9" s="139">
        <v>970154</v>
      </c>
      <c r="C9" s="140">
        <v>816227</v>
      </c>
      <c r="D9" s="141">
        <v>69478</v>
      </c>
      <c r="E9" s="169">
        <v>3447</v>
      </c>
      <c r="F9" s="187">
        <f t="shared" si="7"/>
        <v>889152</v>
      </c>
      <c r="G9" s="173">
        <f t="shared" si="2"/>
        <v>91.650603924737723</v>
      </c>
      <c r="H9" s="143">
        <f t="shared" si="3"/>
        <v>46</v>
      </c>
      <c r="I9" s="144">
        <v>0</v>
      </c>
      <c r="J9" s="145">
        <v>22</v>
      </c>
      <c r="K9" s="145">
        <f t="shared" si="4"/>
        <v>28</v>
      </c>
      <c r="L9" s="145">
        <v>105</v>
      </c>
      <c r="M9" s="145">
        <f t="shared" si="5"/>
        <v>13</v>
      </c>
      <c r="N9" s="145">
        <v>90</v>
      </c>
      <c r="O9" s="146">
        <f t="shared" si="6"/>
        <v>28</v>
      </c>
      <c r="P9" s="144">
        <f t="shared" si="0"/>
        <v>217</v>
      </c>
      <c r="Q9" s="143">
        <f t="shared" si="1"/>
        <v>25</v>
      </c>
    </row>
    <row r="10" spans="1:17" ht="34" customHeight="1" x14ac:dyDescent="0.2">
      <c r="A10" s="115" t="s">
        <v>57</v>
      </c>
      <c r="B10" s="139">
        <v>1086877</v>
      </c>
      <c r="C10" s="140">
        <v>1052554</v>
      </c>
      <c r="D10" s="141">
        <v>22662</v>
      </c>
      <c r="E10" s="169">
        <v>295</v>
      </c>
      <c r="F10" s="187">
        <f t="shared" si="7"/>
        <v>1075511</v>
      </c>
      <c r="G10" s="173">
        <f t="shared" si="2"/>
        <v>98.954251493039237</v>
      </c>
      <c r="H10" s="143">
        <f t="shared" si="3"/>
        <v>19</v>
      </c>
      <c r="I10" s="144">
        <v>4</v>
      </c>
      <c r="J10" s="145">
        <v>29</v>
      </c>
      <c r="K10" s="145">
        <f t="shared" si="4"/>
        <v>15</v>
      </c>
      <c r="L10" s="145">
        <v>33</v>
      </c>
      <c r="M10" s="145">
        <f t="shared" si="5"/>
        <v>29</v>
      </c>
      <c r="N10" s="145">
        <v>56</v>
      </c>
      <c r="O10" s="146">
        <f t="shared" si="6"/>
        <v>37</v>
      </c>
      <c r="P10" s="144">
        <f t="shared" si="0"/>
        <v>122</v>
      </c>
      <c r="Q10" s="143">
        <f t="shared" si="1"/>
        <v>40</v>
      </c>
    </row>
    <row r="11" spans="1:17" ht="34" customHeight="1" x14ac:dyDescent="0.2">
      <c r="A11" s="115" t="s">
        <v>58</v>
      </c>
      <c r="B11" s="139">
        <v>1851790</v>
      </c>
      <c r="C11" s="140">
        <v>1672533</v>
      </c>
      <c r="D11" s="141">
        <v>58875</v>
      </c>
      <c r="E11" s="169">
        <v>13879</v>
      </c>
      <c r="F11" s="187">
        <f t="shared" si="7"/>
        <v>1745287</v>
      </c>
      <c r="G11" s="173">
        <f t="shared" si="2"/>
        <v>94.248645904773227</v>
      </c>
      <c r="H11" s="143">
        <f t="shared" si="3"/>
        <v>39</v>
      </c>
      <c r="I11" s="144">
        <v>3</v>
      </c>
      <c r="J11" s="145">
        <v>38</v>
      </c>
      <c r="K11" s="145">
        <f t="shared" si="4"/>
        <v>11</v>
      </c>
      <c r="L11" s="145">
        <v>76</v>
      </c>
      <c r="M11" s="145">
        <f t="shared" si="5"/>
        <v>19</v>
      </c>
      <c r="N11" s="145">
        <v>175</v>
      </c>
      <c r="O11" s="146">
        <f t="shared" si="6"/>
        <v>15</v>
      </c>
      <c r="P11" s="144">
        <f t="shared" si="0"/>
        <v>292</v>
      </c>
      <c r="Q11" s="143">
        <f t="shared" si="1"/>
        <v>17</v>
      </c>
    </row>
    <row r="12" spans="1:17" ht="34" customHeight="1" x14ac:dyDescent="0.2">
      <c r="A12" s="115" t="s">
        <v>59</v>
      </c>
      <c r="B12" s="139">
        <v>2870883</v>
      </c>
      <c r="C12" s="140">
        <v>2683175</v>
      </c>
      <c r="D12" s="141">
        <v>31470</v>
      </c>
      <c r="E12" s="169">
        <v>5229</v>
      </c>
      <c r="F12" s="187">
        <f t="shared" si="7"/>
        <v>2719874</v>
      </c>
      <c r="G12" s="173">
        <f t="shared" si="2"/>
        <v>94.739980695834689</v>
      </c>
      <c r="H12" s="143">
        <f t="shared" si="3"/>
        <v>36</v>
      </c>
      <c r="I12" s="144">
        <v>4</v>
      </c>
      <c r="J12" s="145">
        <v>43</v>
      </c>
      <c r="K12" s="145">
        <f t="shared" si="4"/>
        <v>6</v>
      </c>
      <c r="L12" s="145">
        <v>121</v>
      </c>
      <c r="M12" s="145">
        <f t="shared" si="5"/>
        <v>10</v>
      </c>
      <c r="N12" s="145">
        <v>215</v>
      </c>
      <c r="O12" s="146">
        <f t="shared" si="6"/>
        <v>12</v>
      </c>
      <c r="P12" s="144">
        <f t="shared" si="0"/>
        <v>383</v>
      </c>
      <c r="Q12" s="143">
        <f t="shared" si="1"/>
        <v>10</v>
      </c>
    </row>
    <row r="13" spans="1:17" ht="34" customHeight="1" x14ac:dyDescent="0.2">
      <c r="A13" s="115" t="s">
        <v>2</v>
      </c>
      <c r="B13" s="139">
        <v>1969315</v>
      </c>
      <c r="C13" s="140">
        <v>1845805</v>
      </c>
      <c r="D13" s="141">
        <v>17788</v>
      </c>
      <c r="E13" s="169">
        <v>21501</v>
      </c>
      <c r="F13" s="187">
        <f t="shared" si="7"/>
        <v>1885094</v>
      </c>
      <c r="G13" s="173">
        <f t="shared" si="2"/>
        <v>95.723335271401481</v>
      </c>
      <c r="H13" s="143">
        <f t="shared" si="3"/>
        <v>32</v>
      </c>
      <c r="I13" s="144">
        <v>2</v>
      </c>
      <c r="J13" s="145">
        <v>24</v>
      </c>
      <c r="K13" s="145">
        <f t="shared" si="4"/>
        <v>25</v>
      </c>
      <c r="L13" s="145">
        <v>20</v>
      </c>
      <c r="M13" s="145">
        <f t="shared" si="5"/>
        <v>34</v>
      </c>
      <c r="N13" s="145">
        <v>326</v>
      </c>
      <c r="O13" s="146">
        <f t="shared" si="6"/>
        <v>9</v>
      </c>
      <c r="P13" s="144">
        <f t="shared" si="0"/>
        <v>372</v>
      </c>
      <c r="Q13" s="143">
        <f t="shared" si="1"/>
        <v>11</v>
      </c>
    </row>
    <row r="14" spans="1:17" ht="34" customHeight="1" x14ac:dyDescent="0.2">
      <c r="A14" s="115" t="s">
        <v>3</v>
      </c>
      <c r="B14" s="139">
        <v>1975081</v>
      </c>
      <c r="C14" s="140">
        <v>1888853</v>
      </c>
      <c r="D14" s="141">
        <v>73841</v>
      </c>
      <c r="E14" s="169">
        <v>2093</v>
      </c>
      <c r="F14" s="187">
        <f t="shared" si="7"/>
        <v>1964787</v>
      </c>
      <c r="G14" s="173">
        <f t="shared" si="2"/>
        <v>99.478806185670365</v>
      </c>
      <c r="H14" s="143">
        <f t="shared" si="3"/>
        <v>12</v>
      </c>
      <c r="I14" s="144">
        <v>4</v>
      </c>
      <c r="J14" s="145">
        <v>21</v>
      </c>
      <c r="K14" s="145">
        <f t="shared" si="4"/>
        <v>31</v>
      </c>
      <c r="L14" s="145">
        <v>141</v>
      </c>
      <c r="M14" s="145">
        <f t="shared" si="5"/>
        <v>7</v>
      </c>
      <c r="N14" s="145">
        <v>127</v>
      </c>
      <c r="O14" s="146">
        <f t="shared" si="6"/>
        <v>23</v>
      </c>
      <c r="P14" s="144">
        <f t="shared" si="0"/>
        <v>293</v>
      </c>
      <c r="Q14" s="143">
        <f t="shared" si="1"/>
        <v>16</v>
      </c>
    </row>
    <row r="15" spans="1:17" ht="34" customHeight="1" x14ac:dyDescent="0.2">
      <c r="A15" s="115" t="s">
        <v>4</v>
      </c>
      <c r="B15" s="139">
        <v>7326981</v>
      </c>
      <c r="C15" s="140">
        <v>7299090</v>
      </c>
      <c r="D15" s="141">
        <v>5444</v>
      </c>
      <c r="E15" s="169">
        <v>5446</v>
      </c>
      <c r="F15" s="187">
        <f t="shared" si="7"/>
        <v>7309980</v>
      </c>
      <c r="G15" s="173">
        <f t="shared" si="2"/>
        <v>99.767967188668834</v>
      </c>
      <c r="H15" s="143">
        <f t="shared" si="3"/>
        <v>7</v>
      </c>
      <c r="I15" s="144">
        <v>1</v>
      </c>
      <c r="J15" s="145">
        <v>55</v>
      </c>
      <c r="K15" s="145">
        <f t="shared" si="4"/>
        <v>3</v>
      </c>
      <c r="L15" s="145">
        <v>7</v>
      </c>
      <c r="M15" s="145">
        <f t="shared" si="5"/>
        <v>43</v>
      </c>
      <c r="N15" s="145">
        <v>340</v>
      </c>
      <c r="O15" s="146">
        <f t="shared" si="6"/>
        <v>8</v>
      </c>
      <c r="P15" s="144">
        <f t="shared" si="0"/>
        <v>403</v>
      </c>
      <c r="Q15" s="143">
        <f t="shared" si="1"/>
        <v>9</v>
      </c>
    </row>
    <row r="16" spans="1:17" ht="34" customHeight="1" x14ac:dyDescent="0.2">
      <c r="A16" s="115" t="s">
        <v>5</v>
      </c>
      <c r="B16" s="139">
        <v>6267517</v>
      </c>
      <c r="C16" s="140">
        <v>5926217</v>
      </c>
      <c r="D16" s="141">
        <v>6293</v>
      </c>
      <c r="E16" s="169">
        <v>46264</v>
      </c>
      <c r="F16" s="187">
        <f t="shared" si="7"/>
        <v>5978774</v>
      </c>
      <c r="G16" s="173">
        <f t="shared" si="2"/>
        <v>95.393024063596471</v>
      </c>
      <c r="H16" s="143">
        <f t="shared" si="3"/>
        <v>34</v>
      </c>
      <c r="I16" s="144">
        <v>6</v>
      </c>
      <c r="J16" s="145">
        <v>43</v>
      </c>
      <c r="K16" s="145">
        <f t="shared" si="4"/>
        <v>6</v>
      </c>
      <c r="L16" s="145">
        <v>3</v>
      </c>
      <c r="M16" s="145">
        <f t="shared" si="5"/>
        <v>45</v>
      </c>
      <c r="N16" s="145">
        <v>917</v>
      </c>
      <c r="O16" s="146">
        <f t="shared" si="6"/>
        <v>1</v>
      </c>
      <c r="P16" s="144">
        <f t="shared" si="0"/>
        <v>969</v>
      </c>
      <c r="Q16" s="143">
        <f t="shared" si="1"/>
        <v>1</v>
      </c>
    </row>
    <row r="17" spans="1:17" ht="34" customHeight="1" x14ac:dyDescent="0.2">
      <c r="A17" s="115" t="s">
        <v>6</v>
      </c>
      <c r="B17" s="139">
        <v>13886107</v>
      </c>
      <c r="C17" s="140">
        <v>13851680</v>
      </c>
      <c r="D17" s="141">
        <v>12386</v>
      </c>
      <c r="E17" s="169">
        <v>21630</v>
      </c>
      <c r="F17" s="187">
        <f t="shared" si="7"/>
        <v>13885696</v>
      </c>
      <c r="G17" s="173">
        <f t="shared" si="2"/>
        <v>99.997040207165327</v>
      </c>
      <c r="H17" s="143">
        <f t="shared" si="3"/>
        <v>1</v>
      </c>
      <c r="I17" s="144">
        <v>0</v>
      </c>
      <c r="J17" s="145">
        <v>6</v>
      </c>
      <c r="K17" s="145">
        <f t="shared" si="4"/>
        <v>46</v>
      </c>
      <c r="L17" s="145">
        <v>8</v>
      </c>
      <c r="M17" s="145">
        <f t="shared" si="5"/>
        <v>41</v>
      </c>
      <c r="N17" s="145">
        <v>429</v>
      </c>
      <c r="O17" s="146">
        <f t="shared" si="6"/>
        <v>5</v>
      </c>
      <c r="P17" s="144">
        <f t="shared" si="0"/>
        <v>443</v>
      </c>
      <c r="Q17" s="143">
        <f t="shared" si="1"/>
        <v>6</v>
      </c>
    </row>
    <row r="18" spans="1:17" ht="34" customHeight="1" x14ac:dyDescent="0.2">
      <c r="A18" s="115" t="s">
        <v>7</v>
      </c>
      <c r="B18" s="139">
        <v>9180510</v>
      </c>
      <c r="C18" s="140">
        <v>9149274</v>
      </c>
      <c r="D18" s="141">
        <v>14883</v>
      </c>
      <c r="E18" s="169">
        <v>5523</v>
      </c>
      <c r="F18" s="187">
        <f t="shared" si="7"/>
        <v>9169680</v>
      </c>
      <c r="G18" s="173">
        <f t="shared" si="2"/>
        <v>99.88203269752988</v>
      </c>
      <c r="H18" s="143">
        <f t="shared" si="3"/>
        <v>4</v>
      </c>
      <c r="I18" s="144">
        <v>1</v>
      </c>
      <c r="J18" s="145">
        <v>20</v>
      </c>
      <c r="K18" s="145">
        <f t="shared" si="4"/>
        <v>32</v>
      </c>
      <c r="L18" s="145">
        <v>15</v>
      </c>
      <c r="M18" s="145">
        <f t="shared" si="5"/>
        <v>38</v>
      </c>
      <c r="N18" s="145">
        <v>486</v>
      </c>
      <c r="O18" s="146">
        <f t="shared" si="6"/>
        <v>3</v>
      </c>
      <c r="P18" s="144">
        <f t="shared" si="0"/>
        <v>522</v>
      </c>
      <c r="Q18" s="143">
        <f t="shared" si="1"/>
        <v>4</v>
      </c>
    </row>
    <row r="19" spans="1:17" ht="34" customHeight="1" x14ac:dyDescent="0.2">
      <c r="A19" s="115" t="s">
        <v>8</v>
      </c>
      <c r="B19" s="139">
        <v>2228517</v>
      </c>
      <c r="C19" s="140">
        <v>2119541</v>
      </c>
      <c r="D19" s="141">
        <v>94069</v>
      </c>
      <c r="E19" s="169">
        <v>3367</v>
      </c>
      <c r="F19" s="187">
        <f t="shared" si="7"/>
        <v>2216977</v>
      </c>
      <c r="G19" s="173">
        <f t="shared" si="2"/>
        <v>99.48216684010039</v>
      </c>
      <c r="H19" s="143">
        <f t="shared" si="3"/>
        <v>11</v>
      </c>
      <c r="I19" s="144">
        <v>3</v>
      </c>
      <c r="J19" s="145">
        <v>29</v>
      </c>
      <c r="K19" s="145">
        <f t="shared" si="4"/>
        <v>15</v>
      </c>
      <c r="L19" s="145">
        <v>172</v>
      </c>
      <c r="M19" s="145">
        <f t="shared" si="5"/>
        <v>4</v>
      </c>
      <c r="N19" s="145">
        <v>66</v>
      </c>
      <c r="O19" s="146">
        <f t="shared" si="6"/>
        <v>34</v>
      </c>
      <c r="P19" s="144">
        <f t="shared" si="0"/>
        <v>270</v>
      </c>
      <c r="Q19" s="143">
        <f t="shared" si="1"/>
        <v>19</v>
      </c>
    </row>
    <row r="20" spans="1:17" ht="34" customHeight="1" x14ac:dyDescent="0.2">
      <c r="A20" s="115" t="s">
        <v>9</v>
      </c>
      <c r="B20" s="139">
        <v>1044495</v>
      </c>
      <c r="C20" s="140">
        <v>947688</v>
      </c>
      <c r="D20" s="141">
        <v>23246</v>
      </c>
      <c r="E20" s="169">
        <v>3206</v>
      </c>
      <c r="F20" s="187">
        <f t="shared" si="7"/>
        <v>974140</v>
      </c>
      <c r="G20" s="173">
        <f t="shared" si="2"/>
        <v>93.264209019669792</v>
      </c>
      <c r="H20" s="143">
        <f t="shared" si="3"/>
        <v>43</v>
      </c>
      <c r="I20" s="144">
        <v>3</v>
      </c>
      <c r="J20" s="145">
        <v>12</v>
      </c>
      <c r="K20" s="145">
        <f t="shared" si="4"/>
        <v>44</v>
      </c>
      <c r="L20" s="145">
        <v>46</v>
      </c>
      <c r="M20" s="145">
        <f t="shared" si="5"/>
        <v>25</v>
      </c>
      <c r="N20" s="145">
        <v>161</v>
      </c>
      <c r="O20" s="146">
        <f t="shared" si="6"/>
        <v>18</v>
      </c>
      <c r="P20" s="144">
        <f t="shared" si="0"/>
        <v>222</v>
      </c>
      <c r="Q20" s="143">
        <f t="shared" si="1"/>
        <v>23</v>
      </c>
    </row>
    <row r="21" spans="1:17" ht="34" customHeight="1" x14ac:dyDescent="0.2">
      <c r="A21" s="115" t="s">
        <v>10</v>
      </c>
      <c r="B21" s="139">
        <v>1137665</v>
      </c>
      <c r="C21" s="140">
        <v>1085283</v>
      </c>
      <c r="D21" s="141">
        <v>35283</v>
      </c>
      <c r="E21" s="169">
        <v>2197</v>
      </c>
      <c r="F21" s="187">
        <f t="shared" si="7"/>
        <v>1122763</v>
      </c>
      <c r="G21" s="173">
        <f t="shared" si="2"/>
        <v>98.690124069915129</v>
      </c>
      <c r="H21" s="143">
        <f t="shared" si="3"/>
        <v>21</v>
      </c>
      <c r="I21" s="144">
        <v>1</v>
      </c>
      <c r="J21" s="145">
        <v>18</v>
      </c>
      <c r="K21" s="145">
        <f t="shared" si="4"/>
        <v>35</v>
      </c>
      <c r="L21" s="145">
        <v>98</v>
      </c>
      <c r="M21" s="145">
        <f t="shared" si="5"/>
        <v>14</v>
      </c>
      <c r="N21" s="145">
        <v>97</v>
      </c>
      <c r="O21" s="146">
        <f t="shared" si="6"/>
        <v>27</v>
      </c>
      <c r="P21" s="144">
        <f t="shared" si="0"/>
        <v>214</v>
      </c>
      <c r="Q21" s="143">
        <f t="shared" si="1"/>
        <v>26</v>
      </c>
    </row>
    <row r="22" spans="1:17" ht="34" customHeight="1" x14ac:dyDescent="0.2">
      <c r="A22" s="115" t="s">
        <v>11</v>
      </c>
      <c r="B22" s="139">
        <v>782494</v>
      </c>
      <c r="C22" s="140">
        <v>700984</v>
      </c>
      <c r="D22" s="141">
        <v>52670</v>
      </c>
      <c r="E22" s="169">
        <v>963</v>
      </c>
      <c r="F22" s="187">
        <f t="shared" si="7"/>
        <v>754617</v>
      </c>
      <c r="G22" s="173">
        <f t="shared" si="2"/>
        <v>96.43741677252477</v>
      </c>
      <c r="H22" s="143">
        <f t="shared" si="3"/>
        <v>31</v>
      </c>
      <c r="I22" s="144">
        <v>2</v>
      </c>
      <c r="J22" s="145">
        <v>15</v>
      </c>
      <c r="K22" s="145">
        <f t="shared" si="4"/>
        <v>41</v>
      </c>
      <c r="L22" s="145">
        <v>115</v>
      </c>
      <c r="M22" s="145">
        <f t="shared" si="5"/>
        <v>12</v>
      </c>
      <c r="N22" s="145">
        <v>28</v>
      </c>
      <c r="O22" s="146">
        <f t="shared" si="6"/>
        <v>45</v>
      </c>
      <c r="P22" s="144">
        <f t="shared" si="0"/>
        <v>160</v>
      </c>
      <c r="Q22" s="143">
        <f t="shared" si="1"/>
        <v>33</v>
      </c>
    </row>
    <row r="23" spans="1:17" ht="34" customHeight="1" x14ac:dyDescent="0.2">
      <c r="A23" s="115" t="s">
        <v>12</v>
      </c>
      <c r="B23" s="139">
        <v>828464</v>
      </c>
      <c r="C23" s="140">
        <v>665757</v>
      </c>
      <c r="D23" s="141">
        <v>145367</v>
      </c>
      <c r="E23" s="169">
        <v>3074</v>
      </c>
      <c r="F23" s="187">
        <f t="shared" si="7"/>
        <v>814198</v>
      </c>
      <c r="G23" s="173">
        <f t="shared" si="2"/>
        <v>98.278018115452213</v>
      </c>
      <c r="H23" s="143">
        <f t="shared" si="3"/>
        <v>23</v>
      </c>
      <c r="I23" s="144">
        <v>2</v>
      </c>
      <c r="J23" s="145">
        <v>16</v>
      </c>
      <c r="K23" s="145">
        <f t="shared" si="4"/>
        <v>40</v>
      </c>
      <c r="L23" s="145">
        <v>232</v>
      </c>
      <c r="M23" s="145">
        <f t="shared" si="5"/>
        <v>1</v>
      </c>
      <c r="N23" s="145">
        <v>34</v>
      </c>
      <c r="O23" s="146">
        <f t="shared" si="6"/>
        <v>42</v>
      </c>
      <c r="P23" s="144">
        <f t="shared" si="0"/>
        <v>284</v>
      </c>
      <c r="Q23" s="143">
        <f t="shared" si="1"/>
        <v>18</v>
      </c>
    </row>
    <row r="24" spans="1:17" ht="34" customHeight="1" x14ac:dyDescent="0.2">
      <c r="A24" s="133" t="s">
        <v>13</v>
      </c>
      <c r="B24" s="134">
        <v>2050242</v>
      </c>
      <c r="C24" s="135">
        <v>1940820</v>
      </c>
      <c r="D24" s="136">
        <v>85246</v>
      </c>
      <c r="E24" s="170">
        <v>1881</v>
      </c>
      <c r="F24" s="188">
        <f t="shared" si="7"/>
        <v>2027947</v>
      </c>
      <c r="G24" s="176">
        <f t="shared" si="2"/>
        <v>98.91256739448319</v>
      </c>
      <c r="H24" s="147">
        <f t="shared" si="3"/>
        <v>20</v>
      </c>
      <c r="I24" s="137">
        <v>4</v>
      </c>
      <c r="J24" s="138">
        <v>61</v>
      </c>
      <c r="K24" s="138">
        <f t="shared" si="4"/>
        <v>2</v>
      </c>
      <c r="L24" s="138">
        <v>126</v>
      </c>
      <c r="M24" s="138">
        <f t="shared" si="5"/>
        <v>9</v>
      </c>
      <c r="N24" s="138">
        <v>68</v>
      </c>
      <c r="O24" s="148">
        <f t="shared" si="6"/>
        <v>33</v>
      </c>
      <c r="P24" s="137">
        <f t="shared" si="0"/>
        <v>259</v>
      </c>
      <c r="Q24" s="147">
        <f t="shared" si="1"/>
        <v>21</v>
      </c>
    </row>
    <row r="25" spans="1:17" ht="34" customHeight="1" x14ac:dyDescent="0.2">
      <c r="A25" s="115" t="s">
        <v>14</v>
      </c>
      <c r="B25" s="116">
        <v>1991623</v>
      </c>
      <c r="C25" s="117">
        <v>1835320</v>
      </c>
      <c r="D25" s="118">
        <v>62498</v>
      </c>
      <c r="E25" s="171">
        <v>5164</v>
      </c>
      <c r="F25" s="187">
        <f t="shared" si="7"/>
        <v>1902982</v>
      </c>
      <c r="G25" s="173">
        <f t="shared" si="2"/>
        <v>95.549308277721238</v>
      </c>
      <c r="H25" s="143">
        <f t="shared" si="3"/>
        <v>33</v>
      </c>
      <c r="I25" s="144">
        <v>1</v>
      </c>
      <c r="J25" s="145">
        <v>39</v>
      </c>
      <c r="K25" s="145">
        <f t="shared" si="4"/>
        <v>10</v>
      </c>
      <c r="L25" s="145">
        <v>63</v>
      </c>
      <c r="M25" s="145">
        <f t="shared" si="5"/>
        <v>20</v>
      </c>
      <c r="N25" s="145">
        <v>206</v>
      </c>
      <c r="O25" s="146">
        <f t="shared" si="6"/>
        <v>13</v>
      </c>
      <c r="P25" s="144">
        <f t="shared" si="0"/>
        <v>309</v>
      </c>
      <c r="Q25" s="143">
        <f t="shared" si="1"/>
        <v>14</v>
      </c>
    </row>
    <row r="26" spans="1:17" ht="34" customHeight="1" x14ac:dyDescent="0.2">
      <c r="A26" s="115" t="s">
        <v>15</v>
      </c>
      <c r="B26" s="116">
        <v>3641988</v>
      </c>
      <c r="C26" s="117">
        <v>3526955</v>
      </c>
      <c r="D26" s="118">
        <v>61812</v>
      </c>
      <c r="E26" s="171">
        <v>18607</v>
      </c>
      <c r="F26" s="187">
        <f t="shared" si="7"/>
        <v>3607374</v>
      </c>
      <c r="G26" s="173">
        <f t="shared" si="2"/>
        <v>99.049585006869876</v>
      </c>
      <c r="H26" s="143">
        <f t="shared" si="3"/>
        <v>18</v>
      </c>
      <c r="I26" s="144">
        <v>4</v>
      </c>
      <c r="J26" s="145">
        <v>37</v>
      </c>
      <c r="K26" s="145">
        <f t="shared" si="4"/>
        <v>12</v>
      </c>
      <c r="L26" s="145">
        <v>144</v>
      </c>
      <c r="M26" s="145">
        <f t="shared" si="5"/>
        <v>6</v>
      </c>
      <c r="N26" s="145">
        <v>393</v>
      </c>
      <c r="O26" s="146">
        <f t="shared" si="6"/>
        <v>6</v>
      </c>
      <c r="P26" s="144">
        <f t="shared" si="0"/>
        <v>578</v>
      </c>
      <c r="Q26" s="143">
        <f t="shared" si="1"/>
        <v>3</v>
      </c>
    </row>
    <row r="27" spans="1:17" ht="34" customHeight="1" x14ac:dyDescent="0.2">
      <c r="A27" s="115" t="s">
        <v>16</v>
      </c>
      <c r="B27" s="116">
        <v>7535607</v>
      </c>
      <c r="C27" s="117">
        <v>7490134</v>
      </c>
      <c r="D27" s="118">
        <v>21947</v>
      </c>
      <c r="E27" s="171">
        <v>13518</v>
      </c>
      <c r="F27" s="187">
        <f t="shared" si="7"/>
        <v>7525599</v>
      </c>
      <c r="G27" s="173">
        <f t="shared" si="2"/>
        <v>99.867190526257545</v>
      </c>
      <c r="H27" s="143">
        <f t="shared" si="3"/>
        <v>5</v>
      </c>
      <c r="I27" s="144">
        <v>1</v>
      </c>
      <c r="J27" s="145">
        <v>43</v>
      </c>
      <c r="K27" s="145">
        <f t="shared" si="4"/>
        <v>6</v>
      </c>
      <c r="L27" s="145">
        <v>12</v>
      </c>
      <c r="M27" s="145">
        <f t="shared" si="5"/>
        <v>39</v>
      </c>
      <c r="N27" s="145">
        <v>251</v>
      </c>
      <c r="O27" s="146">
        <f t="shared" si="6"/>
        <v>10</v>
      </c>
      <c r="P27" s="144">
        <f t="shared" si="0"/>
        <v>307</v>
      </c>
      <c r="Q27" s="143">
        <f t="shared" si="1"/>
        <v>15</v>
      </c>
    </row>
    <row r="28" spans="1:17" ht="34" customHeight="1" x14ac:dyDescent="0.2">
      <c r="A28" s="115" t="s">
        <v>17</v>
      </c>
      <c r="B28" s="116">
        <v>1817947</v>
      </c>
      <c r="C28" s="117">
        <v>1800914</v>
      </c>
      <c r="D28" s="118">
        <v>9138</v>
      </c>
      <c r="E28" s="171">
        <v>1203</v>
      </c>
      <c r="F28" s="187">
        <f t="shared" si="7"/>
        <v>1811255</v>
      </c>
      <c r="G28" s="173">
        <f t="shared" si="2"/>
        <v>99.631892458911068</v>
      </c>
      <c r="H28" s="143">
        <f t="shared" si="3"/>
        <v>10</v>
      </c>
      <c r="I28" s="144">
        <v>2</v>
      </c>
      <c r="J28" s="145">
        <v>29</v>
      </c>
      <c r="K28" s="145">
        <f t="shared" si="4"/>
        <v>15</v>
      </c>
      <c r="L28" s="145">
        <v>26</v>
      </c>
      <c r="M28" s="145">
        <f t="shared" si="5"/>
        <v>31</v>
      </c>
      <c r="N28" s="145">
        <v>154</v>
      </c>
      <c r="O28" s="146">
        <f t="shared" si="6"/>
        <v>19</v>
      </c>
      <c r="P28" s="144">
        <f t="shared" si="0"/>
        <v>211</v>
      </c>
      <c r="Q28" s="143">
        <f t="shared" si="1"/>
        <v>27</v>
      </c>
    </row>
    <row r="29" spans="1:17" ht="34" customHeight="1" x14ac:dyDescent="0.2">
      <c r="A29" s="115" t="s">
        <v>18</v>
      </c>
      <c r="B29" s="116">
        <v>1418649</v>
      </c>
      <c r="C29" s="117">
        <v>1375377</v>
      </c>
      <c r="D29" s="118">
        <v>33098</v>
      </c>
      <c r="E29" s="171">
        <v>5361</v>
      </c>
      <c r="F29" s="187">
        <f t="shared" si="7"/>
        <v>1413836</v>
      </c>
      <c r="G29" s="173">
        <f t="shared" si="2"/>
        <v>99.660733557067331</v>
      </c>
      <c r="H29" s="143">
        <f t="shared" si="3"/>
        <v>9</v>
      </c>
      <c r="I29" s="144">
        <v>1</v>
      </c>
      <c r="J29" s="145">
        <v>23</v>
      </c>
      <c r="K29" s="145">
        <f t="shared" si="4"/>
        <v>26</v>
      </c>
      <c r="L29" s="145">
        <v>32</v>
      </c>
      <c r="M29" s="145">
        <f t="shared" si="5"/>
        <v>30</v>
      </c>
      <c r="N29" s="145">
        <v>79</v>
      </c>
      <c r="O29" s="146">
        <f t="shared" si="6"/>
        <v>29</v>
      </c>
      <c r="P29" s="144">
        <f t="shared" si="0"/>
        <v>135</v>
      </c>
      <c r="Q29" s="143">
        <f t="shared" si="1"/>
        <v>39</v>
      </c>
    </row>
    <row r="30" spans="1:17" ht="34" customHeight="1" x14ac:dyDescent="0.2">
      <c r="A30" s="115" t="s">
        <v>19</v>
      </c>
      <c r="B30" s="116">
        <v>2587132</v>
      </c>
      <c r="C30" s="117">
        <v>2541427</v>
      </c>
      <c r="D30" s="132">
        <v>37119</v>
      </c>
      <c r="E30" s="172">
        <v>1058</v>
      </c>
      <c r="F30" s="187">
        <f t="shared" si="7"/>
        <v>2579604</v>
      </c>
      <c r="G30" s="173">
        <f t="shared" si="2"/>
        <v>99.709021418311863</v>
      </c>
      <c r="H30" s="143">
        <f t="shared" si="3"/>
        <v>8</v>
      </c>
      <c r="I30" s="144">
        <v>1</v>
      </c>
      <c r="J30" s="145">
        <v>22</v>
      </c>
      <c r="K30" s="145">
        <f t="shared" si="4"/>
        <v>28</v>
      </c>
      <c r="L30" s="145">
        <v>46</v>
      </c>
      <c r="M30" s="145">
        <f t="shared" si="5"/>
        <v>25</v>
      </c>
      <c r="N30" s="145">
        <v>141</v>
      </c>
      <c r="O30" s="146">
        <f t="shared" si="6"/>
        <v>22</v>
      </c>
      <c r="P30" s="144">
        <f t="shared" si="0"/>
        <v>210</v>
      </c>
      <c r="Q30" s="143">
        <f t="shared" si="1"/>
        <v>28</v>
      </c>
    </row>
    <row r="31" spans="1:17" ht="34" customHeight="1" x14ac:dyDescent="0.2">
      <c r="A31" s="115" t="s">
        <v>20</v>
      </c>
      <c r="B31" s="116">
        <v>8813576</v>
      </c>
      <c r="C31" s="117">
        <v>8811011</v>
      </c>
      <c r="D31" s="118">
        <v>0</v>
      </c>
      <c r="E31" s="171">
        <v>1405</v>
      </c>
      <c r="F31" s="187">
        <f t="shared" si="7"/>
        <v>8812416</v>
      </c>
      <c r="G31" s="173">
        <f t="shared" si="2"/>
        <v>99.9868384864441</v>
      </c>
      <c r="H31" s="143">
        <f t="shared" si="3"/>
        <v>2</v>
      </c>
      <c r="I31" s="144">
        <v>2</v>
      </c>
      <c r="J31" s="145">
        <v>43</v>
      </c>
      <c r="K31" s="145">
        <f t="shared" si="4"/>
        <v>6</v>
      </c>
      <c r="L31" s="145">
        <v>0</v>
      </c>
      <c r="M31" s="145">
        <f t="shared" si="5"/>
        <v>47</v>
      </c>
      <c r="N31" s="145">
        <v>380</v>
      </c>
      <c r="O31" s="146">
        <f t="shared" si="6"/>
        <v>7</v>
      </c>
      <c r="P31" s="144">
        <f t="shared" si="0"/>
        <v>425</v>
      </c>
      <c r="Q31" s="143">
        <f t="shared" si="1"/>
        <v>7</v>
      </c>
    </row>
    <row r="32" spans="1:17" ht="34" customHeight="1" x14ac:dyDescent="0.2">
      <c r="A32" s="115" t="s">
        <v>21</v>
      </c>
      <c r="B32" s="116">
        <v>5466183</v>
      </c>
      <c r="C32" s="117">
        <v>5439344</v>
      </c>
      <c r="D32" s="118">
        <v>16473</v>
      </c>
      <c r="E32" s="171">
        <v>2345</v>
      </c>
      <c r="F32" s="187">
        <f t="shared" si="7"/>
        <v>5458162</v>
      </c>
      <c r="G32" s="173">
        <f t="shared" si="2"/>
        <v>99.853261407457452</v>
      </c>
      <c r="H32" s="143">
        <f t="shared" si="3"/>
        <v>6</v>
      </c>
      <c r="I32" s="144">
        <v>4</v>
      </c>
      <c r="J32" s="145">
        <v>44</v>
      </c>
      <c r="K32" s="145">
        <f t="shared" si="4"/>
        <v>5</v>
      </c>
      <c r="L32" s="145">
        <v>16</v>
      </c>
      <c r="M32" s="145">
        <f t="shared" si="5"/>
        <v>35</v>
      </c>
      <c r="N32" s="145">
        <v>172</v>
      </c>
      <c r="O32" s="146">
        <f t="shared" si="6"/>
        <v>17</v>
      </c>
      <c r="P32" s="144">
        <f t="shared" si="0"/>
        <v>236</v>
      </c>
      <c r="Q32" s="143">
        <f t="shared" si="1"/>
        <v>22</v>
      </c>
    </row>
    <row r="33" spans="1:17" ht="34" customHeight="1" x14ac:dyDescent="0.2">
      <c r="A33" s="115" t="s">
        <v>22</v>
      </c>
      <c r="B33" s="116">
        <v>1333957</v>
      </c>
      <c r="C33" s="117">
        <v>1309128</v>
      </c>
      <c r="D33" s="118">
        <v>15444</v>
      </c>
      <c r="E33" s="171">
        <v>156</v>
      </c>
      <c r="F33" s="187">
        <f t="shared" si="7"/>
        <v>1324728</v>
      </c>
      <c r="G33" s="173">
        <f t="shared" si="2"/>
        <v>99.308148613486054</v>
      </c>
      <c r="H33" s="143">
        <f t="shared" si="3"/>
        <v>15</v>
      </c>
      <c r="I33" s="144">
        <v>1</v>
      </c>
      <c r="J33" s="145">
        <v>29</v>
      </c>
      <c r="K33" s="145">
        <f t="shared" si="4"/>
        <v>15</v>
      </c>
      <c r="L33" s="145">
        <v>16</v>
      </c>
      <c r="M33" s="145">
        <f t="shared" si="5"/>
        <v>35</v>
      </c>
      <c r="N33" s="145">
        <v>59</v>
      </c>
      <c r="O33" s="146">
        <f t="shared" si="6"/>
        <v>36</v>
      </c>
      <c r="P33" s="144">
        <f t="shared" si="0"/>
        <v>105</v>
      </c>
      <c r="Q33" s="143">
        <f t="shared" si="1"/>
        <v>44</v>
      </c>
    </row>
    <row r="34" spans="1:17" ht="34" customHeight="1" x14ac:dyDescent="0.2">
      <c r="A34" s="115" t="s">
        <v>23</v>
      </c>
      <c r="B34" s="116">
        <v>948400</v>
      </c>
      <c r="C34" s="117">
        <v>886228</v>
      </c>
      <c r="D34" s="118">
        <v>39071</v>
      </c>
      <c r="E34" s="171">
        <v>16557</v>
      </c>
      <c r="F34" s="187">
        <f t="shared" si="7"/>
        <v>941856</v>
      </c>
      <c r="G34" s="173">
        <f t="shared" si="2"/>
        <v>99.309995782370308</v>
      </c>
      <c r="H34" s="143">
        <f t="shared" si="3"/>
        <v>14</v>
      </c>
      <c r="I34" s="144">
        <v>2</v>
      </c>
      <c r="J34" s="145">
        <v>27</v>
      </c>
      <c r="K34" s="145">
        <f t="shared" si="4"/>
        <v>21</v>
      </c>
      <c r="L34" s="145">
        <v>54</v>
      </c>
      <c r="M34" s="145">
        <f t="shared" si="5"/>
        <v>22</v>
      </c>
      <c r="N34" s="145">
        <v>24</v>
      </c>
      <c r="O34" s="146">
        <f t="shared" si="6"/>
        <v>47</v>
      </c>
      <c r="P34" s="144">
        <f t="shared" si="0"/>
        <v>107</v>
      </c>
      <c r="Q34" s="143">
        <f t="shared" si="1"/>
        <v>43</v>
      </c>
    </row>
    <row r="35" spans="1:17" ht="34" customHeight="1" x14ac:dyDescent="0.2">
      <c r="A35" s="115" t="s">
        <v>24</v>
      </c>
      <c r="B35" s="116">
        <v>562638</v>
      </c>
      <c r="C35" s="117">
        <v>507409</v>
      </c>
      <c r="D35" s="118">
        <v>40090</v>
      </c>
      <c r="E35" s="171">
        <v>3992</v>
      </c>
      <c r="F35" s="187">
        <f t="shared" si="7"/>
        <v>551491</v>
      </c>
      <c r="G35" s="173">
        <f t="shared" si="2"/>
        <v>98.01879716620634</v>
      </c>
      <c r="H35" s="143">
        <f t="shared" si="3"/>
        <v>25</v>
      </c>
      <c r="I35" s="144">
        <v>0</v>
      </c>
      <c r="J35" s="145">
        <v>12</v>
      </c>
      <c r="K35" s="145">
        <f t="shared" si="4"/>
        <v>44</v>
      </c>
      <c r="L35" s="145">
        <v>96</v>
      </c>
      <c r="M35" s="145">
        <f t="shared" si="5"/>
        <v>15</v>
      </c>
      <c r="N35" s="145">
        <v>35</v>
      </c>
      <c r="O35" s="146">
        <f t="shared" si="6"/>
        <v>41</v>
      </c>
      <c r="P35" s="144">
        <f t="shared" si="0"/>
        <v>143</v>
      </c>
      <c r="Q35" s="143">
        <f t="shared" si="1"/>
        <v>36</v>
      </c>
    </row>
    <row r="36" spans="1:17" ht="34" customHeight="1" x14ac:dyDescent="0.2">
      <c r="A36" s="115" t="s">
        <v>25</v>
      </c>
      <c r="B36" s="116">
        <v>675207</v>
      </c>
      <c r="C36" s="117">
        <v>639742</v>
      </c>
      <c r="D36" s="118">
        <v>17297</v>
      </c>
      <c r="E36" s="171">
        <v>700</v>
      </c>
      <c r="F36" s="187">
        <f t="shared" si="7"/>
        <v>657739</v>
      </c>
      <c r="G36" s="173">
        <f t="shared" si="2"/>
        <v>97.412941512750905</v>
      </c>
      <c r="H36" s="143">
        <f t="shared" si="3"/>
        <v>29</v>
      </c>
      <c r="I36" s="144">
        <v>2</v>
      </c>
      <c r="J36" s="145">
        <v>14</v>
      </c>
      <c r="K36" s="145">
        <f t="shared" si="4"/>
        <v>43</v>
      </c>
      <c r="L36" s="145">
        <v>8</v>
      </c>
      <c r="M36" s="145">
        <f t="shared" si="5"/>
        <v>41</v>
      </c>
      <c r="N36" s="145">
        <v>27</v>
      </c>
      <c r="O36" s="146">
        <f t="shared" si="6"/>
        <v>46</v>
      </c>
      <c r="P36" s="144">
        <f t="shared" si="0"/>
        <v>51</v>
      </c>
      <c r="Q36" s="143">
        <f t="shared" si="1"/>
        <v>46</v>
      </c>
    </row>
    <row r="37" spans="1:17" ht="34" customHeight="1" x14ac:dyDescent="0.2">
      <c r="A37" s="115" t="s">
        <v>26</v>
      </c>
      <c r="B37" s="116">
        <v>1892447</v>
      </c>
      <c r="C37" s="117">
        <v>1784197</v>
      </c>
      <c r="D37" s="118">
        <v>91046</v>
      </c>
      <c r="E37" s="171">
        <v>2239</v>
      </c>
      <c r="F37" s="187">
        <f t="shared" si="7"/>
        <v>1877482</v>
      </c>
      <c r="G37" s="173">
        <f t="shared" si="2"/>
        <v>99.209224881859299</v>
      </c>
      <c r="H37" s="143">
        <f t="shared" si="3"/>
        <v>16</v>
      </c>
      <c r="I37" s="144">
        <v>4</v>
      </c>
      <c r="J37" s="145">
        <v>23</v>
      </c>
      <c r="K37" s="145">
        <f t="shared" si="4"/>
        <v>26</v>
      </c>
      <c r="L37" s="145">
        <v>93</v>
      </c>
      <c r="M37" s="145">
        <f t="shared" si="5"/>
        <v>16</v>
      </c>
      <c r="N37" s="145">
        <v>62</v>
      </c>
      <c r="O37" s="146">
        <f t="shared" si="6"/>
        <v>35</v>
      </c>
      <c r="P37" s="144">
        <f t="shared" si="0"/>
        <v>182</v>
      </c>
      <c r="Q37" s="143">
        <f t="shared" si="1"/>
        <v>32</v>
      </c>
    </row>
    <row r="38" spans="1:17" ht="34" customHeight="1" x14ac:dyDescent="0.2">
      <c r="A38" s="115" t="s">
        <v>27</v>
      </c>
      <c r="B38" s="116">
        <v>2828932</v>
      </c>
      <c r="C38" s="117">
        <v>2657090</v>
      </c>
      <c r="D38" s="118">
        <v>11062</v>
      </c>
      <c r="E38" s="171">
        <v>8718</v>
      </c>
      <c r="F38" s="187">
        <f t="shared" si="7"/>
        <v>2676870</v>
      </c>
      <c r="G38" s="173">
        <f t="shared" si="2"/>
        <v>94.624755914953056</v>
      </c>
      <c r="H38" s="143">
        <f t="shared" si="3"/>
        <v>37</v>
      </c>
      <c r="I38" s="144">
        <v>3</v>
      </c>
      <c r="J38" s="145">
        <v>19</v>
      </c>
      <c r="K38" s="145">
        <f t="shared" si="4"/>
        <v>34</v>
      </c>
      <c r="L38" s="145">
        <v>5</v>
      </c>
      <c r="M38" s="145">
        <f t="shared" si="5"/>
        <v>44</v>
      </c>
      <c r="N38" s="145">
        <v>173</v>
      </c>
      <c r="O38" s="146">
        <f t="shared" si="6"/>
        <v>16</v>
      </c>
      <c r="P38" s="144">
        <f t="shared" si="0"/>
        <v>200</v>
      </c>
      <c r="Q38" s="143">
        <f t="shared" si="1"/>
        <v>30</v>
      </c>
    </row>
    <row r="39" spans="1:17" ht="34" customHeight="1" x14ac:dyDescent="0.2">
      <c r="A39" s="115" t="s">
        <v>28</v>
      </c>
      <c r="B39" s="116">
        <v>1358607</v>
      </c>
      <c r="C39" s="117">
        <v>1255367</v>
      </c>
      <c r="D39" s="118">
        <v>12244</v>
      </c>
      <c r="E39" s="171">
        <v>5524</v>
      </c>
      <c r="F39" s="187">
        <f t="shared" si="7"/>
        <v>1273135</v>
      </c>
      <c r="G39" s="173">
        <f t="shared" si="2"/>
        <v>93.708850315065362</v>
      </c>
      <c r="H39" s="143">
        <f t="shared" si="3"/>
        <v>42</v>
      </c>
      <c r="I39" s="144">
        <v>1</v>
      </c>
      <c r="J39" s="145">
        <v>15</v>
      </c>
      <c r="K39" s="145">
        <f t="shared" si="4"/>
        <v>41</v>
      </c>
      <c r="L39" s="145">
        <v>26</v>
      </c>
      <c r="M39" s="145">
        <f t="shared" si="5"/>
        <v>31</v>
      </c>
      <c r="N39" s="145">
        <v>69</v>
      </c>
      <c r="O39" s="146">
        <f t="shared" si="6"/>
        <v>32</v>
      </c>
      <c r="P39" s="144">
        <f t="shared" si="0"/>
        <v>111</v>
      </c>
      <c r="Q39" s="143">
        <f t="shared" si="1"/>
        <v>42</v>
      </c>
    </row>
    <row r="40" spans="1:17" ht="34" customHeight="1" x14ac:dyDescent="0.2">
      <c r="A40" s="115" t="s">
        <v>29</v>
      </c>
      <c r="B40" s="116">
        <v>731069</v>
      </c>
      <c r="C40" s="117">
        <v>665397</v>
      </c>
      <c r="D40" s="118">
        <v>30065</v>
      </c>
      <c r="E40" s="171">
        <v>13973</v>
      </c>
      <c r="F40" s="187">
        <f t="shared" si="7"/>
        <v>709435</v>
      </c>
      <c r="G40" s="173">
        <f t="shared" si="2"/>
        <v>97.040771801293729</v>
      </c>
      <c r="H40" s="143">
        <f t="shared" si="3"/>
        <v>30</v>
      </c>
      <c r="I40" s="144">
        <v>0</v>
      </c>
      <c r="J40" s="145">
        <v>18</v>
      </c>
      <c r="K40" s="145">
        <f t="shared" si="4"/>
        <v>35</v>
      </c>
      <c r="L40" s="145">
        <v>49</v>
      </c>
      <c r="M40" s="145">
        <f t="shared" si="5"/>
        <v>24</v>
      </c>
      <c r="N40" s="145">
        <v>55</v>
      </c>
      <c r="O40" s="146">
        <f t="shared" si="6"/>
        <v>38</v>
      </c>
      <c r="P40" s="144">
        <f t="shared" si="0"/>
        <v>122</v>
      </c>
      <c r="Q40" s="143">
        <f t="shared" si="1"/>
        <v>40</v>
      </c>
    </row>
    <row r="41" spans="1:17" ht="34" customHeight="1" x14ac:dyDescent="0.2">
      <c r="A41" s="115" t="s">
        <v>30</v>
      </c>
      <c r="B41" s="116">
        <v>957654</v>
      </c>
      <c r="C41" s="117">
        <v>948267</v>
      </c>
      <c r="D41" s="118">
        <v>3073</v>
      </c>
      <c r="E41" s="171">
        <v>5</v>
      </c>
      <c r="F41" s="187">
        <f t="shared" si="7"/>
        <v>951345</v>
      </c>
      <c r="G41" s="173">
        <f t="shared" si="2"/>
        <v>99.341202563765194</v>
      </c>
      <c r="H41" s="143">
        <f t="shared" si="3"/>
        <v>13</v>
      </c>
      <c r="I41" s="144">
        <v>0</v>
      </c>
      <c r="J41" s="145">
        <v>1</v>
      </c>
      <c r="K41" s="145">
        <f t="shared" si="4"/>
        <v>47</v>
      </c>
      <c r="L41" s="145">
        <v>1</v>
      </c>
      <c r="M41" s="145">
        <f t="shared" si="5"/>
        <v>46</v>
      </c>
      <c r="N41" s="145">
        <v>34</v>
      </c>
      <c r="O41" s="146">
        <f t="shared" si="6"/>
        <v>42</v>
      </c>
      <c r="P41" s="144">
        <f t="shared" si="0"/>
        <v>36</v>
      </c>
      <c r="Q41" s="143">
        <f t="shared" si="1"/>
        <v>47</v>
      </c>
    </row>
    <row r="42" spans="1:17" ht="34" customHeight="1" x14ac:dyDescent="0.2">
      <c r="A42" s="115" t="s">
        <v>31</v>
      </c>
      <c r="B42" s="116">
        <v>1374950</v>
      </c>
      <c r="C42" s="117">
        <v>1223400</v>
      </c>
      <c r="D42" s="118">
        <v>38457</v>
      </c>
      <c r="E42" s="171">
        <v>19847</v>
      </c>
      <c r="F42" s="187">
        <f t="shared" si="7"/>
        <v>1281704</v>
      </c>
      <c r="G42" s="173">
        <f t="shared" si="2"/>
        <v>93.21822611731335</v>
      </c>
      <c r="H42" s="143">
        <f t="shared" si="3"/>
        <v>44</v>
      </c>
      <c r="I42" s="144">
        <v>2</v>
      </c>
      <c r="J42" s="145">
        <v>29</v>
      </c>
      <c r="K42" s="145">
        <f t="shared" si="4"/>
        <v>15</v>
      </c>
      <c r="L42" s="145">
        <v>92</v>
      </c>
      <c r="M42" s="145">
        <f t="shared" si="5"/>
        <v>17</v>
      </c>
      <c r="N42" s="145">
        <v>146</v>
      </c>
      <c r="O42" s="146">
        <f t="shared" si="6"/>
        <v>21</v>
      </c>
      <c r="P42" s="144">
        <f t="shared" si="0"/>
        <v>269</v>
      </c>
      <c r="Q42" s="143">
        <f t="shared" si="1"/>
        <v>20</v>
      </c>
    </row>
    <row r="43" spans="1:17" ht="34" customHeight="1" x14ac:dyDescent="0.2">
      <c r="A43" s="115" t="s">
        <v>32</v>
      </c>
      <c r="B43" s="116">
        <v>700059</v>
      </c>
      <c r="C43" s="117">
        <v>561390</v>
      </c>
      <c r="D43" s="118">
        <v>95383</v>
      </c>
      <c r="E43" s="171">
        <v>2368</v>
      </c>
      <c r="F43" s="187">
        <f t="shared" si="7"/>
        <v>659141</v>
      </c>
      <c r="G43" s="173">
        <f t="shared" si="2"/>
        <v>94.155064073170976</v>
      </c>
      <c r="H43" s="143">
        <f t="shared" si="3"/>
        <v>40</v>
      </c>
      <c r="I43" s="144">
        <v>0</v>
      </c>
      <c r="J43" s="145">
        <v>17</v>
      </c>
      <c r="K43" s="145">
        <f t="shared" si="4"/>
        <v>37</v>
      </c>
      <c r="L43" s="145">
        <v>133</v>
      </c>
      <c r="M43" s="145">
        <f t="shared" si="5"/>
        <v>8</v>
      </c>
      <c r="N43" s="145">
        <v>42</v>
      </c>
      <c r="O43" s="146">
        <f t="shared" si="6"/>
        <v>40</v>
      </c>
      <c r="P43" s="144">
        <f t="shared" si="0"/>
        <v>192</v>
      </c>
      <c r="Q43" s="143">
        <f t="shared" si="1"/>
        <v>31</v>
      </c>
    </row>
    <row r="44" spans="1:17" ht="34" customHeight="1" x14ac:dyDescent="0.2">
      <c r="A44" s="115" t="s">
        <v>33</v>
      </c>
      <c r="B44" s="116">
        <v>5099225</v>
      </c>
      <c r="C44" s="117">
        <v>4760629</v>
      </c>
      <c r="D44" s="118">
        <v>21164</v>
      </c>
      <c r="E44" s="171">
        <v>41571</v>
      </c>
      <c r="F44" s="187">
        <f t="shared" si="7"/>
        <v>4823364</v>
      </c>
      <c r="G44" s="173">
        <f t="shared" si="2"/>
        <v>94.590138697547175</v>
      </c>
      <c r="H44" s="143">
        <f t="shared" si="3"/>
        <v>38</v>
      </c>
      <c r="I44" s="144">
        <v>6</v>
      </c>
      <c r="J44" s="145">
        <v>50</v>
      </c>
      <c r="K44" s="145">
        <f t="shared" si="4"/>
        <v>4</v>
      </c>
      <c r="L44" s="145">
        <v>21</v>
      </c>
      <c r="M44" s="145">
        <f t="shared" si="5"/>
        <v>33</v>
      </c>
      <c r="N44" s="145">
        <v>437</v>
      </c>
      <c r="O44" s="146">
        <f t="shared" si="6"/>
        <v>4</v>
      </c>
      <c r="P44" s="144">
        <f t="shared" si="0"/>
        <v>514</v>
      </c>
      <c r="Q44" s="143">
        <f t="shared" si="1"/>
        <v>5</v>
      </c>
    </row>
    <row r="45" spans="1:17" ht="34" customHeight="1" x14ac:dyDescent="0.2">
      <c r="A45" s="115" t="s">
        <v>34</v>
      </c>
      <c r="B45" s="116">
        <v>825321</v>
      </c>
      <c r="C45" s="117">
        <v>773519</v>
      </c>
      <c r="D45" s="118">
        <v>9751</v>
      </c>
      <c r="E45" s="171">
        <v>1842</v>
      </c>
      <c r="F45" s="187">
        <f t="shared" si="7"/>
        <v>785112</v>
      </c>
      <c r="G45" s="173">
        <f t="shared" si="2"/>
        <v>95.128077438960119</v>
      </c>
      <c r="H45" s="143">
        <f t="shared" si="3"/>
        <v>35</v>
      </c>
      <c r="I45" s="144">
        <v>2</v>
      </c>
      <c r="J45" s="145">
        <v>17</v>
      </c>
      <c r="K45" s="145">
        <f t="shared" si="4"/>
        <v>37</v>
      </c>
      <c r="L45" s="145">
        <v>43</v>
      </c>
      <c r="M45" s="145">
        <f t="shared" si="5"/>
        <v>27</v>
      </c>
      <c r="N45" s="145">
        <v>79</v>
      </c>
      <c r="O45" s="146">
        <f t="shared" si="6"/>
        <v>29</v>
      </c>
      <c r="P45" s="144">
        <f t="shared" si="0"/>
        <v>141</v>
      </c>
      <c r="Q45" s="143">
        <f t="shared" si="1"/>
        <v>37</v>
      </c>
    </row>
    <row r="46" spans="1:17" ht="34" customHeight="1" x14ac:dyDescent="0.2">
      <c r="A46" s="115" t="s">
        <v>35</v>
      </c>
      <c r="B46" s="116">
        <v>1327265</v>
      </c>
      <c r="C46" s="117">
        <v>1262476</v>
      </c>
      <c r="D46" s="118">
        <v>34323</v>
      </c>
      <c r="E46" s="171">
        <v>10417</v>
      </c>
      <c r="F46" s="187">
        <f t="shared" si="7"/>
        <v>1307216</v>
      </c>
      <c r="G46" s="173">
        <f t="shared" si="2"/>
        <v>98.489450109812282</v>
      </c>
      <c r="H46" s="143">
        <f t="shared" si="3"/>
        <v>22</v>
      </c>
      <c r="I46" s="144">
        <v>0</v>
      </c>
      <c r="J46" s="145">
        <v>22</v>
      </c>
      <c r="K46" s="145">
        <f t="shared" si="4"/>
        <v>28</v>
      </c>
      <c r="L46" s="145">
        <v>51</v>
      </c>
      <c r="M46" s="145">
        <f t="shared" si="5"/>
        <v>23</v>
      </c>
      <c r="N46" s="145">
        <v>149</v>
      </c>
      <c r="O46" s="146">
        <f t="shared" si="6"/>
        <v>20</v>
      </c>
      <c r="P46" s="144">
        <f t="shared" si="0"/>
        <v>222</v>
      </c>
      <c r="Q46" s="143">
        <f t="shared" si="1"/>
        <v>23</v>
      </c>
    </row>
    <row r="47" spans="1:17" ht="34" customHeight="1" x14ac:dyDescent="0.2">
      <c r="A47" s="115" t="s">
        <v>36</v>
      </c>
      <c r="B47" s="116">
        <v>1748222</v>
      </c>
      <c r="C47" s="117">
        <v>1434925</v>
      </c>
      <c r="D47" s="118">
        <v>93547</v>
      </c>
      <c r="E47" s="171">
        <v>11306</v>
      </c>
      <c r="F47" s="187">
        <f t="shared" si="7"/>
        <v>1539778</v>
      </c>
      <c r="G47" s="173">
        <f t="shared" si="2"/>
        <v>88.076800314834159</v>
      </c>
      <c r="H47" s="143">
        <f t="shared" si="3"/>
        <v>47</v>
      </c>
      <c r="I47" s="144">
        <v>1</v>
      </c>
      <c r="J47" s="145">
        <v>29</v>
      </c>
      <c r="K47" s="145">
        <f t="shared" si="4"/>
        <v>15</v>
      </c>
      <c r="L47" s="145">
        <v>148</v>
      </c>
      <c r="M47" s="145">
        <f t="shared" si="5"/>
        <v>5</v>
      </c>
      <c r="N47" s="145">
        <v>247</v>
      </c>
      <c r="O47" s="146">
        <f t="shared" si="6"/>
        <v>11</v>
      </c>
      <c r="P47" s="144">
        <f t="shared" si="0"/>
        <v>425</v>
      </c>
      <c r="Q47" s="143">
        <f t="shared" si="1"/>
        <v>7</v>
      </c>
    </row>
    <row r="48" spans="1:17" ht="34" customHeight="1" x14ac:dyDescent="0.2">
      <c r="A48" s="115" t="s">
        <v>37</v>
      </c>
      <c r="B48" s="116">
        <v>1135762</v>
      </c>
      <c r="C48" s="117">
        <v>992385</v>
      </c>
      <c r="D48" s="118">
        <v>46142</v>
      </c>
      <c r="E48" s="171">
        <v>8181</v>
      </c>
      <c r="F48" s="187">
        <f t="shared" si="7"/>
        <v>1046708</v>
      </c>
      <c r="G48" s="173">
        <f t="shared" si="2"/>
        <v>92.15909671216329</v>
      </c>
      <c r="H48" s="143">
        <f t="shared" si="3"/>
        <v>45</v>
      </c>
      <c r="I48" s="144">
        <v>0</v>
      </c>
      <c r="J48" s="145">
        <v>17</v>
      </c>
      <c r="K48" s="145">
        <f t="shared" si="4"/>
        <v>37</v>
      </c>
      <c r="L48" s="145">
        <v>120</v>
      </c>
      <c r="M48" s="145">
        <f t="shared" si="5"/>
        <v>11</v>
      </c>
      <c r="N48" s="145">
        <v>194</v>
      </c>
      <c r="O48" s="146">
        <f t="shared" si="6"/>
        <v>14</v>
      </c>
      <c r="P48" s="144">
        <f t="shared" si="0"/>
        <v>331</v>
      </c>
      <c r="Q48" s="143">
        <f t="shared" si="1"/>
        <v>12</v>
      </c>
    </row>
    <row r="49" spans="1:17" ht="34" customHeight="1" x14ac:dyDescent="0.2">
      <c r="A49" s="115" t="s">
        <v>38</v>
      </c>
      <c r="B49" s="116">
        <v>1077458</v>
      </c>
      <c r="C49" s="117">
        <v>1013221</v>
      </c>
      <c r="D49" s="118">
        <v>35711</v>
      </c>
      <c r="E49" s="171">
        <v>1615</v>
      </c>
      <c r="F49" s="187">
        <f t="shared" si="7"/>
        <v>1050547</v>
      </c>
      <c r="G49" s="173">
        <f t="shared" si="2"/>
        <v>97.502362041026188</v>
      </c>
      <c r="H49" s="143">
        <f t="shared" si="3"/>
        <v>28</v>
      </c>
      <c r="I49" s="144">
        <v>0</v>
      </c>
      <c r="J49" s="145">
        <v>20</v>
      </c>
      <c r="K49" s="145">
        <f t="shared" si="4"/>
        <v>32</v>
      </c>
      <c r="L49" s="145">
        <v>81</v>
      </c>
      <c r="M49" s="145">
        <f t="shared" si="5"/>
        <v>18</v>
      </c>
      <c r="N49" s="145">
        <v>46</v>
      </c>
      <c r="O49" s="146">
        <f t="shared" si="6"/>
        <v>39</v>
      </c>
      <c r="P49" s="144">
        <f t="shared" si="0"/>
        <v>147</v>
      </c>
      <c r="Q49" s="143">
        <f t="shared" si="1"/>
        <v>35</v>
      </c>
    </row>
    <row r="50" spans="1:17" ht="34" customHeight="1" x14ac:dyDescent="0.2">
      <c r="A50" s="115" t="s">
        <v>39</v>
      </c>
      <c r="B50" s="116">
        <v>1632112</v>
      </c>
      <c r="C50" s="117">
        <v>1419255</v>
      </c>
      <c r="D50" s="118">
        <v>157088</v>
      </c>
      <c r="E50" s="171">
        <v>16025</v>
      </c>
      <c r="F50" s="187">
        <f t="shared" si="7"/>
        <v>1592368</v>
      </c>
      <c r="G50" s="173">
        <f t="shared" si="2"/>
        <v>97.564872998911838</v>
      </c>
      <c r="H50" s="143">
        <f t="shared" si="3"/>
        <v>27</v>
      </c>
      <c r="I50" s="144">
        <v>0</v>
      </c>
      <c r="J50" s="145">
        <v>34</v>
      </c>
      <c r="K50" s="145">
        <f t="shared" si="4"/>
        <v>13</v>
      </c>
      <c r="L50" s="145">
        <v>182</v>
      </c>
      <c r="M50" s="145">
        <f t="shared" si="5"/>
        <v>3</v>
      </c>
      <c r="N50" s="145">
        <v>111</v>
      </c>
      <c r="O50" s="146">
        <f t="shared" si="6"/>
        <v>25</v>
      </c>
      <c r="P50" s="144">
        <f t="shared" si="0"/>
        <v>327</v>
      </c>
      <c r="Q50" s="143">
        <f t="shared" si="1"/>
        <v>13</v>
      </c>
    </row>
    <row r="51" spans="1:17" ht="34" customHeight="1" thickBot="1" x14ac:dyDescent="0.25">
      <c r="A51" s="119" t="s">
        <v>40</v>
      </c>
      <c r="B51" s="120">
        <v>1445013</v>
      </c>
      <c r="C51" s="121">
        <v>1419886</v>
      </c>
      <c r="D51" s="122">
        <v>24357</v>
      </c>
      <c r="E51" s="174">
        <v>19</v>
      </c>
      <c r="F51" s="175">
        <f t="shared" si="7"/>
        <v>1444262</v>
      </c>
      <c r="G51" s="142">
        <f t="shared" si="2"/>
        <v>99.948028149227724</v>
      </c>
      <c r="H51" s="149">
        <f>RANK(G51,$G$5:$G$51,0)</f>
        <v>3</v>
      </c>
      <c r="I51" s="150">
        <v>1</v>
      </c>
      <c r="J51" s="151">
        <v>26</v>
      </c>
      <c r="K51" s="151">
        <f t="shared" si="4"/>
        <v>23</v>
      </c>
      <c r="L51" s="151">
        <v>16</v>
      </c>
      <c r="M51" s="151">
        <f t="shared" si="5"/>
        <v>35</v>
      </c>
      <c r="N51" s="151">
        <v>29</v>
      </c>
      <c r="O51" s="152">
        <f t="shared" si="6"/>
        <v>44</v>
      </c>
      <c r="P51" s="150">
        <f t="shared" si="0"/>
        <v>72</v>
      </c>
      <c r="Q51" s="149">
        <f t="shared" si="1"/>
        <v>45</v>
      </c>
    </row>
    <row r="52" spans="1:17" ht="34" customHeight="1" thickTop="1" x14ac:dyDescent="0.2">
      <c r="A52" s="153" t="s">
        <v>41</v>
      </c>
      <c r="B52" s="154">
        <f>+SUM(B5:B51)</f>
        <v>126437001</v>
      </c>
      <c r="C52" s="155">
        <f>+SUM(C5:C51)</f>
        <v>121384594</v>
      </c>
      <c r="D52" s="156">
        <f>+SUM(D5:D51)</f>
        <v>2203892</v>
      </c>
      <c r="E52" s="156">
        <f>+SUM(E5:E51)</f>
        <v>382787</v>
      </c>
      <c r="F52" s="228">
        <f>+SUM(C52:E52)</f>
        <v>123971273</v>
      </c>
      <c r="G52" s="157">
        <f t="shared" si="2"/>
        <v>98.049836692978815</v>
      </c>
      <c r="H52" s="158"/>
      <c r="I52" s="159">
        <f>+SUM(I5:I51)</f>
        <v>90</v>
      </c>
      <c r="J52" s="160">
        <f>+SUM(J5:J51)</f>
        <v>1330</v>
      </c>
      <c r="K52" s="160"/>
      <c r="L52" s="160">
        <f>+SUM(L5:L51)</f>
        <v>3208</v>
      </c>
      <c r="M52" s="160"/>
      <c r="N52" s="160">
        <f>+SUM(N5:N51)</f>
        <v>8225</v>
      </c>
      <c r="O52" s="161"/>
      <c r="P52" s="159">
        <f t="shared" si="0"/>
        <v>12853</v>
      </c>
      <c r="Q52" s="162"/>
    </row>
    <row r="53" spans="1:17" ht="34" customHeight="1" x14ac:dyDescent="0.2">
      <c r="A53" s="125" t="s">
        <v>148</v>
      </c>
      <c r="B53" s="126">
        <v>126720532</v>
      </c>
      <c r="C53" s="127">
        <v>121311861</v>
      </c>
      <c r="D53" s="128">
        <v>2458015</v>
      </c>
      <c r="E53" s="128">
        <v>394394</v>
      </c>
      <c r="F53" s="229">
        <f>SUM(C53:E53)</f>
        <v>124164270</v>
      </c>
      <c r="G53" s="163">
        <v>97.984659660361899</v>
      </c>
      <c r="H53" s="129"/>
      <c r="I53" s="164">
        <v>92</v>
      </c>
      <c r="J53" s="165">
        <v>1347</v>
      </c>
      <c r="K53" s="165"/>
      <c r="L53" s="165">
        <v>3561</v>
      </c>
      <c r="M53" s="165"/>
      <c r="N53" s="165">
        <v>8239</v>
      </c>
      <c r="O53" s="166"/>
      <c r="P53" s="164">
        <v>13239</v>
      </c>
      <c r="Q53" s="130"/>
    </row>
  </sheetData>
  <autoFilter ref="A4:Q4"/>
  <mergeCells count="5">
    <mergeCell ref="A3:A4"/>
    <mergeCell ref="B3:B4"/>
    <mergeCell ref="C3:F3"/>
    <mergeCell ref="G3:H3"/>
    <mergeCell ref="I3:Q3"/>
  </mergeCells>
  <phoneticPr fontId="9"/>
  <printOptions horizontalCentered="1" gridLinesSet="0"/>
  <pageMargins left="0.98425196850393704" right="0.39370078740157483" top="0.59055118110236227" bottom="0.59055118110236227" header="0.39370078740157483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1"/>
  <sheetViews>
    <sheetView zoomScale="75" workbookViewId="0">
      <pane xSplit="2" ySplit="12" topLeftCell="C52" activePane="bottomRight" state="frozen"/>
      <selection pane="topRight" activeCell="C1" sqref="C1"/>
      <selection pane="bottomLeft" activeCell="A13" sqref="A13"/>
      <selection pane="bottomRight" activeCell="R59" sqref="R59"/>
    </sheetView>
  </sheetViews>
  <sheetFormatPr defaultRowHeight="13" x14ac:dyDescent="0.2"/>
  <sheetData>
    <row r="2" spans="2:20" s="5" customFormat="1" ht="30" customHeight="1" x14ac:dyDescent="0.25">
      <c r="B2" s="203" t="s">
        <v>141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2:20" s="5" customFormat="1" ht="9.75" customHeight="1" x14ac:dyDescent="0.25">
      <c r="B3" s="6"/>
      <c r="C3" s="7"/>
      <c r="O3" s="8"/>
      <c r="P3" s="8"/>
      <c r="Q3" s="8"/>
    </row>
    <row r="4" spans="2:20" s="13" customFormat="1" ht="13.5" customHeight="1" thickBot="1" x14ac:dyDescent="0.3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  <c r="R4" s="12" t="s">
        <v>142</v>
      </c>
    </row>
    <row r="5" spans="2:20" s="16" customFormat="1" ht="17.25" customHeight="1" x14ac:dyDescent="0.2">
      <c r="B5" s="14"/>
      <c r="C5" s="204" t="s">
        <v>60</v>
      </c>
      <c r="D5" s="205"/>
      <c r="E5" s="205"/>
      <c r="F5" s="206"/>
      <c r="G5" s="204" t="s">
        <v>120</v>
      </c>
      <c r="H5" s="205"/>
      <c r="I5" s="205"/>
      <c r="J5" s="205"/>
      <c r="K5" s="205"/>
      <c r="L5" s="205"/>
      <c r="M5" s="206"/>
      <c r="N5" s="204" t="s">
        <v>121</v>
      </c>
      <c r="O5" s="205"/>
      <c r="P5" s="206"/>
      <c r="Q5" s="207" t="s">
        <v>122</v>
      </c>
      <c r="R5" s="210" t="s">
        <v>123</v>
      </c>
      <c r="S5" s="15"/>
    </row>
    <row r="6" spans="2:20" s="13" customFormat="1" ht="15" customHeight="1" x14ac:dyDescent="0.25">
      <c r="B6" s="17"/>
      <c r="C6" s="18"/>
      <c r="D6" s="19"/>
      <c r="E6" s="20"/>
      <c r="F6" s="18"/>
      <c r="G6" s="18"/>
      <c r="H6" s="19"/>
      <c r="I6" s="19"/>
      <c r="J6" s="19"/>
      <c r="K6" s="19"/>
      <c r="L6" s="20"/>
      <c r="M6" s="21"/>
      <c r="N6" s="19"/>
      <c r="O6" s="19"/>
      <c r="P6" s="20"/>
      <c r="Q6" s="208"/>
      <c r="R6" s="211"/>
      <c r="S6" s="22"/>
    </row>
    <row r="7" spans="2:20" s="13" customFormat="1" ht="13" customHeight="1" x14ac:dyDescent="0.25">
      <c r="B7" s="17"/>
      <c r="C7" s="199" t="s">
        <v>124</v>
      </c>
      <c r="D7" s="213" t="s">
        <v>125</v>
      </c>
      <c r="E7" s="215" t="s">
        <v>126</v>
      </c>
      <c r="F7" s="197" t="s">
        <v>61</v>
      </c>
      <c r="G7" s="199" t="s">
        <v>124</v>
      </c>
      <c r="H7" s="201" t="s">
        <v>127</v>
      </c>
      <c r="I7" s="201" t="s">
        <v>128</v>
      </c>
      <c r="J7" s="201" t="s">
        <v>129</v>
      </c>
      <c r="K7" s="213" t="s">
        <v>126</v>
      </c>
      <c r="L7" s="217" t="s">
        <v>130</v>
      </c>
      <c r="M7" s="197" t="s">
        <v>61</v>
      </c>
      <c r="N7" s="21"/>
      <c r="O7" s="21"/>
      <c r="P7" s="20"/>
      <c r="Q7" s="208"/>
      <c r="R7" s="211"/>
      <c r="S7" s="22"/>
    </row>
    <row r="8" spans="2:20" s="13" customFormat="1" ht="13" customHeight="1" x14ac:dyDescent="0.25">
      <c r="B8" s="23"/>
      <c r="C8" s="199"/>
      <c r="D8" s="213"/>
      <c r="E8" s="215"/>
      <c r="F8" s="197"/>
      <c r="G8" s="199"/>
      <c r="H8" s="201"/>
      <c r="I8" s="201"/>
      <c r="J8" s="201"/>
      <c r="K8" s="213"/>
      <c r="L8" s="217"/>
      <c r="M8" s="197"/>
      <c r="N8" s="24" t="s">
        <v>62</v>
      </c>
      <c r="O8" s="24" t="s">
        <v>63</v>
      </c>
      <c r="P8" s="25"/>
      <c r="Q8" s="208"/>
      <c r="R8" s="211"/>
      <c r="S8" s="22"/>
    </row>
    <row r="9" spans="2:20" s="13" customFormat="1" ht="13" customHeight="1" x14ac:dyDescent="0.25">
      <c r="B9" s="17"/>
      <c r="C9" s="199"/>
      <c r="D9" s="213"/>
      <c r="E9" s="215"/>
      <c r="F9" s="197"/>
      <c r="G9" s="199"/>
      <c r="H9" s="201"/>
      <c r="I9" s="201"/>
      <c r="J9" s="201"/>
      <c r="K9" s="213"/>
      <c r="L9" s="217"/>
      <c r="M9" s="197"/>
      <c r="N9" s="21"/>
      <c r="O9" s="24" t="s">
        <v>64</v>
      </c>
      <c r="P9" s="25" t="s">
        <v>131</v>
      </c>
      <c r="Q9" s="208"/>
      <c r="R9" s="211"/>
      <c r="S9" s="22"/>
    </row>
    <row r="10" spans="2:20" s="13" customFormat="1" ht="13" customHeight="1" x14ac:dyDescent="0.25">
      <c r="B10" s="23" t="s">
        <v>65</v>
      </c>
      <c r="C10" s="199"/>
      <c r="D10" s="213"/>
      <c r="E10" s="215"/>
      <c r="F10" s="197"/>
      <c r="G10" s="199"/>
      <c r="H10" s="201"/>
      <c r="I10" s="201"/>
      <c r="J10" s="201"/>
      <c r="K10" s="213"/>
      <c r="L10" s="217"/>
      <c r="M10" s="197"/>
      <c r="N10" s="24" t="s">
        <v>66</v>
      </c>
      <c r="O10" s="24" t="s">
        <v>67</v>
      </c>
      <c r="P10" s="25"/>
      <c r="Q10" s="208"/>
      <c r="R10" s="211"/>
      <c r="S10" s="22"/>
    </row>
    <row r="11" spans="2:20" s="13" customFormat="1" ht="31.5" customHeight="1" thickBot="1" x14ac:dyDescent="0.3">
      <c r="B11" s="26"/>
      <c r="C11" s="200"/>
      <c r="D11" s="214"/>
      <c r="E11" s="216"/>
      <c r="F11" s="198"/>
      <c r="G11" s="200"/>
      <c r="H11" s="202"/>
      <c r="I11" s="202"/>
      <c r="J11" s="202"/>
      <c r="K11" s="214"/>
      <c r="L11" s="218"/>
      <c r="M11" s="198"/>
      <c r="N11" s="27"/>
      <c r="O11" s="27"/>
      <c r="P11" s="28"/>
      <c r="Q11" s="209"/>
      <c r="R11" s="212"/>
      <c r="S11" s="22"/>
    </row>
    <row r="12" spans="2:20" s="13" customFormat="1" ht="14.15" customHeight="1" x14ac:dyDescent="0.25">
      <c r="B12" s="29" t="s">
        <v>68</v>
      </c>
      <c r="C12" s="30">
        <v>0</v>
      </c>
      <c r="D12" s="31">
        <v>0</v>
      </c>
      <c r="E12" s="32">
        <v>5</v>
      </c>
      <c r="F12" s="33">
        <f>(C12+D12+E12)</f>
        <v>5</v>
      </c>
      <c r="G12" s="30">
        <v>0</v>
      </c>
      <c r="H12" s="34">
        <v>35</v>
      </c>
      <c r="I12" s="34">
        <v>62</v>
      </c>
      <c r="J12" s="34">
        <v>0</v>
      </c>
      <c r="K12" s="34">
        <v>4</v>
      </c>
      <c r="L12" s="35">
        <v>0</v>
      </c>
      <c r="M12" s="33">
        <f t="shared" ref="M12:M58" si="0">SUM(G12:L12)</f>
        <v>101</v>
      </c>
      <c r="N12" s="36">
        <v>321</v>
      </c>
      <c r="O12" s="36">
        <v>1</v>
      </c>
      <c r="P12" s="36">
        <f>SUM(N12:O12)</f>
        <v>322</v>
      </c>
      <c r="Q12" s="36">
        <v>489</v>
      </c>
      <c r="R12" s="37">
        <f>(F12+M12+P12+Q12)</f>
        <v>917</v>
      </c>
      <c r="S12" s="22"/>
    </row>
    <row r="13" spans="2:20" s="13" customFormat="1" ht="14.15" customHeight="1" x14ac:dyDescent="0.25">
      <c r="B13" s="29" t="s">
        <v>69</v>
      </c>
      <c r="C13" s="36">
        <v>0</v>
      </c>
      <c r="D13" s="34">
        <v>0</v>
      </c>
      <c r="E13" s="32">
        <v>2</v>
      </c>
      <c r="F13" s="33">
        <f t="shared" ref="F13:F58" si="1">(C13+D13+E13)</f>
        <v>2</v>
      </c>
      <c r="G13" s="36">
        <v>0</v>
      </c>
      <c r="H13" s="34">
        <v>11</v>
      </c>
      <c r="I13" s="34">
        <v>13</v>
      </c>
      <c r="J13" s="34">
        <v>3</v>
      </c>
      <c r="K13" s="34">
        <v>3</v>
      </c>
      <c r="L13" s="32">
        <v>0</v>
      </c>
      <c r="M13" s="33">
        <f t="shared" si="0"/>
        <v>30</v>
      </c>
      <c r="N13" s="36">
        <v>102</v>
      </c>
      <c r="O13" s="36">
        <v>13</v>
      </c>
      <c r="P13" s="36">
        <f t="shared" ref="P13:P58" si="2">SUM(N13:O13)</f>
        <v>115</v>
      </c>
      <c r="Q13" s="36">
        <v>67</v>
      </c>
      <c r="R13" s="37">
        <f t="shared" ref="R13:R58" si="3">(F13+M13+P13+Q13)</f>
        <v>214</v>
      </c>
      <c r="S13" s="22"/>
    </row>
    <row r="14" spans="2:20" s="13" customFormat="1" ht="14.15" customHeight="1" x14ac:dyDescent="0.25">
      <c r="B14" s="29" t="s">
        <v>70</v>
      </c>
      <c r="C14" s="36">
        <v>0</v>
      </c>
      <c r="D14" s="34">
        <v>0</v>
      </c>
      <c r="E14" s="32">
        <v>2</v>
      </c>
      <c r="F14" s="33">
        <f t="shared" si="1"/>
        <v>2</v>
      </c>
      <c r="G14" s="36">
        <v>0</v>
      </c>
      <c r="H14" s="34">
        <v>17</v>
      </c>
      <c r="I14" s="34">
        <v>13</v>
      </c>
      <c r="J14" s="34">
        <v>2</v>
      </c>
      <c r="K14" s="34">
        <v>0</v>
      </c>
      <c r="L14" s="32">
        <v>0</v>
      </c>
      <c r="M14" s="33">
        <f t="shared" si="0"/>
        <v>32</v>
      </c>
      <c r="N14" s="36">
        <v>148</v>
      </c>
      <c r="O14" s="36">
        <v>1</v>
      </c>
      <c r="P14" s="36">
        <f t="shared" si="2"/>
        <v>149</v>
      </c>
      <c r="Q14" s="36">
        <v>127</v>
      </c>
      <c r="R14" s="37">
        <f t="shared" si="3"/>
        <v>310</v>
      </c>
      <c r="S14" s="22"/>
    </row>
    <row r="15" spans="2:20" s="13" customFormat="1" ht="14.15" customHeight="1" x14ac:dyDescent="0.25">
      <c r="B15" s="29" t="s">
        <v>71</v>
      </c>
      <c r="C15" s="36">
        <v>2</v>
      </c>
      <c r="D15" s="34">
        <v>0</v>
      </c>
      <c r="E15" s="32">
        <v>0</v>
      </c>
      <c r="F15" s="33">
        <f t="shared" si="1"/>
        <v>2</v>
      </c>
      <c r="G15" s="36">
        <v>0</v>
      </c>
      <c r="H15" s="34">
        <v>11</v>
      </c>
      <c r="I15" s="34">
        <v>21</v>
      </c>
      <c r="J15" s="34">
        <v>1</v>
      </c>
      <c r="K15" s="34">
        <v>1</v>
      </c>
      <c r="L15" s="32">
        <v>0</v>
      </c>
      <c r="M15" s="33">
        <f t="shared" si="0"/>
        <v>34</v>
      </c>
      <c r="N15" s="36">
        <v>65</v>
      </c>
      <c r="O15" s="36">
        <v>4</v>
      </c>
      <c r="P15" s="36">
        <f t="shared" si="2"/>
        <v>69</v>
      </c>
      <c r="Q15" s="36">
        <v>85</v>
      </c>
      <c r="R15" s="37">
        <f t="shared" si="3"/>
        <v>190</v>
      </c>
      <c r="S15" s="22"/>
    </row>
    <row r="16" spans="2:20" s="13" customFormat="1" ht="14.15" customHeight="1" x14ac:dyDescent="0.25">
      <c r="B16" s="38" t="s">
        <v>72</v>
      </c>
      <c r="C16" s="39">
        <v>0</v>
      </c>
      <c r="D16" s="40">
        <v>0</v>
      </c>
      <c r="E16" s="41">
        <v>0</v>
      </c>
      <c r="F16" s="42">
        <f t="shared" si="1"/>
        <v>0</v>
      </c>
      <c r="G16" s="43">
        <v>0</v>
      </c>
      <c r="H16" s="40">
        <v>18</v>
      </c>
      <c r="I16" s="40">
        <v>6</v>
      </c>
      <c r="J16" s="40">
        <v>0</v>
      </c>
      <c r="K16" s="44">
        <v>0</v>
      </c>
      <c r="L16" s="41">
        <v>0</v>
      </c>
      <c r="M16" s="42">
        <f t="shared" si="0"/>
        <v>24</v>
      </c>
      <c r="N16" s="43">
        <v>173</v>
      </c>
      <c r="O16" s="43">
        <v>39</v>
      </c>
      <c r="P16" s="36">
        <f t="shared" si="2"/>
        <v>212</v>
      </c>
      <c r="Q16" s="43">
        <v>96</v>
      </c>
      <c r="R16" s="37">
        <f t="shared" si="3"/>
        <v>332</v>
      </c>
      <c r="S16" s="22"/>
      <c r="T16" s="45"/>
    </row>
    <row r="17" spans="2:19" s="13" customFormat="1" ht="14.15" customHeight="1" x14ac:dyDescent="0.25">
      <c r="B17" s="29" t="s">
        <v>73</v>
      </c>
      <c r="C17" s="36">
        <v>4</v>
      </c>
      <c r="D17" s="34">
        <v>0</v>
      </c>
      <c r="E17" s="32">
        <v>0</v>
      </c>
      <c r="F17" s="33">
        <f t="shared" si="1"/>
        <v>4</v>
      </c>
      <c r="G17" s="36">
        <v>0</v>
      </c>
      <c r="H17" s="34">
        <v>18</v>
      </c>
      <c r="I17" s="34">
        <v>15</v>
      </c>
      <c r="J17" s="34">
        <v>0</v>
      </c>
      <c r="K17" s="34">
        <v>3</v>
      </c>
      <c r="L17" s="32">
        <v>0</v>
      </c>
      <c r="M17" s="33">
        <f t="shared" si="0"/>
        <v>36</v>
      </c>
      <c r="N17" s="36">
        <v>93</v>
      </c>
      <c r="O17" s="36">
        <v>10</v>
      </c>
      <c r="P17" s="46">
        <f t="shared" si="2"/>
        <v>103</v>
      </c>
      <c r="Q17" s="36">
        <v>36</v>
      </c>
      <c r="R17" s="47">
        <f t="shared" si="3"/>
        <v>179</v>
      </c>
      <c r="S17" s="22"/>
    </row>
    <row r="18" spans="2:19" s="13" customFormat="1" ht="14.15" customHeight="1" x14ac:dyDescent="0.25">
      <c r="B18" s="29" t="s">
        <v>74</v>
      </c>
      <c r="C18" s="36">
        <v>0</v>
      </c>
      <c r="D18" s="34">
        <v>0</v>
      </c>
      <c r="E18" s="32">
        <v>3</v>
      </c>
      <c r="F18" s="33">
        <f t="shared" si="1"/>
        <v>3</v>
      </c>
      <c r="G18" s="36">
        <v>0</v>
      </c>
      <c r="H18" s="34">
        <v>16</v>
      </c>
      <c r="I18" s="34">
        <v>16</v>
      </c>
      <c r="J18" s="34">
        <v>5</v>
      </c>
      <c r="K18" s="34">
        <v>2</v>
      </c>
      <c r="L18" s="32">
        <v>0</v>
      </c>
      <c r="M18" s="33">
        <f t="shared" si="0"/>
        <v>39</v>
      </c>
      <c r="N18" s="36">
        <v>145</v>
      </c>
      <c r="O18" s="36">
        <v>25</v>
      </c>
      <c r="P18" s="34">
        <f t="shared" si="2"/>
        <v>170</v>
      </c>
      <c r="Q18" s="36">
        <v>179</v>
      </c>
      <c r="R18" s="37">
        <f t="shared" si="3"/>
        <v>391</v>
      </c>
      <c r="S18" s="22"/>
    </row>
    <row r="19" spans="2:19" s="13" customFormat="1" ht="14.15" customHeight="1" x14ac:dyDescent="0.25">
      <c r="B19" s="29" t="s">
        <v>75</v>
      </c>
      <c r="C19" s="36">
        <v>4</v>
      </c>
      <c r="D19" s="34">
        <v>0</v>
      </c>
      <c r="E19" s="32">
        <v>0</v>
      </c>
      <c r="F19" s="33">
        <f t="shared" si="1"/>
        <v>4</v>
      </c>
      <c r="G19" s="36">
        <v>0</v>
      </c>
      <c r="H19" s="34">
        <v>41</v>
      </c>
      <c r="I19" s="34">
        <v>11</v>
      </c>
      <c r="J19" s="34">
        <v>2</v>
      </c>
      <c r="K19" s="34">
        <v>2</v>
      </c>
      <c r="L19" s="32">
        <v>0</v>
      </c>
      <c r="M19" s="33">
        <f t="shared" si="0"/>
        <v>56</v>
      </c>
      <c r="N19" s="36">
        <v>31</v>
      </c>
      <c r="O19" s="36">
        <v>132</v>
      </c>
      <c r="P19" s="34">
        <f t="shared" si="2"/>
        <v>163</v>
      </c>
      <c r="Q19" s="36">
        <v>195</v>
      </c>
      <c r="R19" s="37">
        <f t="shared" si="3"/>
        <v>418</v>
      </c>
      <c r="S19" s="22"/>
    </row>
    <row r="20" spans="2:19" s="13" customFormat="1" ht="14.15" customHeight="1" x14ac:dyDescent="0.25">
      <c r="B20" s="29" t="s">
        <v>76</v>
      </c>
      <c r="C20" s="36">
        <v>2</v>
      </c>
      <c r="D20" s="34">
        <v>0</v>
      </c>
      <c r="E20" s="32">
        <v>0</v>
      </c>
      <c r="F20" s="33">
        <f t="shared" si="1"/>
        <v>2</v>
      </c>
      <c r="G20" s="36">
        <v>0</v>
      </c>
      <c r="H20" s="34">
        <v>22</v>
      </c>
      <c r="I20" s="34">
        <v>14</v>
      </c>
      <c r="J20" s="34">
        <v>0</v>
      </c>
      <c r="K20" s="34">
        <v>1</v>
      </c>
      <c r="L20" s="32">
        <v>1</v>
      </c>
      <c r="M20" s="33">
        <f t="shared" si="0"/>
        <v>38</v>
      </c>
      <c r="N20" s="36">
        <v>76</v>
      </c>
      <c r="O20" s="36">
        <v>22</v>
      </c>
      <c r="P20" s="34">
        <f t="shared" si="2"/>
        <v>98</v>
      </c>
      <c r="Q20" s="36">
        <v>299</v>
      </c>
      <c r="R20" s="37">
        <f t="shared" si="3"/>
        <v>437</v>
      </c>
      <c r="S20" s="22"/>
    </row>
    <row r="21" spans="2:19" s="13" customFormat="1" ht="14.15" customHeight="1" x14ac:dyDescent="0.25">
      <c r="B21" s="38" t="s">
        <v>77</v>
      </c>
      <c r="C21" s="43">
        <v>4</v>
      </c>
      <c r="D21" s="40">
        <v>0</v>
      </c>
      <c r="E21" s="41">
        <v>0</v>
      </c>
      <c r="F21" s="42">
        <f t="shared" si="1"/>
        <v>4</v>
      </c>
      <c r="G21" s="43">
        <v>0</v>
      </c>
      <c r="H21" s="40">
        <v>15</v>
      </c>
      <c r="I21" s="40">
        <v>15</v>
      </c>
      <c r="J21" s="40">
        <v>3</v>
      </c>
      <c r="K21" s="40">
        <v>0</v>
      </c>
      <c r="L21" s="41">
        <v>0</v>
      </c>
      <c r="M21" s="42">
        <f t="shared" si="0"/>
        <v>33</v>
      </c>
      <c r="N21" s="43">
        <v>175</v>
      </c>
      <c r="O21" s="43">
        <v>21</v>
      </c>
      <c r="P21" s="40">
        <f t="shared" si="2"/>
        <v>196</v>
      </c>
      <c r="Q21" s="43">
        <v>124</v>
      </c>
      <c r="R21" s="48">
        <f t="shared" si="3"/>
        <v>357</v>
      </c>
      <c r="S21" s="22"/>
    </row>
    <row r="22" spans="2:19" s="13" customFormat="1" ht="14.15" customHeight="1" x14ac:dyDescent="0.25">
      <c r="B22" s="29" t="s">
        <v>78</v>
      </c>
      <c r="C22" s="36">
        <v>1</v>
      </c>
      <c r="D22" s="34">
        <v>0</v>
      </c>
      <c r="E22" s="32">
        <v>0</v>
      </c>
      <c r="F22" s="33">
        <f t="shared" si="1"/>
        <v>1</v>
      </c>
      <c r="G22" s="36">
        <v>0</v>
      </c>
      <c r="H22" s="34">
        <v>39</v>
      </c>
      <c r="I22" s="34">
        <v>26</v>
      </c>
      <c r="J22" s="34">
        <v>0</v>
      </c>
      <c r="K22" s="34">
        <v>4</v>
      </c>
      <c r="L22" s="32">
        <v>0</v>
      </c>
      <c r="M22" s="33">
        <f t="shared" si="0"/>
        <v>69</v>
      </c>
      <c r="N22" s="36">
        <v>32</v>
      </c>
      <c r="O22" s="36">
        <v>4</v>
      </c>
      <c r="P22" s="46">
        <f t="shared" si="2"/>
        <v>36</v>
      </c>
      <c r="Q22" s="36">
        <v>277</v>
      </c>
      <c r="R22" s="47">
        <f t="shared" si="3"/>
        <v>383</v>
      </c>
      <c r="S22" s="22"/>
    </row>
    <row r="23" spans="2:19" s="13" customFormat="1" ht="14.15" customHeight="1" x14ac:dyDescent="0.25">
      <c r="B23" s="29" t="s">
        <v>79</v>
      </c>
      <c r="C23" s="36">
        <v>0</v>
      </c>
      <c r="D23" s="34">
        <v>0</v>
      </c>
      <c r="E23" s="32">
        <v>6</v>
      </c>
      <c r="F23" s="33">
        <f t="shared" si="1"/>
        <v>6</v>
      </c>
      <c r="G23" s="36">
        <v>1</v>
      </c>
      <c r="H23" s="34">
        <v>29</v>
      </c>
      <c r="I23" s="34">
        <v>8</v>
      </c>
      <c r="J23" s="34">
        <v>1</v>
      </c>
      <c r="K23" s="34">
        <v>5</v>
      </c>
      <c r="L23" s="32">
        <v>0</v>
      </c>
      <c r="M23" s="33">
        <f t="shared" si="0"/>
        <v>44</v>
      </c>
      <c r="N23" s="36">
        <v>3</v>
      </c>
      <c r="O23" s="36">
        <v>1</v>
      </c>
      <c r="P23" s="34">
        <f t="shared" si="2"/>
        <v>4</v>
      </c>
      <c r="Q23" s="36">
        <v>832</v>
      </c>
      <c r="R23" s="37">
        <f t="shared" si="3"/>
        <v>886</v>
      </c>
      <c r="S23" s="22"/>
    </row>
    <row r="24" spans="2:19" s="13" customFormat="1" ht="14.15" customHeight="1" x14ac:dyDescent="0.25">
      <c r="B24" s="29" t="s">
        <v>80</v>
      </c>
      <c r="C24" s="36">
        <v>0</v>
      </c>
      <c r="D24" s="34">
        <v>0</v>
      </c>
      <c r="E24" s="32">
        <v>0</v>
      </c>
      <c r="F24" s="33">
        <f t="shared" si="1"/>
        <v>0</v>
      </c>
      <c r="G24" s="36">
        <v>1</v>
      </c>
      <c r="H24" s="34">
        <v>3</v>
      </c>
      <c r="I24" s="34">
        <v>3</v>
      </c>
      <c r="J24" s="34">
        <v>0</v>
      </c>
      <c r="K24" s="34">
        <v>0</v>
      </c>
      <c r="L24" s="32">
        <v>0</v>
      </c>
      <c r="M24" s="33">
        <f t="shared" si="0"/>
        <v>7</v>
      </c>
      <c r="N24" s="36">
        <v>15</v>
      </c>
      <c r="O24" s="36">
        <v>0</v>
      </c>
      <c r="P24" s="34">
        <f t="shared" si="2"/>
        <v>15</v>
      </c>
      <c r="Q24" s="36">
        <v>576</v>
      </c>
      <c r="R24" s="37">
        <f t="shared" si="3"/>
        <v>598</v>
      </c>
      <c r="S24" s="22"/>
    </row>
    <row r="25" spans="2:19" s="13" customFormat="1" ht="14.15" customHeight="1" x14ac:dyDescent="0.25">
      <c r="B25" s="29" t="s">
        <v>81</v>
      </c>
      <c r="C25" s="30">
        <v>0</v>
      </c>
      <c r="D25" s="34">
        <v>0</v>
      </c>
      <c r="E25" s="32">
        <v>1</v>
      </c>
      <c r="F25" s="33">
        <f t="shared" si="1"/>
        <v>1</v>
      </c>
      <c r="G25" s="36">
        <v>2</v>
      </c>
      <c r="H25" s="34">
        <v>8</v>
      </c>
      <c r="I25" s="34">
        <v>10</v>
      </c>
      <c r="J25" s="34">
        <v>0</v>
      </c>
      <c r="K25" s="34">
        <v>0</v>
      </c>
      <c r="L25" s="32">
        <v>0</v>
      </c>
      <c r="M25" s="33">
        <f t="shared" si="0"/>
        <v>20</v>
      </c>
      <c r="N25" s="36">
        <v>17</v>
      </c>
      <c r="O25" s="36">
        <v>6</v>
      </c>
      <c r="P25" s="34">
        <f t="shared" si="2"/>
        <v>23</v>
      </c>
      <c r="Q25" s="36">
        <v>481</v>
      </c>
      <c r="R25" s="37">
        <f t="shared" si="3"/>
        <v>525</v>
      </c>
      <c r="S25" s="22"/>
    </row>
    <row r="26" spans="2:19" s="13" customFormat="1" ht="14.15" customHeight="1" x14ac:dyDescent="0.25">
      <c r="B26" s="38" t="s">
        <v>82</v>
      </c>
      <c r="C26" s="43">
        <v>0</v>
      </c>
      <c r="D26" s="40">
        <v>0</v>
      </c>
      <c r="E26" s="41">
        <v>3</v>
      </c>
      <c r="F26" s="42">
        <f t="shared" si="1"/>
        <v>3</v>
      </c>
      <c r="G26" s="43">
        <v>0</v>
      </c>
      <c r="H26" s="40">
        <v>30</v>
      </c>
      <c r="I26" s="40">
        <v>4</v>
      </c>
      <c r="J26" s="40">
        <v>2</v>
      </c>
      <c r="K26" s="40">
        <v>1</v>
      </c>
      <c r="L26" s="41">
        <v>0</v>
      </c>
      <c r="M26" s="42">
        <f t="shared" si="0"/>
        <v>37</v>
      </c>
      <c r="N26" s="43">
        <v>266</v>
      </c>
      <c r="O26" s="43">
        <v>29</v>
      </c>
      <c r="P26" s="40">
        <f t="shared" si="2"/>
        <v>295</v>
      </c>
      <c r="Q26" s="43">
        <v>63</v>
      </c>
      <c r="R26" s="48">
        <f t="shared" si="3"/>
        <v>398</v>
      </c>
      <c r="S26" s="22"/>
    </row>
    <row r="27" spans="2:19" s="13" customFormat="1" ht="14.15" customHeight="1" x14ac:dyDescent="0.25">
      <c r="B27" s="29" t="s">
        <v>83</v>
      </c>
      <c r="C27" s="36">
        <v>3</v>
      </c>
      <c r="D27" s="34">
        <v>0</v>
      </c>
      <c r="E27" s="32">
        <v>1</v>
      </c>
      <c r="F27" s="33">
        <f t="shared" si="1"/>
        <v>4</v>
      </c>
      <c r="G27" s="36">
        <v>0</v>
      </c>
      <c r="H27" s="34">
        <v>10</v>
      </c>
      <c r="I27" s="34">
        <v>2</v>
      </c>
      <c r="J27" s="34">
        <v>0</v>
      </c>
      <c r="K27" s="34">
        <v>0</v>
      </c>
      <c r="L27" s="32">
        <v>0</v>
      </c>
      <c r="M27" s="33">
        <f t="shared" si="0"/>
        <v>12</v>
      </c>
      <c r="N27" s="36">
        <v>61</v>
      </c>
      <c r="O27" s="36">
        <v>12</v>
      </c>
      <c r="P27" s="46">
        <f t="shared" si="2"/>
        <v>73</v>
      </c>
      <c r="Q27" s="36">
        <v>165</v>
      </c>
      <c r="R27" s="47">
        <f t="shared" si="3"/>
        <v>254</v>
      </c>
      <c r="S27" s="22"/>
    </row>
    <row r="28" spans="2:19" s="13" customFormat="1" ht="14.15" customHeight="1" x14ac:dyDescent="0.25">
      <c r="B28" s="29" t="s">
        <v>84</v>
      </c>
      <c r="C28" s="36">
        <v>1</v>
      </c>
      <c r="D28" s="34">
        <v>0</v>
      </c>
      <c r="E28" s="32">
        <v>0</v>
      </c>
      <c r="F28" s="33">
        <f t="shared" si="1"/>
        <v>1</v>
      </c>
      <c r="G28" s="36">
        <v>0</v>
      </c>
      <c r="H28" s="34">
        <v>12</v>
      </c>
      <c r="I28" s="34">
        <v>9</v>
      </c>
      <c r="J28" s="34">
        <v>0</v>
      </c>
      <c r="K28" s="34">
        <v>0</v>
      </c>
      <c r="L28" s="32">
        <v>0</v>
      </c>
      <c r="M28" s="33">
        <f t="shared" si="0"/>
        <v>21</v>
      </c>
      <c r="N28" s="36">
        <v>66</v>
      </c>
      <c r="O28" s="36">
        <v>69</v>
      </c>
      <c r="P28" s="34">
        <f t="shared" si="2"/>
        <v>135</v>
      </c>
      <c r="Q28" s="36">
        <v>82</v>
      </c>
      <c r="R28" s="37">
        <f t="shared" si="3"/>
        <v>239</v>
      </c>
      <c r="S28" s="22"/>
    </row>
    <row r="29" spans="2:19" s="13" customFormat="1" ht="14.15" customHeight="1" x14ac:dyDescent="0.25">
      <c r="B29" s="29" t="s">
        <v>85</v>
      </c>
      <c r="C29" s="36">
        <v>2</v>
      </c>
      <c r="D29" s="34">
        <v>0</v>
      </c>
      <c r="E29" s="32">
        <v>0</v>
      </c>
      <c r="F29" s="33">
        <f t="shared" si="1"/>
        <v>2</v>
      </c>
      <c r="G29" s="36">
        <v>0</v>
      </c>
      <c r="H29" s="34">
        <v>10</v>
      </c>
      <c r="I29" s="34">
        <v>6</v>
      </c>
      <c r="J29" s="34">
        <v>0</v>
      </c>
      <c r="K29" s="34">
        <v>0</v>
      </c>
      <c r="L29" s="32">
        <v>0</v>
      </c>
      <c r="M29" s="33">
        <f t="shared" si="0"/>
        <v>16</v>
      </c>
      <c r="N29" s="36">
        <v>122</v>
      </c>
      <c r="O29" s="36">
        <v>39</v>
      </c>
      <c r="P29" s="34">
        <f t="shared" si="2"/>
        <v>161</v>
      </c>
      <c r="Q29" s="36">
        <v>19</v>
      </c>
      <c r="R29" s="37">
        <f t="shared" si="3"/>
        <v>198</v>
      </c>
      <c r="S29" s="22"/>
    </row>
    <row r="30" spans="2:19" s="13" customFormat="1" ht="14.15" customHeight="1" x14ac:dyDescent="0.25">
      <c r="B30" s="29" t="s">
        <v>86</v>
      </c>
      <c r="C30" s="36">
        <v>0</v>
      </c>
      <c r="D30" s="34">
        <v>0</v>
      </c>
      <c r="E30" s="32">
        <v>2</v>
      </c>
      <c r="F30" s="33">
        <f t="shared" si="1"/>
        <v>2</v>
      </c>
      <c r="G30" s="36">
        <v>0</v>
      </c>
      <c r="H30" s="34">
        <v>13</v>
      </c>
      <c r="I30" s="34">
        <v>3</v>
      </c>
      <c r="J30" s="34">
        <v>1</v>
      </c>
      <c r="K30" s="34">
        <v>1</v>
      </c>
      <c r="L30" s="32">
        <v>0</v>
      </c>
      <c r="M30" s="33">
        <f t="shared" si="0"/>
        <v>18</v>
      </c>
      <c r="N30" s="36">
        <v>282</v>
      </c>
      <c r="O30" s="36">
        <v>2</v>
      </c>
      <c r="P30" s="34">
        <f t="shared" si="2"/>
        <v>284</v>
      </c>
      <c r="Q30" s="36">
        <v>27</v>
      </c>
      <c r="R30" s="37">
        <f t="shared" si="3"/>
        <v>331</v>
      </c>
      <c r="S30" s="22"/>
    </row>
    <row r="31" spans="2:19" s="13" customFormat="1" ht="14.15" customHeight="1" x14ac:dyDescent="0.25">
      <c r="B31" s="38" t="s">
        <v>87</v>
      </c>
      <c r="C31" s="43">
        <v>1</v>
      </c>
      <c r="D31" s="40">
        <v>0</v>
      </c>
      <c r="E31" s="41">
        <v>4</v>
      </c>
      <c r="F31" s="42">
        <f t="shared" si="1"/>
        <v>5</v>
      </c>
      <c r="G31" s="43">
        <v>1</v>
      </c>
      <c r="H31" s="40">
        <v>30</v>
      </c>
      <c r="I31" s="40">
        <v>18</v>
      </c>
      <c r="J31" s="40">
        <v>10</v>
      </c>
      <c r="K31" s="40">
        <v>1</v>
      </c>
      <c r="L31" s="41">
        <v>6</v>
      </c>
      <c r="M31" s="42">
        <f t="shared" si="0"/>
        <v>66</v>
      </c>
      <c r="N31" s="43">
        <v>242</v>
      </c>
      <c r="O31" s="43">
        <v>68</v>
      </c>
      <c r="P31" s="40">
        <f t="shared" si="2"/>
        <v>310</v>
      </c>
      <c r="Q31" s="43">
        <v>56</v>
      </c>
      <c r="R31" s="48">
        <f t="shared" si="3"/>
        <v>437</v>
      </c>
      <c r="S31" s="22"/>
    </row>
    <row r="32" spans="2:19" s="13" customFormat="1" ht="14.15" customHeight="1" x14ac:dyDescent="0.25">
      <c r="B32" s="29" t="s">
        <v>88</v>
      </c>
      <c r="C32" s="36">
        <v>1</v>
      </c>
      <c r="D32" s="34">
        <v>0</v>
      </c>
      <c r="E32" s="32">
        <v>0</v>
      </c>
      <c r="F32" s="33">
        <f t="shared" si="1"/>
        <v>1</v>
      </c>
      <c r="G32" s="36">
        <v>0</v>
      </c>
      <c r="H32" s="34">
        <v>27</v>
      </c>
      <c r="I32" s="34">
        <v>17</v>
      </c>
      <c r="J32" s="34">
        <v>0</v>
      </c>
      <c r="K32" s="34">
        <v>0</v>
      </c>
      <c r="L32" s="32">
        <v>0</v>
      </c>
      <c r="M32" s="33">
        <f t="shared" si="0"/>
        <v>44</v>
      </c>
      <c r="N32" s="36">
        <v>250</v>
      </c>
      <c r="O32" s="36">
        <v>7</v>
      </c>
      <c r="P32" s="46">
        <f t="shared" si="2"/>
        <v>257</v>
      </c>
      <c r="Q32" s="36">
        <v>240</v>
      </c>
      <c r="R32" s="47">
        <f t="shared" si="3"/>
        <v>542</v>
      </c>
      <c r="S32" s="22"/>
    </row>
    <row r="33" spans="2:19" s="13" customFormat="1" ht="14.15" customHeight="1" x14ac:dyDescent="0.25">
      <c r="B33" s="29" t="s">
        <v>89</v>
      </c>
      <c r="C33" s="36">
        <v>3</v>
      </c>
      <c r="D33" s="34">
        <v>0</v>
      </c>
      <c r="E33" s="32">
        <v>1</v>
      </c>
      <c r="F33" s="33">
        <f t="shared" si="1"/>
        <v>4</v>
      </c>
      <c r="G33" s="36">
        <v>0</v>
      </c>
      <c r="H33" s="34">
        <v>31</v>
      </c>
      <c r="I33" s="34">
        <v>12</v>
      </c>
      <c r="J33" s="34">
        <v>0</v>
      </c>
      <c r="K33" s="34">
        <v>1</v>
      </c>
      <c r="L33" s="32">
        <v>2</v>
      </c>
      <c r="M33" s="33">
        <f t="shared" si="0"/>
        <v>46</v>
      </c>
      <c r="N33" s="36">
        <v>144</v>
      </c>
      <c r="O33" s="36">
        <v>92</v>
      </c>
      <c r="P33" s="34">
        <f t="shared" si="2"/>
        <v>236</v>
      </c>
      <c r="Q33" s="36">
        <v>362</v>
      </c>
      <c r="R33" s="37">
        <f t="shared" si="3"/>
        <v>648</v>
      </c>
      <c r="S33" s="22"/>
    </row>
    <row r="34" spans="2:19" s="13" customFormat="1" ht="14.15" customHeight="1" x14ac:dyDescent="0.25">
      <c r="B34" s="29" t="s">
        <v>90</v>
      </c>
      <c r="C34" s="36">
        <v>1</v>
      </c>
      <c r="D34" s="34">
        <v>0</v>
      </c>
      <c r="E34" s="32">
        <v>0</v>
      </c>
      <c r="F34" s="33">
        <f t="shared" si="1"/>
        <v>1</v>
      </c>
      <c r="G34" s="36">
        <v>0</v>
      </c>
      <c r="H34" s="34">
        <v>29</v>
      </c>
      <c r="I34" s="34">
        <v>11</v>
      </c>
      <c r="J34" s="34">
        <v>0</v>
      </c>
      <c r="K34" s="34">
        <v>5</v>
      </c>
      <c r="L34" s="32">
        <v>0</v>
      </c>
      <c r="M34" s="33">
        <f t="shared" si="0"/>
        <v>45</v>
      </c>
      <c r="N34" s="36">
        <v>45</v>
      </c>
      <c r="O34" s="36">
        <v>5</v>
      </c>
      <c r="P34" s="34">
        <f t="shared" si="2"/>
        <v>50</v>
      </c>
      <c r="Q34" s="36">
        <v>204</v>
      </c>
      <c r="R34" s="37">
        <f t="shared" si="3"/>
        <v>300</v>
      </c>
      <c r="S34" s="22"/>
    </row>
    <row r="35" spans="2:19" s="13" customFormat="1" ht="14.15" customHeight="1" x14ac:dyDescent="0.25">
      <c r="B35" s="29" t="s">
        <v>91</v>
      </c>
      <c r="C35" s="36">
        <v>3</v>
      </c>
      <c r="D35" s="34">
        <v>0</v>
      </c>
      <c r="E35" s="32">
        <v>0</v>
      </c>
      <c r="F35" s="33">
        <f t="shared" si="1"/>
        <v>3</v>
      </c>
      <c r="G35" s="36">
        <v>0</v>
      </c>
      <c r="H35" s="34">
        <v>21</v>
      </c>
      <c r="I35" s="34">
        <v>12</v>
      </c>
      <c r="J35" s="34">
        <v>0</v>
      </c>
      <c r="K35" s="34">
        <v>0</v>
      </c>
      <c r="L35" s="32">
        <v>0</v>
      </c>
      <c r="M35" s="33">
        <f t="shared" si="0"/>
        <v>33</v>
      </c>
      <c r="N35" s="36">
        <v>127</v>
      </c>
      <c r="O35" s="30">
        <v>0</v>
      </c>
      <c r="P35" s="34">
        <f t="shared" si="2"/>
        <v>127</v>
      </c>
      <c r="Q35" s="36">
        <v>120</v>
      </c>
      <c r="R35" s="37">
        <f t="shared" si="3"/>
        <v>283</v>
      </c>
      <c r="S35" s="22"/>
    </row>
    <row r="36" spans="2:19" s="13" customFormat="1" ht="14.15" customHeight="1" x14ac:dyDescent="0.25">
      <c r="B36" s="38" t="s">
        <v>132</v>
      </c>
      <c r="C36" s="43">
        <v>2</v>
      </c>
      <c r="D36" s="40">
        <v>0</v>
      </c>
      <c r="E36" s="41">
        <v>0</v>
      </c>
      <c r="F36" s="42">
        <f t="shared" si="1"/>
        <v>2</v>
      </c>
      <c r="G36" s="43">
        <v>0</v>
      </c>
      <c r="H36" s="40">
        <v>15</v>
      </c>
      <c r="I36" s="40">
        <v>7</v>
      </c>
      <c r="J36" s="40">
        <v>0</v>
      </c>
      <c r="K36" s="40">
        <v>2</v>
      </c>
      <c r="L36" s="41">
        <v>0</v>
      </c>
      <c r="M36" s="42">
        <f t="shared" si="0"/>
        <v>24</v>
      </c>
      <c r="N36" s="43">
        <v>74</v>
      </c>
      <c r="O36" s="39">
        <v>0</v>
      </c>
      <c r="P36" s="40">
        <f t="shared" si="2"/>
        <v>74</v>
      </c>
      <c r="Q36" s="43">
        <v>71</v>
      </c>
      <c r="R36" s="48">
        <f t="shared" si="3"/>
        <v>171</v>
      </c>
      <c r="S36" s="22"/>
    </row>
    <row r="37" spans="2:19" s="13" customFormat="1" ht="14.15" customHeight="1" x14ac:dyDescent="0.25">
      <c r="B37" s="29" t="s">
        <v>92</v>
      </c>
      <c r="C37" s="36">
        <v>1</v>
      </c>
      <c r="D37" s="34">
        <v>0</v>
      </c>
      <c r="E37" s="32">
        <v>0</v>
      </c>
      <c r="F37" s="33">
        <f t="shared" si="1"/>
        <v>1</v>
      </c>
      <c r="G37" s="36">
        <v>0</v>
      </c>
      <c r="H37" s="34">
        <v>18</v>
      </c>
      <c r="I37" s="34">
        <v>8</v>
      </c>
      <c r="J37" s="34">
        <v>0</v>
      </c>
      <c r="K37" s="34">
        <v>0</v>
      </c>
      <c r="L37" s="32">
        <v>0</v>
      </c>
      <c r="M37" s="33">
        <f t="shared" si="0"/>
        <v>26</v>
      </c>
      <c r="N37" s="36">
        <v>155</v>
      </c>
      <c r="O37" s="36">
        <v>1</v>
      </c>
      <c r="P37" s="46">
        <f t="shared" si="2"/>
        <v>156</v>
      </c>
      <c r="Q37" s="36">
        <v>140</v>
      </c>
      <c r="R37" s="47">
        <f t="shared" si="3"/>
        <v>323</v>
      </c>
      <c r="S37" s="22"/>
    </row>
    <row r="38" spans="2:19" s="13" customFormat="1" ht="14.15" customHeight="1" x14ac:dyDescent="0.25">
      <c r="B38" s="29" t="s">
        <v>93</v>
      </c>
      <c r="C38" s="36">
        <v>1</v>
      </c>
      <c r="D38" s="34">
        <v>0</v>
      </c>
      <c r="E38" s="32">
        <v>1</v>
      </c>
      <c r="F38" s="33">
        <f t="shared" si="1"/>
        <v>2</v>
      </c>
      <c r="G38" s="36">
        <v>0</v>
      </c>
      <c r="H38" s="34">
        <v>33</v>
      </c>
      <c r="I38" s="34">
        <v>9</v>
      </c>
      <c r="J38" s="34">
        <v>1</v>
      </c>
      <c r="K38" s="34">
        <v>0</v>
      </c>
      <c r="L38" s="32">
        <v>0</v>
      </c>
      <c r="M38" s="33">
        <f t="shared" si="0"/>
        <v>43</v>
      </c>
      <c r="N38" s="36">
        <v>18</v>
      </c>
      <c r="O38" s="36">
        <v>0</v>
      </c>
      <c r="P38" s="34">
        <f t="shared" si="2"/>
        <v>18</v>
      </c>
      <c r="Q38" s="36">
        <v>429</v>
      </c>
      <c r="R38" s="37">
        <f t="shared" si="3"/>
        <v>492</v>
      </c>
      <c r="S38" s="22"/>
    </row>
    <row r="39" spans="2:19" s="13" customFormat="1" ht="14.15" customHeight="1" x14ac:dyDescent="0.25">
      <c r="B39" s="29" t="s">
        <v>94</v>
      </c>
      <c r="C39" s="36">
        <v>1</v>
      </c>
      <c r="D39" s="34">
        <v>1</v>
      </c>
      <c r="E39" s="32">
        <v>3</v>
      </c>
      <c r="F39" s="33">
        <f t="shared" si="1"/>
        <v>5</v>
      </c>
      <c r="G39" s="36">
        <v>0</v>
      </c>
      <c r="H39" s="34">
        <v>32</v>
      </c>
      <c r="I39" s="34">
        <v>12</v>
      </c>
      <c r="J39" s="34">
        <v>0</v>
      </c>
      <c r="K39" s="34">
        <v>2</v>
      </c>
      <c r="L39" s="32">
        <v>0</v>
      </c>
      <c r="M39" s="33">
        <f t="shared" si="0"/>
        <v>46</v>
      </c>
      <c r="N39" s="36">
        <v>127</v>
      </c>
      <c r="O39" s="36">
        <v>12</v>
      </c>
      <c r="P39" s="34">
        <f t="shared" si="2"/>
        <v>139</v>
      </c>
      <c r="Q39" s="36">
        <v>152</v>
      </c>
      <c r="R39" s="37">
        <f t="shared" si="3"/>
        <v>342</v>
      </c>
      <c r="S39" s="22"/>
    </row>
    <row r="40" spans="2:19" s="13" customFormat="1" ht="14.15" customHeight="1" x14ac:dyDescent="0.25">
      <c r="B40" s="29" t="s">
        <v>95</v>
      </c>
      <c r="C40" s="36">
        <v>1</v>
      </c>
      <c r="D40" s="34">
        <v>0</v>
      </c>
      <c r="E40" s="32">
        <v>0</v>
      </c>
      <c r="F40" s="33">
        <f t="shared" si="1"/>
        <v>1</v>
      </c>
      <c r="G40" s="36">
        <v>0</v>
      </c>
      <c r="H40" s="34">
        <v>12</v>
      </c>
      <c r="I40" s="34">
        <v>15</v>
      </c>
      <c r="J40" s="34">
        <v>1</v>
      </c>
      <c r="K40" s="34">
        <v>0</v>
      </c>
      <c r="L40" s="32">
        <v>0</v>
      </c>
      <c r="M40" s="33">
        <f t="shared" si="0"/>
        <v>28</v>
      </c>
      <c r="N40" s="36">
        <v>122</v>
      </c>
      <c r="O40" s="36">
        <v>1</v>
      </c>
      <c r="P40" s="34">
        <f t="shared" si="2"/>
        <v>123</v>
      </c>
      <c r="Q40" s="36">
        <v>37</v>
      </c>
      <c r="R40" s="37">
        <f t="shared" si="3"/>
        <v>189</v>
      </c>
      <c r="S40" s="22"/>
    </row>
    <row r="41" spans="2:19" s="13" customFormat="1" ht="14.15" customHeight="1" x14ac:dyDescent="0.25">
      <c r="B41" s="38" t="s">
        <v>96</v>
      </c>
      <c r="C41" s="43">
        <v>0</v>
      </c>
      <c r="D41" s="40">
        <v>1</v>
      </c>
      <c r="E41" s="41">
        <v>0</v>
      </c>
      <c r="F41" s="42">
        <f t="shared" si="1"/>
        <v>1</v>
      </c>
      <c r="G41" s="43">
        <v>0</v>
      </c>
      <c r="H41" s="40">
        <v>12</v>
      </c>
      <c r="I41" s="40">
        <v>14</v>
      </c>
      <c r="J41" s="40">
        <v>0</v>
      </c>
      <c r="K41" s="40">
        <v>0</v>
      </c>
      <c r="L41" s="41">
        <v>0</v>
      </c>
      <c r="M41" s="42">
        <f t="shared" si="0"/>
        <v>26</v>
      </c>
      <c r="N41" s="43">
        <v>131</v>
      </c>
      <c r="O41" s="39">
        <v>0</v>
      </c>
      <c r="P41" s="40">
        <f t="shared" si="2"/>
        <v>131</v>
      </c>
      <c r="Q41" s="43">
        <v>20</v>
      </c>
      <c r="R41" s="48">
        <f t="shared" si="3"/>
        <v>178</v>
      </c>
      <c r="S41" s="22"/>
    </row>
    <row r="42" spans="2:19" s="13" customFormat="1" ht="14.15" customHeight="1" x14ac:dyDescent="0.25">
      <c r="B42" s="29" t="s">
        <v>97</v>
      </c>
      <c r="C42" s="36">
        <v>0</v>
      </c>
      <c r="D42" s="34">
        <v>0</v>
      </c>
      <c r="E42" s="32">
        <v>0</v>
      </c>
      <c r="F42" s="33">
        <f t="shared" si="1"/>
        <v>0</v>
      </c>
      <c r="G42" s="36">
        <v>0</v>
      </c>
      <c r="H42" s="34">
        <v>3</v>
      </c>
      <c r="I42" s="34">
        <v>11</v>
      </c>
      <c r="J42" s="34">
        <v>0</v>
      </c>
      <c r="K42" s="34">
        <v>0</v>
      </c>
      <c r="L42" s="32">
        <v>0</v>
      </c>
      <c r="M42" s="33">
        <f t="shared" si="0"/>
        <v>14</v>
      </c>
      <c r="N42" s="36">
        <v>200</v>
      </c>
      <c r="O42" s="36">
        <v>2</v>
      </c>
      <c r="P42" s="46">
        <f t="shared" si="2"/>
        <v>202</v>
      </c>
      <c r="Q42" s="36">
        <v>35</v>
      </c>
      <c r="R42" s="47">
        <f t="shared" si="3"/>
        <v>251</v>
      </c>
      <c r="S42" s="22"/>
    </row>
    <row r="43" spans="2:19" s="13" customFormat="1" ht="14.15" customHeight="1" x14ac:dyDescent="0.25">
      <c r="B43" s="29" t="s">
        <v>98</v>
      </c>
      <c r="C43" s="36">
        <v>2</v>
      </c>
      <c r="D43" s="34">
        <v>0</v>
      </c>
      <c r="E43" s="32">
        <v>0</v>
      </c>
      <c r="F43" s="33">
        <f t="shared" si="1"/>
        <v>2</v>
      </c>
      <c r="G43" s="36">
        <v>0</v>
      </c>
      <c r="H43" s="34">
        <v>11</v>
      </c>
      <c r="I43" s="34">
        <v>2</v>
      </c>
      <c r="J43" s="34">
        <v>0</v>
      </c>
      <c r="K43" s="34">
        <v>1</v>
      </c>
      <c r="L43" s="32">
        <v>0</v>
      </c>
      <c r="M43" s="33">
        <f t="shared" si="0"/>
        <v>14</v>
      </c>
      <c r="N43" s="36">
        <v>196</v>
      </c>
      <c r="O43" s="36">
        <v>2</v>
      </c>
      <c r="P43" s="34">
        <f t="shared" si="2"/>
        <v>198</v>
      </c>
      <c r="Q43" s="36">
        <v>42</v>
      </c>
      <c r="R43" s="37">
        <f t="shared" si="3"/>
        <v>256</v>
      </c>
      <c r="S43" s="22"/>
    </row>
    <row r="44" spans="2:19" s="13" customFormat="1" ht="14.15" customHeight="1" x14ac:dyDescent="0.25">
      <c r="B44" s="29" t="s">
        <v>99</v>
      </c>
      <c r="C44" s="36">
        <v>0</v>
      </c>
      <c r="D44" s="34">
        <v>0</v>
      </c>
      <c r="E44" s="32">
        <v>4</v>
      </c>
      <c r="F44" s="33">
        <f t="shared" si="1"/>
        <v>4</v>
      </c>
      <c r="G44" s="36">
        <v>0</v>
      </c>
      <c r="H44" s="34">
        <v>16</v>
      </c>
      <c r="I44" s="34">
        <v>8</v>
      </c>
      <c r="J44" s="34">
        <v>0</v>
      </c>
      <c r="K44" s="34">
        <v>0</v>
      </c>
      <c r="L44" s="32">
        <v>0</v>
      </c>
      <c r="M44" s="33">
        <f t="shared" si="0"/>
        <v>24</v>
      </c>
      <c r="N44" s="36">
        <v>154</v>
      </c>
      <c r="O44" s="36">
        <v>1</v>
      </c>
      <c r="P44" s="34">
        <f t="shared" si="2"/>
        <v>155</v>
      </c>
      <c r="Q44" s="36">
        <v>63</v>
      </c>
      <c r="R44" s="37">
        <f t="shared" si="3"/>
        <v>246</v>
      </c>
      <c r="S44" s="22"/>
    </row>
    <row r="45" spans="2:19" s="13" customFormat="1" ht="14.15" customHeight="1" x14ac:dyDescent="0.25">
      <c r="B45" s="29" t="s">
        <v>100</v>
      </c>
      <c r="C45" s="36">
        <v>3</v>
      </c>
      <c r="D45" s="34">
        <v>0</v>
      </c>
      <c r="E45" s="32">
        <v>0</v>
      </c>
      <c r="F45" s="33">
        <f t="shared" si="1"/>
        <v>3</v>
      </c>
      <c r="G45" s="36">
        <v>0</v>
      </c>
      <c r="H45" s="34">
        <v>14</v>
      </c>
      <c r="I45" s="34">
        <v>3</v>
      </c>
      <c r="J45" s="34">
        <v>0</v>
      </c>
      <c r="K45" s="34">
        <v>0</v>
      </c>
      <c r="L45" s="32">
        <v>0</v>
      </c>
      <c r="M45" s="33">
        <f t="shared" si="0"/>
        <v>17</v>
      </c>
      <c r="N45" s="36">
        <v>93</v>
      </c>
      <c r="O45" s="36">
        <v>2</v>
      </c>
      <c r="P45" s="34">
        <f t="shared" si="2"/>
        <v>95</v>
      </c>
      <c r="Q45" s="36">
        <v>227</v>
      </c>
      <c r="R45" s="37">
        <f t="shared" si="3"/>
        <v>342</v>
      </c>
      <c r="S45" s="22"/>
    </row>
    <row r="46" spans="2:19" s="13" customFormat="1" ht="14.15" customHeight="1" x14ac:dyDescent="0.25">
      <c r="B46" s="38" t="s">
        <v>101</v>
      </c>
      <c r="C46" s="43">
        <v>0</v>
      </c>
      <c r="D46" s="40">
        <v>0</v>
      </c>
      <c r="E46" s="41">
        <v>2</v>
      </c>
      <c r="F46" s="42">
        <f t="shared" si="1"/>
        <v>2</v>
      </c>
      <c r="G46" s="43">
        <v>0</v>
      </c>
      <c r="H46" s="40">
        <v>14</v>
      </c>
      <c r="I46" s="40">
        <v>0</v>
      </c>
      <c r="J46" s="40">
        <v>0</v>
      </c>
      <c r="K46" s="40">
        <v>1</v>
      </c>
      <c r="L46" s="41">
        <v>0</v>
      </c>
      <c r="M46" s="42">
        <f t="shared" si="0"/>
        <v>15</v>
      </c>
      <c r="N46" s="43">
        <v>131</v>
      </c>
      <c r="O46" s="43">
        <v>0</v>
      </c>
      <c r="P46" s="40">
        <f t="shared" si="2"/>
        <v>131</v>
      </c>
      <c r="Q46" s="43">
        <v>59</v>
      </c>
      <c r="R46" s="48">
        <f t="shared" si="3"/>
        <v>207</v>
      </c>
      <c r="S46" s="22"/>
    </row>
    <row r="47" spans="2:19" s="13" customFormat="1" ht="14.15" customHeight="1" x14ac:dyDescent="0.25">
      <c r="B47" s="29" t="s">
        <v>102</v>
      </c>
      <c r="C47" s="36">
        <v>0</v>
      </c>
      <c r="D47" s="34">
        <v>0</v>
      </c>
      <c r="E47" s="32">
        <v>0</v>
      </c>
      <c r="F47" s="33">
        <f t="shared" si="1"/>
        <v>0</v>
      </c>
      <c r="G47" s="36">
        <v>0</v>
      </c>
      <c r="H47" s="34">
        <v>8</v>
      </c>
      <c r="I47" s="34">
        <v>11</v>
      </c>
      <c r="J47" s="34">
        <v>0</v>
      </c>
      <c r="K47" s="34">
        <v>0</v>
      </c>
      <c r="L47" s="32">
        <v>0</v>
      </c>
      <c r="M47" s="33">
        <f t="shared" si="0"/>
        <v>19</v>
      </c>
      <c r="N47" s="36">
        <v>111</v>
      </c>
      <c r="O47" s="36">
        <v>11</v>
      </c>
      <c r="P47" s="46">
        <f t="shared" si="2"/>
        <v>122</v>
      </c>
      <c r="Q47" s="36">
        <v>49</v>
      </c>
      <c r="R47" s="47">
        <f t="shared" si="3"/>
        <v>190</v>
      </c>
      <c r="S47" s="22"/>
    </row>
    <row r="48" spans="2:19" s="13" customFormat="1" ht="14.15" customHeight="1" x14ac:dyDescent="0.25">
      <c r="B48" s="29" t="s">
        <v>103</v>
      </c>
      <c r="C48" s="36">
        <v>1</v>
      </c>
      <c r="D48" s="34">
        <v>0</v>
      </c>
      <c r="E48" s="32">
        <v>1</v>
      </c>
      <c r="F48" s="33">
        <f t="shared" si="1"/>
        <v>2</v>
      </c>
      <c r="G48" s="36">
        <v>0</v>
      </c>
      <c r="H48" s="34">
        <v>10</v>
      </c>
      <c r="I48" s="34">
        <v>8</v>
      </c>
      <c r="J48" s="34">
        <v>0</v>
      </c>
      <c r="K48" s="34">
        <v>0</v>
      </c>
      <c r="L48" s="32">
        <v>0</v>
      </c>
      <c r="M48" s="33">
        <f t="shared" si="0"/>
        <v>18</v>
      </c>
      <c r="N48" s="36">
        <v>18</v>
      </c>
      <c r="O48" s="36">
        <v>1</v>
      </c>
      <c r="P48" s="34">
        <f t="shared" si="2"/>
        <v>19</v>
      </c>
      <c r="Q48" s="36">
        <v>23</v>
      </c>
      <c r="R48" s="37">
        <f t="shared" si="3"/>
        <v>62</v>
      </c>
      <c r="S48" s="22"/>
    </row>
    <row r="49" spans="2:19" s="13" customFormat="1" ht="14.15" customHeight="1" x14ac:dyDescent="0.25">
      <c r="B49" s="29" t="s">
        <v>104</v>
      </c>
      <c r="C49" s="36">
        <v>0</v>
      </c>
      <c r="D49" s="34">
        <v>0</v>
      </c>
      <c r="E49" s="32">
        <v>2</v>
      </c>
      <c r="F49" s="33">
        <f t="shared" si="1"/>
        <v>2</v>
      </c>
      <c r="G49" s="36">
        <v>0</v>
      </c>
      <c r="H49" s="34">
        <v>27</v>
      </c>
      <c r="I49" s="34">
        <v>8</v>
      </c>
      <c r="J49" s="34">
        <v>0</v>
      </c>
      <c r="K49" s="34">
        <v>0</v>
      </c>
      <c r="L49" s="32">
        <v>0</v>
      </c>
      <c r="M49" s="33">
        <f t="shared" si="0"/>
        <v>35</v>
      </c>
      <c r="N49" s="36">
        <v>194</v>
      </c>
      <c r="O49" s="36">
        <v>4</v>
      </c>
      <c r="P49" s="34">
        <f t="shared" si="2"/>
        <v>198</v>
      </c>
      <c r="Q49" s="36">
        <v>139</v>
      </c>
      <c r="R49" s="37">
        <f t="shared" si="3"/>
        <v>374</v>
      </c>
      <c r="S49" s="22"/>
    </row>
    <row r="50" spans="2:19" s="13" customFormat="1" ht="14.15" customHeight="1" x14ac:dyDescent="0.25">
      <c r="B50" s="29" t="s">
        <v>105</v>
      </c>
      <c r="C50" s="36">
        <v>0</v>
      </c>
      <c r="D50" s="34">
        <v>0</v>
      </c>
      <c r="E50" s="32">
        <v>0</v>
      </c>
      <c r="F50" s="33">
        <f t="shared" si="1"/>
        <v>0</v>
      </c>
      <c r="G50" s="36">
        <v>0</v>
      </c>
      <c r="H50" s="34">
        <v>14</v>
      </c>
      <c r="I50" s="34">
        <v>6</v>
      </c>
      <c r="J50" s="34">
        <v>0</v>
      </c>
      <c r="K50" s="34">
        <v>0</v>
      </c>
      <c r="L50" s="32">
        <v>0</v>
      </c>
      <c r="M50" s="33">
        <f t="shared" si="0"/>
        <v>20</v>
      </c>
      <c r="N50" s="36">
        <v>240</v>
      </c>
      <c r="O50" s="36">
        <v>4</v>
      </c>
      <c r="P50" s="34">
        <f t="shared" si="2"/>
        <v>244</v>
      </c>
      <c r="Q50" s="36">
        <v>36</v>
      </c>
      <c r="R50" s="37">
        <f t="shared" si="3"/>
        <v>300</v>
      </c>
      <c r="S50" s="22"/>
    </row>
    <row r="51" spans="2:19" s="13" customFormat="1" ht="14.15" customHeight="1" x14ac:dyDescent="0.25">
      <c r="B51" s="38" t="s">
        <v>106</v>
      </c>
      <c r="C51" s="43">
        <v>0</v>
      </c>
      <c r="D51" s="40">
        <v>1</v>
      </c>
      <c r="E51" s="41">
        <v>6</v>
      </c>
      <c r="F51" s="42">
        <f t="shared" si="1"/>
        <v>7</v>
      </c>
      <c r="G51" s="43">
        <v>0</v>
      </c>
      <c r="H51" s="40">
        <v>28</v>
      </c>
      <c r="I51" s="40">
        <v>28</v>
      </c>
      <c r="J51" s="40">
        <v>0</v>
      </c>
      <c r="K51" s="40">
        <v>2</v>
      </c>
      <c r="L51" s="41">
        <v>0</v>
      </c>
      <c r="M51" s="42">
        <f t="shared" si="0"/>
        <v>58</v>
      </c>
      <c r="N51" s="43">
        <v>48</v>
      </c>
      <c r="O51" s="39">
        <v>0</v>
      </c>
      <c r="P51" s="40">
        <f t="shared" si="2"/>
        <v>48</v>
      </c>
      <c r="Q51" s="43">
        <v>438</v>
      </c>
      <c r="R51" s="48">
        <f t="shared" si="3"/>
        <v>551</v>
      </c>
      <c r="S51" s="22"/>
    </row>
    <row r="52" spans="2:19" s="13" customFormat="1" ht="14.15" customHeight="1" x14ac:dyDescent="0.25">
      <c r="B52" s="29" t="s">
        <v>107</v>
      </c>
      <c r="C52" s="36">
        <v>0</v>
      </c>
      <c r="D52" s="34">
        <v>0</v>
      </c>
      <c r="E52" s="32">
        <v>2</v>
      </c>
      <c r="F52" s="33">
        <f t="shared" si="1"/>
        <v>2</v>
      </c>
      <c r="G52" s="36">
        <v>0</v>
      </c>
      <c r="H52" s="34">
        <v>14</v>
      </c>
      <c r="I52" s="34">
        <v>6</v>
      </c>
      <c r="J52" s="34">
        <v>0</v>
      </c>
      <c r="K52" s="34">
        <v>2</v>
      </c>
      <c r="L52" s="32">
        <v>0</v>
      </c>
      <c r="M52" s="33">
        <f t="shared" si="0"/>
        <v>22</v>
      </c>
      <c r="N52" s="36">
        <v>56</v>
      </c>
      <c r="O52" s="36">
        <v>36</v>
      </c>
      <c r="P52" s="46">
        <f t="shared" si="2"/>
        <v>92</v>
      </c>
      <c r="Q52" s="36">
        <v>70</v>
      </c>
      <c r="R52" s="47">
        <f t="shared" si="3"/>
        <v>186</v>
      </c>
      <c r="S52" s="22"/>
    </row>
    <row r="53" spans="2:19" s="13" customFormat="1" ht="14.15" customHeight="1" x14ac:dyDescent="0.25">
      <c r="B53" s="29" t="s">
        <v>108</v>
      </c>
      <c r="C53" s="36">
        <v>0</v>
      </c>
      <c r="D53" s="34">
        <v>0</v>
      </c>
      <c r="E53" s="32">
        <v>1</v>
      </c>
      <c r="F53" s="33">
        <f t="shared" si="1"/>
        <v>1</v>
      </c>
      <c r="G53" s="36">
        <v>0</v>
      </c>
      <c r="H53" s="34">
        <v>27</v>
      </c>
      <c r="I53" s="34">
        <v>6</v>
      </c>
      <c r="J53" s="34">
        <v>0</v>
      </c>
      <c r="K53" s="34">
        <v>0</v>
      </c>
      <c r="L53" s="32">
        <v>0</v>
      </c>
      <c r="M53" s="33">
        <f t="shared" si="0"/>
        <v>33</v>
      </c>
      <c r="N53" s="36">
        <v>254</v>
      </c>
      <c r="O53" s="36">
        <v>10</v>
      </c>
      <c r="P53" s="34">
        <f t="shared" si="2"/>
        <v>264</v>
      </c>
      <c r="Q53" s="36">
        <v>145</v>
      </c>
      <c r="R53" s="37">
        <f t="shared" si="3"/>
        <v>443</v>
      </c>
      <c r="S53" s="22"/>
    </row>
    <row r="54" spans="2:19" s="13" customFormat="1" ht="14.15" customHeight="1" x14ac:dyDescent="0.25">
      <c r="B54" s="29" t="s">
        <v>109</v>
      </c>
      <c r="C54" s="36">
        <v>0</v>
      </c>
      <c r="D54" s="31">
        <v>0</v>
      </c>
      <c r="E54" s="32">
        <v>1</v>
      </c>
      <c r="F54" s="33">
        <f t="shared" si="1"/>
        <v>1</v>
      </c>
      <c r="G54" s="36">
        <v>0</v>
      </c>
      <c r="H54" s="34">
        <v>16</v>
      </c>
      <c r="I54" s="34">
        <v>10</v>
      </c>
      <c r="J54" s="34">
        <v>1</v>
      </c>
      <c r="K54" s="34">
        <v>2</v>
      </c>
      <c r="L54" s="32">
        <v>0</v>
      </c>
      <c r="M54" s="33">
        <f t="shared" si="0"/>
        <v>29</v>
      </c>
      <c r="N54" s="36">
        <v>227</v>
      </c>
      <c r="O54" s="36">
        <v>71</v>
      </c>
      <c r="P54" s="34">
        <f t="shared" si="2"/>
        <v>298</v>
      </c>
      <c r="Q54" s="36">
        <v>240</v>
      </c>
      <c r="R54" s="37">
        <f t="shared" si="3"/>
        <v>568</v>
      </c>
      <c r="S54" s="22"/>
    </row>
    <row r="55" spans="2:19" s="13" customFormat="1" ht="14.15" customHeight="1" x14ac:dyDescent="0.25">
      <c r="B55" s="29" t="s">
        <v>110</v>
      </c>
      <c r="C55" s="36">
        <v>0</v>
      </c>
      <c r="D55" s="34">
        <v>0</v>
      </c>
      <c r="E55" s="32">
        <v>0</v>
      </c>
      <c r="F55" s="33">
        <f t="shared" si="1"/>
        <v>0</v>
      </c>
      <c r="G55" s="36">
        <v>0</v>
      </c>
      <c r="H55" s="34">
        <v>14</v>
      </c>
      <c r="I55" s="34">
        <v>2</v>
      </c>
      <c r="J55" s="34">
        <v>0</v>
      </c>
      <c r="K55" s="34">
        <v>0</v>
      </c>
      <c r="L55" s="32">
        <v>0</v>
      </c>
      <c r="M55" s="33">
        <f t="shared" si="0"/>
        <v>16</v>
      </c>
      <c r="N55" s="36">
        <v>219</v>
      </c>
      <c r="O55" s="36">
        <v>36</v>
      </c>
      <c r="P55" s="34">
        <f t="shared" si="2"/>
        <v>255</v>
      </c>
      <c r="Q55" s="36">
        <v>183</v>
      </c>
      <c r="R55" s="37">
        <f t="shared" si="3"/>
        <v>454</v>
      </c>
      <c r="S55" s="22"/>
    </row>
    <row r="56" spans="2:19" s="13" customFormat="1" ht="14.15" customHeight="1" x14ac:dyDescent="0.25">
      <c r="B56" s="38" t="s">
        <v>111</v>
      </c>
      <c r="C56" s="43">
        <v>0</v>
      </c>
      <c r="D56" s="40">
        <v>0</v>
      </c>
      <c r="E56" s="41">
        <v>0</v>
      </c>
      <c r="F56" s="42">
        <f t="shared" si="1"/>
        <v>0</v>
      </c>
      <c r="G56" s="43">
        <v>0</v>
      </c>
      <c r="H56" s="40">
        <v>13</v>
      </c>
      <c r="I56" s="40">
        <v>11</v>
      </c>
      <c r="J56" s="40">
        <v>0</v>
      </c>
      <c r="K56" s="40">
        <v>1</v>
      </c>
      <c r="L56" s="41">
        <v>0</v>
      </c>
      <c r="M56" s="42">
        <f t="shared" si="0"/>
        <v>25</v>
      </c>
      <c r="N56" s="43">
        <v>173</v>
      </c>
      <c r="O56" s="43">
        <v>23</v>
      </c>
      <c r="P56" s="40">
        <f t="shared" si="2"/>
        <v>196</v>
      </c>
      <c r="Q56" s="43">
        <v>44</v>
      </c>
      <c r="R56" s="48">
        <f t="shared" si="3"/>
        <v>265</v>
      </c>
      <c r="S56" s="22"/>
    </row>
    <row r="57" spans="2:19" s="13" customFormat="1" ht="14.15" customHeight="1" x14ac:dyDescent="0.25">
      <c r="B57" s="29" t="s">
        <v>112</v>
      </c>
      <c r="C57" s="36">
        <v>0</v>
      </c>
      <c r="D57" s="34">
        <v>0</v>
      </c>
      <c r="E57" s="32">
        <v>0</v>
      </c>
      <c r="F57" s="33">
        <f t="shared" si="1"/>
        <v>0</v>
      </c>
      <c r="G57" s="36">
        <v>0</v>
      </c>
      <c r="H57" s="34">
        <v>27</v>
      </c>
      <c r="I57" s="34">
        <v>14</v>
      </c>
      <c r="J57" s="34">
        <v>0</v>
      </c>
      <c r="K57" s="34">
        <v>0</v>
      </c>
      <c r="L57" s="32">
        <v>0</v>
      </c>
      <c r="M57" s="33">
        <f t="shared" si="0"/>
        <v>41</v>
      </c>
      <c r="N57" s="36">
        <v>304</v>
      </c>
      <c r="O57" s="36">
        <v>54</v>
      </c>
      <c r="P57" s="46">
        <f t="shared" si="2"/>
        <v>358</v>
      </c>
      <c r="Q57" s="36">
        <v>91</v>
      </c>
      <c r="R57" s="47">
        <f t="shared" si="3"/>
        <v>490</v>
      </c>
      <c r="S57" s="22"/>
    </row>
    <row r="58" spans="2:19" s="13" customFormat="1" ht="14.15" customHeight="1" x14ac:dyDescent="0.25">
      <c r="B58" s="38" t="s">
        <v>113</v>
      </c>
      <c r="C58" s="43">
        <v>1</v>
      </c>
      <c r="D58" s="40">
        <v>0</v>
      </c>
      <c r="E58" s="41">
        <v>0</v>
      </c>
      <c r="F58" s="42">
        <f t="shared" si="1"/>
        <v>1</v>
      </c>
      <c r="G58" s="43">
        <v>0</v>
      </c>
      <c r="H58" s="40">
        <v>11</v>
      </c>
      <c r="I58" s="40">
        <v>7</v>
      </c>
      <c r="J58" s="40">
        <v>6</v>
      </c>
      <c r="K58" s="40">
        <v>1</v>
      </c>
      <c r="L58" s="41">
        <v>0</v>
      </c>
      <c r="M58" s="42">
        <f t="shared" si="0"/>
        <v>25</v>
      </c>
      <c r="N58" s="43">
        <v>30</v>
      </c>
      <c r="O58" s="43">
        <v>3</v>
      </c>
      <c r="P58" s="40">
        <f t="shared" si="2"/>
        <v>33</v>
      </c>
      <c r="Q58" s="39">
        <v>23</v>
      </c>
      <c r="R58" s="48">
        <f t="shared" si="3"/>
        <v>82</v>
      </c>
      <c r="S58" s="22"/>
    </row>
    <row r="59" spans="2:19" s="13" customFormat="1" ht="14.15" customHeight="1" x14ac:dyDescent="0.25">
      <c r="B59" s="49" t="s">
        <v>114</v>
      </c>
      <c r="C59" s="50">
        <f t="shared" ref="C59:R59" si="4">SUM(C12:C58)</f>
        <v>45</v>
      </c>
      <c r="D59" s="50">
        <f t="shared" si="4"/>
        <v>3</v>
      </c>
      <c r="E59" s="50">
        <f t="shared" si="4"/>
        <v>53</v>
      </c>
      <c r="F59" s="50">
        <f t="shared" si="4"/>
        <v>101</v>
      </c>
      <c r="G59" s="50">
        <f t="shared" si="4"/>
        <v>5</v>
      </c>
      <c r="H59" s="50">
        <f t="shared" si="4"/>
        <v>885</v>
      </c>
      <c r="I59" s="50">
        <f t="shared" si="4"/>
        <v>533</v>
      </c>
      <c r="J59" s="50">
        <f t="shared" si="4"/>
        <v>39</v>
      </c>
      <c r="K59" s="50">
        <f t="shared" si="4"/>
        <v>48</v>
      </c>
      <c r="L59" s="50">
        <f t="shared" si="4"/>
        <v>9</v>
      </c>
      <c r="M59" s="50">
        <f t="shared" si="4"/>
        <v>1519</v>
      </c>
      <c r="N59" s="50">
        <f t="shared" si="4"/>
        <v>6276</v>
      </c>
      <c r="O59" s="50">
        <f t="shared" si="4"/>
        <v>876</v>
      </c>
      <c r="P59" s="50">
        <f t="shared" si="4"/>
        <v>7152</v>
      </c>
      <c r="Q59" s="50">
        <f t="shared" si="4"/>
        <v>7957</v>
      </c>
      <c r="R59" s="50">
        <f t="shared" si="4"/>
        <v>16729</v>
      </c>
      <c r="S59" s="22"/>
    </row>
    <row r="60" spans="2:19" s="13" customFormat="1" ht="14.15" customHeight="1" thickBot="1" x14ac:dyDescent="0.3">
      <c r="B60" s="51" t="s">
        <v>143</v>
      </c>
      <c r="C60" s="52">
        <v>45</v>
      </c>
      <c r="D60" s="53">
        <v>3</v>
      </c>
      <c r="E60" s="54">
        <v>54</v>
      </c>
      <c r="F60" s="55">
        <v>102</v>
      </c>
      <c r="G60" s="52">
        <v>5</v>
      </c>
      <c r="H60" s="53">
        <v>914</v>
      </c>
      <c r="I60" s="53">
        <v>541</v>
      </c>
      <c r="J60" s="53">
        <v>41</v>
      </c>
      <c r="K60" s="53">
        <v>46</v>
      </c>
      <c r="L60" s="54">
        <v>9</v>
      </c>
      <c r="M60" s="55">
        <v>1556</v>
      </c>
      <c r="N60" s="52">
        <v>6483</v>
      </c>
      <c r="O60" s="52">
        <v>930</v>
      </c>
      <c r="P60" s="52">
        <v>7413</v>
      </c>
      <c r="Q60" s="52">
        <v>7907</v>
      </c>
      <c r="R60" s="56">
        <v>16978</v>
      </c>
      <c r="S60" s="22"/>
    </row>
    <row r="61" spans="2:19" s="13" customFormat="1" ht="14.9" customHeight="1" x14ac:dyDescent="0.25">
      <c r="B61" s="57"/>
      <c r="R61" s="58" t="s">
        <v>133</v>
      </c>
    </row>
  </sheetData>
  <mergeCells count="17">
    <mergeCell ref="B2:S2"/>
    <mergeCell ref="C5:F5"/>
    <mergeCell ref="G5:M5"/>
    <mergeCell ref="N5:P5"/>
    <mergeCell ref="Q5:Q11"/>
    <mergeCell ref="R5:R11"/>
    <mergeCell ref="C7:C11"/>
    <mergeCell ref="D7:D11"/>
    <mergeCell ref="E7:E11"/>
    <mergeCell ref="F7:F11"/>
    <mergeCell ref="K7:K11"/>
    <mergeCell ref="L7:L11"/>
    <mergeCell ref="M7:M11"/>
    <mergeCell ref="G7:G11"/>
    <mergeCell ref="H7:H11"/>
    <mergeCell ref="I7:I11"/>
    <mergeCell ref="J7:J11"/>
  </mergeCells>
  <phoneticPr fontId="9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workbookViewId="0">
      <pane xSplit="1" ySplit="12" topLeftCell="B55" activePane="bottomRight" state="frozen"/>
      <selection activeCell="P67" sqref="P67"/>
      <selection pane="topRight" activeCell="P67" sqref="P67"/>
      <selection pane="bottomLeft" activeCell="P67" sqref="P67"/>
      <selection pane="bottomRight" activeCell="P67" sqref="P67"/>
    </sheetView>
  </sheetViews>
  <sheetFormatPr defaultRowHeight="13" x14ac:dyDescent="0.2"/>
  <cols>
    <col min="2" max="2" width="10.90625" customWidth="1"/>
    <col min="3" max="3" width="11.90625" customWidth="1"/>
    <col min="6" max="6" width="12.26953125" customWidth="1"/>
  </cols>
  <sheetData>
    <row r="2" spans="1:8" s="60" customFormat="1" ht="21" x14ac:dyDescent="0.2">
      <c r="A2" s="219" t="s">
        <v>144</v>
      </c>
      <c r="B2" s="219"/>
      <c r="C2" s="219"/>
      <c r="D2" s="219"/>
      <c r="E2" s="219"/>
      <c r="F2" s="219"/>
      <c r="G2" s="219"/>
    </row>
    <row r="3" spans="1:8" s="60" customFormat="1" ht="12.75" customHeight="1" x14ac:dyDescent="0.2">
      <c r="A3" s="59"/>
      <c r="B3" s="59"/>
      <c r="C3" s="59"/>
      <c r="D3" s="59"/>
      <c r="E3" s="59"/>
      <c r="F3" s="59"/>
      <c r="G3" s="59"/>
    </row>
    <row r="4" spans="1:8" s="60" customFormat="1" ht="13.5" thickBot="1" x14ac:dyDescent="0.25">
      <c r="A4" s="61"/>
      <c r="B4" s="61"/>
      <c r="C4" s="61"/>
      <c r="D4" s="61"/>
      <c r="E4" s="61"/>
      <c r="G4" s="62" t="s">
        <v>145</v>
      </c>
    </row>
    <row r="5" spans="1:8" s="16" customFormat="1" ht="17" hidden="1" thickBot="1" x14ac:dyDescent="0.25">
      <c r="A5" s="63"/>
      <c r="B5" s="64"/>
      <c r="C5" s="65"/>
      <c r="D5" s="65"/>
      <c r="E5" s="64"/>
      <c r="F5" s="64"/>
      <c r="G5" s="64"/>
      <c r="H5" s="15"/>
    </row>
    <row r="6" spans="1:8" s="16" customFormat="1" ht="17" hidden="1" thickBot="1" x14ac:dyDescent="0.25">
      <c r="A6" s="66"/>
      <c r="B6" s="67"/>
      <c r="C6" s="67"/>
      <c r="D6" s="67"/>
      <c r="E6" s="67"/>
      <c r="F6" s="67"/>
      <c r="G6" s="68"/>
      <c r="H6" s="15"/>
    </row>
    <row r="7" spans="1:8" s="16" customFormat="1" ht="17" hidden="1" thickBot="1" x14ac:dyDescent="0.25">
      <c r="A7" s="69"/>
      <c r="B7" s="70"/>
      <c r="C7" s="71"/>
      <c r="D7" s="71"/>
      <c r="E7" s="71"/>
      <c r="F7" s="71"/>
      <c r="G7" s="72"/>
      <c r="H7" s="15"/>
    </row>
    <row r="8" spans="1:8" s="16" customFormat="1" ht="17" hidden="1" thickBot="1" x14ac:dyDescent="0.25">
      <c r="A8" s="73"/>
      <c r="B8" s="71"/>
      <c r="C8" s="70"/>
      <c r="D8" s="70"/>
      <c r="E8" s="70"/>
      <c r="F8" s="70"/>
      <c r="G8" s="74"/>
      <c r="H8" s="15"/>
    </row>
    <row r="9" spans="1:8" s="16" customFormat="1" ht="16.5" x14ac:dyDescent="0.2">
      <c r="A9" s="66"/>
      <c r="B9" s="220" t="s">
        <v>115</v>
      </c>
      <c r="C9" s="222" t="s">
        <v>134</v>
      </c>
      <c r="D9" s="223"/>
      <c r="E9" s="223"/>
      <c r="F9" s="223"/>
      <c r="G9" s="226" t="s">
        <v>135</v>
      </c>
      <c r="H9" s="75"/>
    </row>
    <row r="10" spans="1:8" s="16" customFormat="1" ht="16.5" x14ac:dyDescent="0.2">
      <c r="A10" s="69" t="s">
        <v>65</v>
      </c>
      <c r="B10" s="221"/>
      <c r="C10" s="224"/>
      <c r="D10" s="225"/>
      <c r="E10" s="225"/>
      <c r="F10" s="225"/>
      <c r="G10" s="227"/>
      <c r="H10" s="75"/>
    </row>
    <row r="11" spans="1:8" s="16" customFormat="1" ht="17" thickBot="1" x14ac:dyDescent="0.25">
      <c r="A11" s="76"/>
      <c r="B11" s="77" t="s">
        <v>116</v>
      </c>
      <c r="C11" s="78" t="s">
        <v>117</v>
      </c>
      <c r="D11" s="78" t="s">
        <v>118</v>
      </c>
      <c r="E11" s="78" t="s">
        <v>0</v>
      </c>
      <c r="F11" s="79" t="s">
        <v>136</v>
      </c>
      <c r="G11" s="80" t="s">
        <v>137</v>
      </c>
    </row>
    <row r="12" spans="1:8" s="16" customFormat="1" ht="21" customHeight="1" x14ac:dyDescent="0.2">
      <c r="A12" s="73" t="s">
        <v>68</v>
      </c>
      <c r="B12" s="81">
        <v>5543556</v>
      </c>
      <c r="C12" s="82">
        <v>4997536</v>
      </c>
      <c r="D12" s="83">
        <v>387251</v>
      </c>
      <c r="E12" s="81">
        <v>24564</v>
      </c>
      <c r="F12" s="84">
        <f t="shared" ref="F12:F59" si="0">(C12+D12+E12)</f>
        <v>5409351</v>
      </c>
      <c r="G12" s="85">
        <v>97.57908100865221</v>
      </c>
      <c r="H12" s="15"/>
    </row>
    <row r="13" spans="1:8" s="16" customFormat="1" ht="21" customHeight="1" x14ac:dyDescent="0.2">
      <c r="A13" s="73" t="s">
        <v>69</v>
      </c>
      <c r="B13" s="81">
        <v>1384053</v>
      </c>
      <c r="C13" s="86">
        <v>1273343</v>
      </c>
      <c r="D13" s="87">
        <v>73333</v>
      </c>
      <c r="E13" s="81">
        <v>2391</v>
      </c>
      <c r="F13" s="84">
        <f t="shared" si="0"/>
        <v>1349067</v>
      </c>
      <c r="G13" s="85">
        <v>97.472206627925374</v>
      </c>
      <c r="H13" s="15"/>
    </row>
    <row r="14" spans="1:8" s="16" customFormat="1" ht="21" customHeight="1" x14ac:dyDescent="0.2">
      <c r="A14" s="73" t="s">
        <v>70</v>
      </c>
      <c r="B14" s="81">
        <v>1344310</v>
      </c>
      <c r="C14" s="86">
        <v>1106094</v>
      </c>
      <c r="D14" s="87">
        <v>134681</v>
      </c>
      <c r="E14" s="81">
        <v>6814</v>
      </c>
      <c r="F14" s="84">
        <f t="shared" si="0"/>
        <v>1247589</v>
      </c>
      <c r="G14" s="85">
        <v>92.805156548712716</v>
      </c>
      <c r="H14" s="15"/>
    </row>
    <row r="15" spans="1:8" s="16" customFormat="1" ht="21" customHeight="1" x14ac:dyDescent="0.2">
      <c r="A15" s="73" t="s">
        <v>71</v>
      </c>
      <c r="B15" s="81">
        <v>2345241</v>
      </c>
      <c r="C15" s="86">
        <v>2263847</v>
      </c>
      <c r="D15" s="87">
        <v>46418</v>
      </c>
      <c r="E15" s="81">
        <v>2028</v>
      </c>
      <c r="F15" s="84">
        <f t="shared" si="0"/>
        <v>2312293</v>
      </c>
      <c r="G15" s="85">
        <v>98.595112399962304</v>
      </c>
      <c r="H15" s="15"/>
    </row>
    <row r="16" spans="1:8" s="16" customFormat="1" ht="21" customHeight="1" x14ac:dyDescent="0.2">
      <c r="A16" s="88" t="s">
        <v>72</v>
      </c>
      <c r="B16" s="89">
        <v>1099832</v>
      </c>
      <c r="C16" s="90">
        <v>832687</v>
      </c>
      <c r="D16" s="91">
        <v>149379</v>
      </c>
      <c r="E16" s="89">
        <v>6630</v>
      </c>
      <c r="F16" s="92">
        <f t="shared" si="0"/>
        <v>988696</v>
      </c>
      <c r="G16" s="93">
        <v>89.895183991736914</v>
      </c>
      <c r="H16" s="15"/>
    </row>
    <row r="17" spans="1:8" s="16" customFormat="1" ht="21" customHeight="1" x14ac:dyDescent="0.2">
      <c r="A17" s="73" t="s">
        <v>73</v>
      </c>
      <c r="B17" s="81">
        <v>1182680</v>
      </c>
      <c r="C17" s="94">
        <v>1094451</v>
      </c>
      <c r="D17" s="95">
        <v>59535</v>
      </c>
      <c r="E17" s="81">
        <v>322</v>
      </c>
      <c r="F17" s="84">
        <f t="shared" si="0"/>
        <v>1154308</v>
      </c>
      <c r="G17" s="85">
        <v>97.601041701897387</v>
      </c>
      <c r="H17" s="15"/>
    </row>
    <row r="18" spans="1:8" s="16" customFormat="1" ht="21" customHeight="1" x14ac:dyDescent="0.2">
      <c r="A18" s="73" t="s">
        <v>74</v>
      </c>
      <c r="B18" s="81">
        <v>2044914</v>
      </c>
      <c r="C18" s="86">
        <v>1735992</v>
      </c>
      <c r="D18" s="87">
        <v>144611</v>
      </c>
      <c r="E18" s="81">
        <v>4851</v>
      </c>
      <c r="F18" s="84">
        <f t="shared" si="0"/>
        <v>1885454</v>
      </c>
      <c r="G18" s="85">
        <v>92.202117057245431</v>
      </c>
      <c r="H18" s="15"/>
    </row>
    <row r="19" spans="1:8" s="16" customFormat="1" ht="21" customHeight="1" x14ac:dyDescent="0.2">
      <c r="A19" s="73" t="s">
        <v>75</v>
      </c>
      <c r="B19" s="81">
        <v>2963483</v>
      </c>
      <c r="C19" s="86">
        <v>2639235</v>
      </c>
      <c r="D19" s="87">
        <v>76071</v>
      </c>
      <c r="E19" s="81">
        <v>11170</v>
      </c>
      <c r="F19" s="84">
        <f t="shared" si="0"/>
        <v>2726476</v>
      </c>
      <c r="G19" s="85">
        <v>92.00241742571157</v>
      </c>
      <c r="H19" s="15"/>
    </row>
    <row r="20" spans="1:8" s="16" customFormat="1" ht="21" customHeight="1" x14ac:dyDescent="0.2">
      <c r="A20" s="73" t="s">
        <v>76</v>
      </c>
      <c r="B20" s="81">
        <v>2003954</v>
      </c>
      <c r="C20" s="86">
        <v>1818167</v>
      </c>
      <c r="D20" s="87">
        <v>81826</v>
      </c>
      <c r="E20" s="81">
        <v>20881</v>
      </c>
      <c r="F20" s="84">
        <f t="shared" si="0"/>
        <v>1920874</v>
      </c>
      <c r="G20" s="85">
        <v>95.854196254005828</v>
      </c>
      <c r="H20" s="15"/>
    </row>
    <row r="21" spans="1:8" s="16" customFormat="1" ht="21" customHeight="1" x14ac:dyDescent="0.2">
      <c r="A21" s="88" t="s">
        <v>77</v>
      </c>
      <c r="B21" s="89">
        <v>2008068</v>
      </c>
      <c r="C21" s="90">
        <v>1871654</v>
      </c>
      <c r="D21" s="91">
        <v>118516</v>
      </c>
      <c r="E21" s="89">
        <v>2765</v>
      </c>
      <c r="F21" s="92">
        <f t="shared" si="0"/>
        <v>1992935</v>
      </c>
      <c r="G21" s="93">
        <v>99.246390062487919</v>
      </c>
      <c r="H21" s="15"/>
    </row>
    <row r="22" spans="1:8" s="16" customFormat="1" ht="21" customHeight="1" x14ac:dyDescent="0.2">
      <c r="A22" s="73" t="s">
        <v>78</v>
      </c>
      <c r="B22" s="81">
        <v>7151054</v>
      </c>
      <c r="C22" s="94">
        <v>7102676</v>
      </c>
      <c r="D22" s="95">
        <v>24265</v>
      </c>
      <c r="E22" s="81">
        <v>5656</v>
      </c>
      <c r="F22" s="84">
        <f t="shared" si="0"/>
        <v>7132597</v>
      </c>
      <c r="G22" s="85">
        <v>99.741898187316153</v>
      </c>
      <c r="H22" s="15"/>
    </row>
    <row r="23" spans="1:8" s="16" customFormat="1" ht="21" customHeight="1" x14ac:dyDescent="0.2">
      <c r="A23" s="73" t="s">
        <v>79</v>
      </c>
      <c r="B23" s="81">
        <v>6162593</v>
      </c>
      <c r="C23" s="86">
        <v>5737410</v>
      </c>
      <c r="D23" s="87">
        <v>8055</v>
      </c>
      <c r="E23" s="81">
        <v>67819</v>
      </c>
      <c r="F23" s="84">
        <f t="shared" si="0"/>
        <v>5813284</v>
      </c>
      <c r="G23" s="85">
        <v>94.331785337762852</v>
      </c>
      <c r="H23" s="15"/>
    </row>
    <row r="24" spans="1:8" s="16" customFormat="1" ht="18.75" customHeight="1" x14ac:dyDescent="0.2">
      <c r="A24" s="73" t="s">
        <v>80</v>
      </c>
      <c r="B24" s="81">
        <v>12908755</v>
      </c>
      <c r="C24" s="86">
        <v>12861379</v>
      </c>
      <c r="D24" s="87">
        <v>18621</v>
      </c>
      <c r="E24" s="81">
        <v>28527</v>
      </c>
      <c r="F24" s="84">
        <f t="shared" si="0"/>
        <v>12908527</v>
      </c>
      <c r="G24" s="85">
        <v>99.998233756857275</v>
      </c>
      <c r="H24" s="15"/>
    </row>
    <row r="25" spans="1:8" s="16" customFormat="1" ht="21" customHeight="1" x14ac:dyDescent="0.2">
      <c r="A25" s="73" t="s">
        <v>81</v>
      </c>
      <c r="B25" s="81">
        <v>8974075</v>
      </c>
      <c r="C25" s="86">
        <v>8936702</v>
      </c>
      <c r="D25" s="87">
        <v>16936</v>
      </c>
      <c r="E25" s="81">
        <v>5943</v>
      </c>
      <c r="F25" s="84">
        <f t="shared" si="0"/>
        <v>8959581</v>
      </c>
      <c r="G25" s="85">
        <v>99.838490317943624</v>
      </c>
      <c r="H25" s="15"/>
    </row>
    <row r="26" spans="1:8" s="16" customFormat="1" ht="21" customHeight="1" x14ac:dyDescent="0.2">
      <c r="A26" s="88" t="s">
        <v>82</v>
      </c>
      <c r="B26" s="89">
        <v>2383329</v>
      </c>
      <c r="C26" s="90">
        <v>2176159</v>
      </c>
      <c r="D26" s="91">
        <v>178616</v>
      </c>
      <c r="E26" s="89">
        <v>3328</v>
      </c>
      <c r="F26" s="92">
        <f t="shared" si="0"/>
        <v>2358103</v>
      </c>
      <c r="G26" s="93">
        <v>98.941564509138274</v>
      </c>
      <c r="H26" s="15"/>
    </row>
    <row r="27" spans="1:8" s="16" customFormat="1" ht="21" customHeight="1" x14ac:dyDescent="0.2">
      <c r="A27" s="73" t="s">
        <v>83</v>
      </c>
      <c r="B27" s="81">
        <v>1096535</v>
      </c>
      <c r="C27" s="94">
        <v>973765</v>
      </c>
      <c r="D27" s="95">
        <v>44107</v>
      </c>
      <c r="E27" s="81">
        <v>3740</v>
      </c>
      <c r="F27" s="84">
        <f t="shared" si="0"/>
        <v>1021612</v>
      </c>
      <c r="G27" s="85">
        <v>93.167295161577144</v>
      </c>
      <c r="H27" s="15"/>
    </row>
    <row r="28" spans="1:8" s="16" customFormat="1" ht="21" customHeight="1" x14ac:dyDescent="0.2">
      <c r="A28" s="73" t="s">
        <v>84</v>
      </c>
      <c r="B28" s="81">
        <v>1166507</v>
      </c>
      <c r="C28" s="86">
        <v>1097926</v>
      </c>
      <c r="D28" s="87">
        <v>50508</v>
      </c>
      <c r="E28" s="81">
        <v>2027</v>
      </c>
      <c r="F28" s="84">
        <f t="shared" si="0"/>
        <v>1150461</v>
      </c>
      <c r="G28" s="85">
        <v>98.624440316260419</v>
      </c>
      <c r="H28" s="15"/>
    </row>
    <row r="29" spans="1:8" s="16" customFormat="1" ht="21" customHeight="1" x14ac:dyDescent="0.2">
      <c r="A29" s="73" t="s">
        <v>85</v>
      </c>
      <c r="B29" s="81">
        <v>812444</v>
      </c>
      <c r="C29" s="86">
        <v>698151</v>
      </c>
      <c r="D29" s="87">
        <v>81539</v>
      </c>
      <c r="E29" s="81">
        <v>1987</v>
      </c>
      <c r="F29" s="84">
        <f t="shared" si="0"/>
        <v>781677</v>
      </c>
      <c r="G29" s="85">
        <v>96.213031298157176</v>
      </c>
      <c r="H29" s="15"/>
    </row>
    <row r="30" spans="1:8" s="16" customFormat="1" ht="21" customHeight="1" x14ac:dyDescent="0.2">
      <c r="A30" s="73" t="s">
        <v>86</v>
      </c>
      <c r="B30" s="81">
        <v>883726</v>
      </c>
      <c r="C30" s="86">
        <v>665668</v>
      </c>
      <c r="D30" s="87">
        <v>197524</v>
      </c>
      <c r="E30" s="81">
        <v>2717</v>
      </c>
      <c r="F30" s="84">
        <f t="shared" si="0"/>
        <v>865909</v>
      </c>
      <c r="G30" s="85">
        <v>97.983877355650961</v>
      </c>
      <c r="H30" s="15"/>
    </row>
    <row r="31" spans="1:8" s="16" customFormat="1" ht="21" customHeight="1" x14ac:dyDescent="0.2">
      <c r="A31" s="88" t="s">
        <v>87</v>
      </c>
      <c r="B31" s="89">
        <v>2162260</v>
      </c>
      <c r="C31" s="90">
        <v>1923064</v>
      </c>
      <c r="D31" s="91">
        <v>208875</v>
      </c>
      <c r="E31" s="89">
        <v>4457</v>
      </c>
      <c r="F31" s="92">
        <f t="shared" si="0"/>
        <v>2136396</v>
      </c>
      <c r="G31" s="93">
        <v>98.803844126053292</v>
      </c>
      <c r="H31" s="15"/>
    </row>
    <row r="32" spans="1:8" s="16" customFormat="1" ht="21" customHeight="1" x14ac:dyDescent="0.2">
      <c r="A32" s="73" t="s">
        <v>88</v>
      </c>
      <c r="B32" s="81">
        <v>2090128</v>
      </c>
      <c r="C32" s="94">
        <v>1793195</v>
      </c>
      <c r="D32" s="95">
        <v>203079</v>
      </c>
      <c r="E32" s="81">
        <v>7161</v>
      </c>
      <c r="F32" s="84">
        <f t="shared" si="0"/>
        <v>2003435</v>
      </c>
      <c r="G32" s="85">
        <v>95.85226359342586</v>
      </c>
      <c r="H32" s="15"/>
    </row>
    <row r="33" spans="1:8" s="16" customFormat="1" ht="21" customHeight="1" x14ac:dyDescent="0.2">
      <c r="A33" s="73" t="s">
        <v>89</v>
      </c>
      <c r="B33" s="81">
        <v>3790350</v>
      </c>
      <c r="C33" s="86">
        <v>3596587</v>
      </c>
      <c r="D33" s="87">
        <v>121834</v>
      </c>
      <c r="E33" s="81">
        <v>31115</v>
      </c>
      <c r="F33" s="84">
        <f t="shared" si="0"/>
        <v>3749536</v>
      </c>
      <c r="G33" s="85">
        <v>98.923212895906715</v>
      </c>
      <c r="H33" s="15"/>
    </row>
    <row r="34" spans="1:8" s="16" customFormat="1" ht="21" customHeight="1" x14ac:dyDescent="0.2">
      <c r="A34" s="73" t="s">
        <v>90</v>
      </c>
      <c r="B34" s="81">
        <v>7398968</v>
      </c>
      <c r="C34" s="86">
        <v>7281217</v>
      </c>
      <c r="D34" s="87">
        <v>72397</v>
      </c>
      <c r="E34" s="81">
        <v>29497</v>
      </c>
      <c r="F34" s="84">
        <f t="shared" si="0"/>
        <v>7383111</v>
      </c>
      <c r="G34" s="85">
        <v>99.785686328147378</v>
      </c>
      <c r="H34" s="15"/>
    </row>
    <row r="35" spans="1:8" s="16" customFormat="1" ht="21" customHeight="1" x14ac:dyDescent="0.2">
      <c r="A35" s="73" t="s">
        <v>91</v>
      </c>
      <c r="B35" s="81">
        <v>1899863</v>
      </c>
      <c r="C35" s="86">
        <v>1776681</v>
      </c>
      <c r="D35" s="87">
        <v>98169</v>
      </c>
      <c r="E35" s="81">
        <v>12942</v>
      </c>
      <c r="F35" s="84">
        <f t="shared" si="0"/>
        <v>1887792</v>
      </c>
      <c r="G35" s="85">
        <v>99.364638397610776</v>
      </c>
      <c r="H35" s="15"/>
    </row>
    <row r="36" spans="1:8" s="16" customFormat="1" ht="21" customHeight="1" x14ac:dyDescent="0.2">
      <c r="A36" s="88" t="s">
        <v>119</v>
      </c>
      <c r="B36" s="89">
        <v>1412948</v>
      </c>
      <c r="C36" s="90">
        <v>1318009</v>
      </c>
      <c r="D36" s="91">
        <v>79775</v>
      </c>
      <c r="E36" s="89">
        <v>4120</v>
      </c>
      <c r="F36" s="92">
        <f t="shared" si="0"/>
        <v>1401904</v>
      </c>
      <c r="G36" s="93">
        <v>99.218371801368491</v>
      </c>
      <c r="H36" s="15"/>
    </row>
    <row r="37" spans="1:8" s="16" customFormat="1" ht="21" customHeight="1" x14ac:dyDescent="0.2">
      <c r="A37" s="73" t="s">
        <v>92</v>
      </c>
      <c r="B37" s="81">
        <v>2636507</v>
      </c>
      <c r="C37" s="94">
        <v>2455926</v>
      </c>
      <c r="D37" s="95">
        <v>161130</v>
      </c>
      <c r="E37" s="96">
        <v>3681</v>
      </c>
      <c r="F37" s="84">
        <f t="shared" si="0"/>
        <v>2620737</v>
      </c>
      <c r="G37" s="85">
        <v>99.401860112641458</v>
      </c>
      <c r="H37" s="15"/>
    </row>
    <row r="38" spans="1:8" s="16" customFormat="1" ht="21" customHeight="1" x14ac:dyDescent="0.2">
      <c r="A38" s="73" t="s">
        <v>93</v>
      </c>
      <c r="B38" s="81">
        <v>8828682</v>
      </c>
      <c r="C38" s="86">
        <v>8817876</v>
      </c>
      <c r="D38" s="87">
        <v>3994</v>
      </c>
      <c r="E38" s="96">
        <v>3641</v>
      </c>
      <c r="F38" s="84">
        <f t="shared" si="0"/>
        <v>8825511</v>
      </c>
      <c r="G38" s="85">
        <v>99.964082974106432</v>
      </c>
      <c r="H38" s="15"/>
    </row>
    <row r="39" spans="1:8" s="16" customFormat="1" ht="21" customHeight="1" x14ac:dyDescent="0.2">
      <c r="A39" s="73" t="s">
        <v>94</v>
      </c>
      <c r="B39" s="81">
        <v>5590843</v>
      </c>
      <c r="C39" s="86">
        <v>5429557</v>
      </c>
      <c r="D39" s="87">
        <v>146525</v>
      </c>
      <c r="E39" s="96">
        <v>3485</v>
      </c>
      <c r="F39" s="84">
        <f t="shared" si="0"/>
        <v>5579567</v>
      </c>
      <c r="G39" s="85">
        <v>99.798313062985315</v>
      </c>
      <c r="H39" s="15"/>
    </row>
    <row r="40" spans="1:8" s="16" customFormat="1" ht="21" customHeight="1" x14ac:dyDescent="0.2">
      <c r="A40" s="73" t="s">
        <v>95</v>
      </c>
      <c r="B40" s="81">
        <v>1402111</v>
      </c>
      <c r="C40" s="86">
        <v>1341349</v>
      </c>
      <c r="D40" s="87">
        <v>46504</v>
      </c>
      <c r="E40" s="96">
        <v>872</v>
      </c>
      <c r="F40" s="84">
        <f t="shared" si="0"/>
        <v>1388725</v>
      </c>
      <c r="G40" s="85">
        <v>99.045296699048791</v>
      </c>
      <c r="H40" s="15"/>
    </row>
    <row r="41" spans="1:8" s="16" customFormat="1" ht="21" customHeight="1" x14ac:dyDescent="0.2">
      <c r="A41" s="88" t="s">
        <v>96</v>
      </c>
      <c r="B41" s="89">
        <v>1029681</v>
      </c>
      <c r="C41" s="90">
        <v>903913</v>
      </c>
      <c r="D41" s="91">
        <v>94297</v>
      </c>
      <c r="E41" s="97">
        <v>739</v>
      </c>
      <c r="F41" s="92">
        <f t="shared" si="0"/>
        <v>998949</v>
      </c>
      <c r="G41" s="93">
        <v>97.015386318675397</v>
      </c>
      <c r="H41" s="15"/>
    </row>
    <row r="42" spans="1:8" s="16" customFormat="1" ht="21" customHeight="1" x14ac:dyDescent="0.2">
      <c r="A42" s="73" t="s">
        <v>97</v>
      </c>
      <c r="B42" s="81">
        <v>602081</v>
      </c>
      <c r="C42" s="94">
        <v>485303</v>
      </c>
      <c r="D42" s="95">
        <v>96315</v>
      </c>
      <c r="E42" s="81">
        <v>4105</v>
      </c>
      <c r="F42" s="84">
        <f t="shared" si="0"/>
        <v>585723</v>
      </c>
      <c r="G42" s="85">
        <v>97.283089816818674</v>
      </c>
      <c r="H42" s="15"/>
    </row>
    <row r="43" spans="1:8" s="16" customFormat="1" ht="21" customHeight="1" x14ac:dyDescent="0.2">
      <c r="A43" s="73" t="s">
        <v>98</v>
      </c>
      <c r="B43" s="81">
        <v>720290</v>
      </c>
      <c r="C43" s="86">
        <v>525854</v>
      </c>
      <c r="D43" s="87">
        <v>169805</v>
      </c>
      <c r="E43" s="81">
        <v>1791</v>
      </c>
      <c r="F43" s="84">
        <f t="shared" si="0"/>
        <v>697450</v>
      </c>
      <c r="G43" s="85">
        <v>96.829054963972851</v>
      </c>
      <c r="H43" s="15"/>
    </row>
    <row r="44" spans="1:8" s="16" customFormat="1" ht="21" customHeight="1" x14ac:dyDescent="0.2">
      <c r="A44" s="73" t="s">
        <v>99</v>
      </c>
      <c r="B44" s="81">
        <v>1943891</v>
      </c>
      <c r="C44" s="86">
        <v>1781318</v>
      </c>
      <c r="D44" s="87">
        <v>141342</v>
      </c>
      <c r="E44" s="81">
        <v>1056</v>
      </c>
      <c r="F44" s="84">
        <f t="shared" si="0"/>
        <v>1923716</v>
      </c>
      <c r="G44" s="85">
        <v>98.962133164873961</v>
      </c>
      <c r="H44" s="15"/>
    </row>
    <row r="45" spans="1:8" s="16" customFormat="1" ht="21" customHeight="1" x14ac:dyDescent="0.2">
      <c r="A45" s="73" t="s">
        <v>100</v>
      </c>
      <c r="B45" s="81">
        <v>2897044</v>
      </c>
      <c r="C45" s="86">
        <v>2598582</v>
      </c>
      <c r="D45" s="87">
        <v>93666</v>
      </c>
      <c r="E45" s="81">
        <v>14446</v>
      </c>
      <c r="F45" s="84">
        <f t="shared" si="0"/>
        <v>2706694</v>
      </c>
      <c r="G45" s="85">
        <v>93.429509527642665</v>
      </c>
      <c r="H45" s="15"/>
    </row>
    <row r="46" spans="1:8" s="16" customFormat="1" ht="21" customHeight="1" x14ac:dyDescent="0.2">
      <c r="A46" s="88" t="s">
        <v>101</v>
      </c>
      <c r="B46" s="89">
        <v>1457299</v>
      </c>
      <c r="C46" s="90">
        <v>1231632</v>
      </c>
      <c r="D46" s="91">
        <v>116196</v>
      </c>
      <c r="E46" s="89">
        <v>2553</v>
      </c>
      <c r="F46" s="92">
        <f t="shared" si="0"/>
        <v>1350381</v>
      </c>
      <c r="G46" s="93">
        <v>92.663276376364763</v>
      </c>
      <c r="H46" s="15"/>
    </row>
    <row r="47" spans="1:8" s="16" customFormat="1" ht="21" customHeight="1" x14ac:dyDescent="0.2">
      <c r="A47" s="73" t="s">
        <v>102</v>
      </c>
      <c r="B47" s="81">
        <v>789146</v>
      </c>
      <c r="C47" s="94">
        <v>675288</v>
      </c>
      <c r="D47" s="95">
        <v>63479</v>
      </c>
      <c r="E47" s="81">
        <v>14977</v>
      </c>
      <c r="F47" s="84">
        <f t="shared" si="0"/>
        <v>753744</v>
      </c>
      <c r="G47" s="85">
        <v>95.513884629713644</v>
      </c>
      <c r="H47" s="15"/>
    </row>
    <row r="48" spans="1:8" s="16" customFormat="1" ht="21" customHeight="1" x14ac:dyDescent="0.2">
      <c r="A48" s="73" t="s">
        <v>103</v>
      </c>
      <c r="B48" s="81">
        <v>999395</v>
      </c>
      <c r="C48" s="86">
        <v>972998</v>
      </c>
      <c r="D48" s="87">
        <v>17340</v>
      </c>
      <c r="E48" s="81">
        <v>899</v>
      </c>
      <c r="F48" s="84">
        <f t="shared" si="0"/>
        <v>991237</v>
      </c>
      <c r="G48" s="85">
        <v>99.183706142216039</v>
      </c>
      <c r="H48" s="15"/>
    </row>
    <row r="49" spans="1:8" s="16" customFormat="1" ht="21" customHeight="1" x14ac:dyDescent="0.2">
      <c r="A49" s="73" t="s">
        <v>104</v>
      </c>
      <c r="B49" s="81">
        <v>1470968</v>
      </c>
      <c r="C49" s="86">
        <v>1203273</v>
      </c>
      <c r="D49" s="87">
        <v>137180</v>
      </c>
      <c r="E49" s="81">
        <v>19622</v>
      </c>
      <c r="F49" s="84">
        <f t="shared" si="0"/>
        <v>1360075</v>
      </c>
      <c r="G49" s="85">
        <v>92.461222813820555</v>
      </c>
      <c r="H49" s="15"/>
    </row>
    <row r="50" spans="1:8" s="16" customFormat="1" ht="21" customHeight="1" x14ac:dyDescent="0.2">
      <c r="A50" s="73" t="s">
        <v>105</v>
      </c>
      <c r="B50" s="81">
        <v>777090</v>
      </c>
      <c r="C50" s="86">
        <v>571505</v>
      </c>
      <c r="D50" s="87">
        <v>139313</v>
      </c>
      <c r="E50" s="81">
        <v>3823</v>
      </c>
      <c r="F50" s="84">
        <f t="shared" si="0"/>
        <v>714641</v>
      </c>
      <c r="G50" s="85">
        <v>91.963736504137231</v>
      </c>
      <c r="H50" s="15"/>
    </row>
    <row r="51" spans="1:8" s="16" customFormat="1" ht="21" customHeight="1" x14ac:dyDescent="0.2">
      <c r="A51" s="88" t="s">
        <v>106</v>
      </c>
      <c r="B51" s="89">
        <v>5052510</v>
      </c>
      <c r="C51" s="90">
        <v>4610875</v>
      </c>
      <c r="D51" s="91">
        <v>32890</v>
      </c>
      <c r="E51" s="89">
        <v>47376</v>
      </c>
      <c r="F51" s="92">
        <f t="shared" si="0"/>
        <v>4691141</v>
      </c>
      <c r="G51" s="93">
        <v>92.847733106911221</v>
      </c>
      <c r="H51" s="15"/>
    </row>
    <row r="52" spans="1:8" s="16" customFormat="1" ht="21" customHeight="1" x14ac:dyDescent="0.2">
      <c r="A52" s="73" t="s">
        <v>107</v>
      </c>
      <c r="B52" s="81">
        <v>865240</v>
      </c>
      <c r="C52" s="94">
        <v>776069</v>
      </c>
      <c r="D52" s="95">
        <v>36599</v>
      </c>
      <c r="E52" s="81">
        <v>2192</v>
      </c>
      <c r="F52" s="84">
        <f t="shared" si="0"/>
        <v>814860</v>
      </c>
      <c r="G52" s="85">
        <v>94.177338079607978</v>
      </c>
      <c r="H52" s="15"/>
    </row>
    <row r="53" spans="1:8" s="16" customFormat="1" ht="21" customHeight="1" x14ac:dyDescent="0.2">
      <c r="A53" s="73" t="s">
        <v>108</v>
      </c>
      <c r="B53" s="81">
        <v>1430180</v>
      </c>
      <c r="C53" s="86">
        <v>1111905</v>
      </c>
      <c r="D53" s="87">
        <v>282867</v>
      </c>
      <c r="E53" s="81">
        <v>14465</v>
      </c>
      <c r="F53" s="84">
        <f t="shared" si="0"/>
        <v>1409237</v>
      </c>
      <c r="G53" s="85">
        <v>98.535638870631672</v>
      </c>
      <c r="H53" s="15"/>
    </row>
    <row r="54" spans="1:8" s="16" customFormat="1" ht="21" customHeight="1" x14ac:dyDescent="0.2">
      <c r="A54" s="73" t="s">
        <v>109</v>
      </c>
      <c r="B54" s="81">
        <v>1815224</v>
      </c>
      <c r="C54" s="86">
        <v>1322476</v>
      </c>
      <c r="D54" s="87">
        <v>214714</v>
      </c>
      <c r="E54" s="81">
        <v>21982</v>
      </c>
      <c r="F54" s="84">
        <f t="shared" si="0"/>
        <v>1559172</v>
      </c>
      <c r="G54" s="85">
        <v>85.894192672639846</v>
      </c>
      <c r="H54" s="15"/>
    </row>
    <row r="55" spans="1:8" s="16" customFormat="1" ht="21" customHeight="1" x14ac:dyDescent="0.2">
      <c r="A55" s="73" t="s">
        <v>110</v>
      </c>
      <c r="B55" s="81">
        <v>1196181</v>
      </c>
      <c r="C55" s="86">
        <v>933177</v>
      </c>
      <c r="D55" s="87">
        <v>129889</v>
      </c>
      <c r="E55" s="81">
        <v>16165</v>
      </c>
      <c r="F55" s="84">
        <f t="shared" si="0"/>
        <v>1079231</v>
      </c>
      <c r="G55" s="85">
        <v>90.223051528155025</v>
      </c>
      <c r="H55" s="15"/>
    </row>
    <row r="56" spans="1:8" s="16" customFormat="1" ht="21" customHeight="1" x14ac:dyDescent="0.2">
      <c r="A56" s="88" t="s">
        <v>111</v>
      </c>
      <c r="B56" s="89">
        <v>1135992</v>
      </c>
      <c r="C56" s="90">
        <v>997136</v>
      </c>
      <c r="D56" s="91">
        <v>100379</v>
      </c>
      <c r="E56" s="89">
        <v>2998</v>
      </c>
      <c r="F56" s="92">
        <f t="shared" si="0"/>
        <v>1100513</v>
      </c>
      <c r="G56" s="93">
        <v>96.876826597370396</v>
      </c>
      <c r="H56" s="15"/>
    </row>
    <row r="57" spans="1:8" s="16" customFormat="1" ht="21" customHeight="1" x14ac:dyDescent="0.2">
      <c r="A57" s="73" t="s">
        <v>112</v>
      </c>
      <c r="B57" s="81">
        <v>1733818</v>
      </c>
      <c r="C57" s="94">
        <v>1327512</v>
      </c>
      <c r="D57" s="95">
        <v>331470</v>
      </c>
      <c r="E57" s="81">
        <v>17560</v>
      </c>
      <c r="F57" s="84">
        <f t="shared" si="0"/>
        <v>1676542</v>
      </c>
      <c r="G57" s="85">
        <v>96.696539083110224</v>
      </c>
      <c r="H57" s="15"/>
    </row>
    <row r="58" spans="1:8" s="16" customFormat="1" ht="21" customHeight="1" x14ac:dyDescent="0.2">
      <c r="A58" s="88" t="s">
        <v>113</v>
      </c>
      <c r="B58" s="89">
        <v>1376996</v>
      </c>
      <c r="C58" s="90">
        <v>1336116</v>
      </c>
      <c r="D58" s="91">
        <v>40382</v>
      </c>
      <c r="E58" s="89">
        <v>6</v>
      </c>
      <c r="F58" s="92">
        <f t="shared" si="0"/>
        <v>1376504</v>
      </c>
      <c r="G58" s="93">
        <v>99.964270048714738</v>
      </c>
      <c r="H58" s="15"/>
    </row>
    <row r="59" spans="1:8" s="16" customFormat="1" ht="21" customHeight="1" x14ac:dyDescent="0.2">
      <c r="A59" s="98" t="s">
        <v>114</v>
      </c>
      <c r="B59" s="99">
        <f>SUM(B12:B58)</f>
        <v>127964795</v>
      </c>
      <c r="C59" s="99">
        <f>SUM(C12:C58)</f>
        <v>118981235</v>
      </c>
      <c r="D59" s="99">
        <f>SUM(D12:D58)</f>
        <v>5272197</v>
      </c>
      <c r="E59" s="99">
        <f>SUM(E12:E58)</f>
        <v>491886</v>
      </c>
      <c r="F59" s="99">
        <f t="shared" si="0"/>
        <v>124745318</v>
      </c>
      <c r="G59" s="100">
        <v>97.484091620668011</v>
      </c>
      <c r="H59" s="15"/>
    </row>
    <row r="60" spans="1:8" s="16" customFormat="1" ht="21" customHeight="1" thickBot="1" x14ac:dyDescent="0.25">
      <c r="A60" s="101" t="s">
        <v>146</v>
      </c>
      <c r="B60" s="102">
        <v>127895809</v>
      </c>
      <c r="C60" s="103">
        <v>118589376</v>
      </c>
      <c r="D60" s="103">
        <v>5460116</v>
      </c>
      <c r="E60" s="102">
        <v>527417</v>
      </c>
      <c r="F60" s="104">
        <v>124576909</v>
      </c>
      <c r="G60" s="105">
        <v>97.404997062882643</v>
      </c>
      <c r="H60" s="15"/>
    </row>
    <row r="61" spans="1:8" s="65" customFormat="1" ht="21" customHeight="1" x14ac:dyDescent="0.2">
      <c r="A61" s="106"/>
      <c r="C61" s="123"/>
      <c r="D61" s="123"/>
      <c r="E61" s="124"/>
      <c r="F61" s="123"/>
      <c r="G61" s="107" t="s">
        <v>133</v>
      </c>
    </row>
  </sheetData>
  <mergeCells count="4">
    <mergeCell ref="A2:G2"/>
    <mergeCell ref="B9:B10"/>
    <mergeCell ref="C9:F10"/>
    <mergeCell ref="G9:G10"/>
  </mergeCells>
  <phoneticPr fontId="9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D:\○長野県の水道\45県別普及.JAC</Template>
  <Pages>1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30</vt:lpstr>
      <vt:lpstr>20全国箇所数</vt:lpstr>
      <vt:lpstr>20全国給水人口</vt:lpstr>
      <vt:lpstr>'30'!Print_Area</vt:lpstr>
      <vt:lpstr>'30'!印刷範囲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TOKIZAWA</dc:creator>
  <cp:keywords/>
  <cp:lastModifiedBy>Administrator</cp:lastModifiedBy>
  <cp:revision>8</cp:revision>
  <cp:lastPrinted>2020-06-01T10:07:17Z</cp:lastPrinted>
  <dcterms:created xsi:type="dcterms:W3CDTF">1999-11-10T08:16:40Z</dcterms:created>
  <dcterms:modified xsi:type="dcterms:W3CDTF">2020-06-01T10:10:29Z</dcterms:modified>
</cp:coreProperties>
</file>