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21" sheetId="1" r:id="rId1"/>
  </sheets>
  <definedNames>
    <definedName name="_xlnm._FilterDatabase" localSheetId="0" hidden="1">'27-21'!$A$6:$AB$253</definedName>
    <definedName name="_xlnm.Print_Area" localSheetId="0">'27-21'!$A$1:$AB$249</definedName>
    <definedName name="_xlnm.Print_Titles" localSheetId="0">'27-21'!$1:$6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7" i="1" l="1"/>
  <c r="Q247" i="1"/>
  <c r="R247" i="1"/>
  <c r="S247" i="1"/>
  <c r="T247" i="1"/>
  <c r="O247" i="1"/>
  <c r="K247" i="1"/>
  <c r="L247" i="1"/>
  <c r="J247" i="1"/>
  <c r="P221" i="1"/>
  <c r="Q221" i="1"/>
  <c r="R221" i="1"/>
  <c r="S221" i="1"/>
  <c r="T221" i="1"/>
  <c r="O221" i="1"/>
  <c r="K221" i="1"/>
  <c r="L221" i="1"/>
  <c r="J221" i="1"/>
  <c r="P197" i="1"/>
  <c r="Q197" i="1"/>
  <c r="R197" i="1"/>
  <c r="S197" i="1"/>
  <c r="T197" i="1"/>
  <c r="O197" i="1"/>
  <c r="K197" i="1"/>
  <c r="L197" i="1"/>
  <c r="J197" i="1"/>
  <c r="P181" i="1"/>
  <c r="Q181" i="1"/>
  <c r="R181" i="1"/>
  <c r="S181" i="1"/>
  <c r="T181" i="1"/>
  <c r="O181" i="1"/>
  <c r="K181" i="1"/>
  <c r="L181" i="1"/>
  <c r="J181" i="1"/>
  <c r="P166" i="1"/>
  <c r="Q166" i="1"/>
  <c r="R166" i="1"/>
  <c r="S166" i="1"/>
  <c r="T166" i="1"/>
  <c r="O166" i="1"/>
  <c r="K166" i="1"/>
  <c r="L166" i="1"/>
  <c r="J166" i="1"/>
  <c r="P140" i="1"/>
  <c r="Q140" i="1"/>
  <c r="R140" i="1"/>
  <c r="S140" i="1"/>
  <c r="T140" i="1"/>
  <c r="O140" i="1"/>
  <c r="K140" i="1"/>
  <c r="L140" i="1"/>
  <c r="J140" i="1"/>
  <c r="P110" i="1"/>
  <c r="Q110" i="1"/>
  <c r="R110" i="1"/>
  <c r="S110" i="1"/>
  <c r="T110" i="1"/>
  <c r="O110" i="1"/>
  <c r="K110" i="1"/>
  <c r="L110" i="1"/>
  <c r="J110" i="1"/>
  <c r="T84" i="1"/>
  <c r="S84" i="1"/>
  <c r="R84" i="1"/>
  <c r="Q84" i="1"/>
  <c r="P84" i="1"/>
  <c r="L84" i="1"/>
  <c r="K84" i="1"/>
  <c r="J84" i="1"/>
  <c r="P66" i="1"/>
  <c r="Q66" i="1"/>
  <c r="R66" i="1"/>
  <c r="S66" i="1"/>
  <c r="T66" i="1"/>
  <c r="O66" i="1"/>
  <c r="K66" i="1"/>
  <c r="L66" i="1"/>
  <c r="J66" i="1"/>
  <c r="X48" i="1"/>
  <c r="P48" i="1"/>
  <c r="Q48" i="1"/>
  <c r="R48" i="1"/>
  <c r="S48" i="1"/>
  <c r="T48" i="1"/>
  <c r="O48" i="1"/>
  <c r="O249" i="1" s="1"/>
  <c r="K48" i="1"/>
  <c r="M48" i="1" s="1"/>
  <c r="L48" i="1"/>
  <c r="J48" i="1"/>
  <c r="AB247" i="1"/>
  <c r="AB221" i="1"/>
  <c r="AB197" i="1"/>
  <c r="AB181" i="1"/>
  <c r="AB166" i="1"/>
  <c r="AB140" i="1"/>
  <c r="AB110" i="1"/>
  <c r="AB84" i="1"/>
  <c r="AB66" i="1"/>
  <c r="AB48" i="1"/>
  <c r="AB249" i="1" s="1"/>
  <c r="Z72" i="1"/>
  <c r="Y72" i="1"/>
  <c r="X72" i="1"/>
  <c r="W72" i="1"/>
  <c r="V72" i="1"/>
  <c r="Z7" i="1"/>
  <c r="Y7" i="1"/>
  <c r="X7" i="1"/>
  <c r="W7" i="1"/>
  <c r="V7" i="1"/>
  <c r="U7" i="1"/>
  <c r="U72" i="1"/>
  <c r="O84" i="1"/>
  <c r="M72" i="1"/>
  <c r="M73" i="1"/>
  <c r="M7" i="1" l="1"/>
  <c r="M8" i="1"/>
  <c r="U8" i="1"/>
  <c r="V8" i="1"/>
  <c r="W8" i="1"/>
  <c r="X8" i="1"/>
  <c r="Y8" i="1"/>
  <c r="Z8" i="1"/>
  <c r="M9" i="1"/>
  <c r="U9" i="1"/>
  <c r="V9" i="1"/>
  <c r="W9" i="1"/>
  <c r="X9" i="1"/>
  <c r="Y9" i="1"/>
  <c r="Z9" i="1"/>
  <c r="M10" i="1"/>
  <c r="U10" i="1"/>
  <c r="V10" i="1"/>
  <c r="W10" i="1"/>
  <c r="X10" i="1"/>
  <c r="Y10" i="1"/>
  <c r="Z10" i="1"/>
  <c r="M11" i="1"/>
  <c r="U11" i="1"/>
  <c r="V11" i="1"/>
  <c r="W11" i="1"/>
  <c r="X11" i="1"/>
  <c r="Y11" i="1"/>
  <c r="Z11" i="1"/>
  <c r="M12" i="1"/>
  <c r="U12" i="1"/>
  <c r="V12" i="1"/>
  <c r="W12" i="1"/>
  <c r="X12" i="1"/>
  <c r="Y12" i="1"/>
  <c r="Z12" i="1"/>
  <c r="M13" i="1"/>
  <c r="U13" i="1"/>
  <c r="V13" i="1"/>
  <c r="W13" i="1"/>
  <c r="X13" i="1"/>
  <c r="Y13" i="1"/>
  <c r="Z13" i="1"/>
  <c r="M14" i="1"/>
  <c r="U14" i="1"/>
  <c r="V14" i="1"/>
  <c r="W14" i="1"/>
  <c r="X14" i="1"/>
  <c r="Y14" i="1"/>
  <c r="Z14" i="1"/>
  <c r="M15" i="1"/>
  <c r="U15" i="1"/>
  <c r="V15" i="1"/>
  <c r="W15" i="1"/>
  <c r="X15" i="1"/>
  <c r="Y15" i="1"/>
  <c r="Z15" i="1"/>
  <c r="M16" i="1"/>
  <c r="U16" i="1"/>
  <c r="V16" i="1"/>
  <c r="W16" i="1"/>
  <c r="X16" i="1"/>
  <c r="Y16" i="1"/>
  <c r="Z16" i="1"/>
  <c r="M17" i="1"/>
  <c r="U17" i="1"/>
  <c r="V17" i="1"/>
  <c r="W17" i="1"/>
  <c r="X17" i="1"/>
  <c r="Y17" i="1"/>
  <c r="Z17" i="1"/>
  <c r="M18" i="1"/>
  <c r="U18" i="1"/>
  <c r="V18" i="1"/>
  <c r="W18" i="1"/>
  <c r="X18" i="1"/>
  <c r="Y18" i="1"/>
  <c r="Z18" i="1"/>
  <c r="M19" i="1"/>
  <c r="U19" i="1"/>
  <c r="V19" i="1"/>
  <c r="W19" i="1"/>
  <c r="X19" i="1"/>
  <c r="Y19" i="1"/>
  <c r="Z19" i="1"/>
  <c r="M20" i="1"/>
  <c r="U20" i="1"/>
  <c r="V20" i="1"/>
  <c r="W20" i="1"/>
  <c r="X20" i="1"/>
  <c r="Y20" i="1"/>
  <c r="Z20" i="1"/>
  <c r="M21" i="1"/>
  <c r="U21" i="1"/>
  <c r="V21" i="1"/>
  <c r="W21" i="1"/>
  <c r="X21" i="1"/>
  <c r="Y21" i="1"/>
  <c r="Z21" i="1"/>
  <c r="M22" i="1"/>
  <c r="U22" i="1"/>
  <c r="V22" i="1"/>
  <c r="W22" i="1"/>
  <c r="X22" i="1"/>
  <c r="Y22" i="1"/>
  <c r="Z22" i="1"/>
  <c r="M23" i="1"/>
  <c r="U23" i="1"/>
  <c r="V23" i="1"/>
  <c r="W23" i="1"/>
  <c r="X23" i="1"/>
  <c r="Y23" i="1"/>
  <c r="Z23" i="1"/>
  <c r="M24" i="1"/>
  <c r="U24" i="1"/>
  <c r="V24" i="1"/>
  <c r="W24" i="1"/>
  <c r="X24" i="1"/>
  <c r="Y24" i="1"/>
  <c r="Z24" i="1"/>
  <c r="M25" i="1"/>
  <c r="U25" i="1"/>
  <c r="V25" i="1"/>
  <c r="W25" i="1"/>
  <c r="X25" i="1"/>
  <c r="Y25" i="1"/>
  <c r="Z25" i="1"/>
  <c r="U26" i="1"/>
  <c r="V26" i="1"/>
  <c r="W26" i="1"/>
  <c r="X26" i="1"/>
  <c r="Y26" i="1"/>
  <c r="Z26" i="1"/>
  <c r="M27" i="1"/>
  <c r="U27" i="1"/>
  <c r="V27" i="1"/>
  <c r="W27" i="1"/>
  <c r="X27" i="1"/>
  <c r="Y27" i="1"/>
  <c r="Z27" i="1"/>
  <c r="M28" i="1"/>
  <c r="U28" i="1"/>
  <c r="V28" i="1"/>
  <c r="W28" i="1"/>
  <c r="X28" i="1"/>
  <c r="Y28" i="1"/>
  <c r="Z28" i="1"/>
  <c r="M29" i="1"/>
  <c r="U29" i="1"/>
  <c r="V29" i="1"/>
  <c r="W29" i="1"/>
  <c r="X29" i="1"/>
  <c r="Y29" i="1"/>
  <c r="Z29" i="1"/>
  <c r="M30" i="1"/>
  <c r="U30" i="1"/>
  <c r="V30" i="1"/>
  <c r="W30" i="1"/>
  <c r="X30" i="1"/>
  <c r="Y30" i="1"/>
  <c r="Z30" i="1"/>
  <c r="M31" i="1"/>
  <c r="U31" i="1"/>
  <c r="V31" i="1"/>
  <c r="W31" i="1"/>
  <c r="X31" i="1"/>
  <c r="Y31" i="1"/>
  <c r="Z31" i="1"/>
  <c r="M32" i="1"/>
  <c r="U32" i="1"/>
  <c r="V32" i="1"/>
  <c r="W32" i="1"/>
  <c r="X32" i="1"/>
  <c r="Y32" i="1"/>
  <c r="Z32" i="1"/>
  <c r="M33" i="1"/>
  <c r="U33" i="1"/>
  <c r="V33" i="1"/>
  <c r="W33" i="1"/>
  <c r="X33" i="1"/>
  <c r="Y33" i="1"/>
  <c r="Z33" i="1"/>
  <c r="U34" i="1"/>
  <c r="X34" i="1"/>
  <c r="Y34" i="1"/>
  <c r="Z34" i="1"/>
  <c r="M35" i="1"/>
  <c r="U35" i="1"/>
  <c r="V35" i="1"/>
  <c r="W35" i="1"/>
  <c r="X35" i="1"/>
  <c r="Y35" i="1"/>
  <c r="Z35" i="1"/>
  <c r="M36" i="1"/>
  <c r="U36" i="1"/>
  <c r="V36" i="1"/>
  <c r="W36" i="1"/>
  <c r="X36" i="1"/>
  <c r="Y36" i="1"/>
  <c r="Z36" i="1"/>
  <c r="M37" i="1"/>
  <c r="U37" i="1"/>
  <c r="V37" i="1"/>
  <c r="W37" i="1"/>
  <c r="X37" i="1"/>
  <c r="Y37" i="1"/>
  <c r="Z37" i="1"/>
  <c r="M38" i="1"/>
  <c r="U38" i="1"/>
  <c r="V38" i="1"/>
  <c r="W38" i="1"/>
  <c r="X38" i="1"/>
  <c r="Y38" i="1"/>
  <c r="Z38" i="1"/>
  <c r="M39" i="1"/>
  <c r="U39" i="1"/>
  <c r="V39" i="1"/>
  <c r="W39" i="1"/>
  <c r="X39" i="1"/>
  <c r="Y39" i="1"/>
  <c r="Z39" i="1"/>
  <c r="M40" i="1"/>
  <c r="U40" i="1"/>
  <c r="V40" i="1"/>
  <c r="W40" i="1"/>
  <c r="X40" i="1"/>
  <c r="Y40" i="1"/>
  <c r="Z40" i="1"/>
  <c r="M41" i="1"/>
  <c r="U41" i="1"/>
  <c r="V41" i="1"/>
  <c r="W41" i="1"/>
  <c r="X41" i="1"/>
  <c r="Y41" i="1"/>
  <c r="Z41" i="1"/>
  <c r="M42" i="1"/>
  <c r="U42" i="1"/>
  <c r="V42" i="1"/>
  <c r="W42" i="1"/>
  <c r="X42" i="1"/>
  <c r="Y42" i="1"/>
  <c r="Z42" i="1"/>
  <c r="M43" i="1"/>
  <c r="U43" i="1"/>
  <c r="V43" i="1"/>
  <c r="W43" i="1"/>
  <c r="X43" i="1"/>
  <c r="Y43" i="1"/>
  <c r="Z43" i="1"/>
  <c r="M44" i="1"/>
  <c r="U44" i="1"/>
  <c r="V44" i="1"/>
  <c r="W44" i="1"/>
  <c r="X44" i="1"/>
  <c r="Y44" i="1"/>
  <c r="Z44" i="1"/>
  <c r="M45" i="1"/>
  <c r="U45" i="1"/>
  <c r="V45" i="1"/>
  <c r="W45" i="1"/>
  <c r="X45" i="1"/>
  <c r="Y45" i="1"/>
  <c r="Z45" i="1"/>
  <c r="M46" i="1"/>
  <c r="U46" i="1"/>
  <c r="V46" i="1"/>
  <c r="W46" i="1"/>
  <c r="X46" i="1"/>
  <c r="Y46" i="1"/>
  <c r="Z46" i="1"/>
  <c r="M47" i="1"/>
  <c r="U47" i="1"/>
  <c r="V47" i="1"/>
  <c r="W47" i="1"/>
  <c r="X47" i="1"/>
  <c r="Y47" i="1"/>
  <c r="Z47" i="1"/>
  <c r="M50" i="1"/>
  <c r="U50" i="1"/>
  <c r="V50" i="1"/>
  <c r="W50" i="1"/>
  <c r="X50" i="1"/>
  <c r="Y50" i="1"/>
  <c r="Z50" i="1"/>
  <c r="M51" i="1"/>
  <c r="U51" i="1"/>
  <c r="V51" i="1"/>
  <c r="W51" i="1"/>
  <c r="X51" i="1"/>
  <c r="Y51" i="1"/>
  <c r="Z51" i="1"/>
  <c r="M52" i="1"/>
  <c r="U52" i="1"/>
  <c r="V52" i="1"/>
  <c r="W52" i="1"/>
  <c r="X52" i="1"/>
  <c r="Y52" i="1"/>
  <c r="Z52" i="1"/>
  <c r="M53" i="1"/>
  <c r="U53" i="1"/>
  <c r="V53" i="1"/>
  <c r="W53" i="1"/>
  <c r="X53" i="1"/>
  <c r="Y53" i="1"/>
  <c r="Z53" i="1"/>
  <c r="M54" i="1"/>
  <c r="U54" i="1"/>
  <c r="V54" i="1"/>
  <c r="W54" i="1"/>
  <c r="X54" i="1"/>
  <c r="Y54" i="1"/>
  <c r="Z54" i="1"/>
  <c r="M55" i="1"/>
  <c r="U55" i="1"/>
  <c r="V55" i="1"/>
  <c r="W55" i="1"/>
  <c r="X55" i="1"/>
  <c r="Y55" i="1"/>
  <c r="Z55" i="1"/>
  <c r="M56" i="1"/>
  <c r="U56" i="1"/>
  <c r="V56" i="1"/>
  <c r="W56" i="1"/>
  <c r="X56" i="1"/>
  <c r="Y56" i="1"/>
  <c r="Z56" i="1"/>
  <c r="M57" i="1"/>
  <c r="U57" i="1"/>
  <c r="V57" i="1"/>
  <c r="W57" i="1"/>
  <c r="X57" i="1"/>
  <c r="Y57" i="1"/>
  <c r="Z57" i="1"/>
  <c r="M58" i="1"/>
  <c r="U58" i="1"/>
  <c r="V58" i="1"/>
  <c r="W58" i="1"/>
  <c r="X58" i="1"/>
  <c r="Y58" i="1"/>
  <c r="Z58" i="1"/>
  <c r="M59" i="1"/>
  <c r="U59" i="1"/>
  <c r="V59" i="1"/>
  <c r="W59" i="1"/>
  <c r="X59" i="1"/>
  <c r="Y59" i="1"/>
  <c r="Z59" i="1"/>
  <c r="M60" i="1"/>
  <c r="U60" i="1"/>
  <c r="V60" i="1"/>
  <c r="W60" i="1"/>
  <c r="X60" i="1"/>
  <c r="Y60" i="1"/>
  <c r="Z60" i="1"/>
  <c r="M61" i="1"/>
  <c r="U61" i="1"/>
  <c r="V61" i="1"/>
  <c r="W61" i="1"/>
  <c r="X61" i="1"/>
  <c r="Y61" i="1"/>
  <c r="Z61" i="1"/>
  <c r="M62" i="1"/>
  <c r="U62" i="1"/>
  <c r="V62" i="1"/>
  <c r="W62" i="1"/>
  <c r="X62" i="1"/>
  <c r="Y62" i="1"/>
  <c r="Z62" i="1"/>
  <c r="M63" i="1"/>
  <c r="U63" i="1"/>
  <c r="V63" i="1"/>
  <c r="W63" i="1"/>
  <c r="X63" i="1"/>
  <c r="Y63" i="1"/>
  <c r="Z63" i="1"/>
  <c r="M64" i="1"/>
  <c r="U64" i="1"/>
  <c r="V64" i="1"/>
  <c r="W64" i="1"/>
  <c r="X64" i="1"/>
  <c r="Y64" i="1"/>
  <c r="Z64" i="1"/>
  <c r="M65" i="1"/>
  <c r="U65" i="1"/>
  <c r="V65" i="1"/>
  <c r="W65" i="1"/>
  <c r="X65" i="1"/>
  <c r="Y65" i="1"/>
  <c r="Z65" i="1"/>
  <c r="M68" i="1"/>
  <c r="U68" i="1"/>
  <c r="V68" i="1"/>
  <c r="W68" i="1"/>
  <c r="X68" i="1"/>
  <c r="Y68" i="1"/>
  <c r="Z68" i="1"/>
  <c r="M69" i="1"/>
  <c r="U69" i="1"/>
  <c r="V69" i="1"/>
  <c r="W69" i="1"/>
  <c r="X69" i="1"/>
  <c r="Y69" i="1"/>
  <c r="Z69" i="1"/>
  <c r="M70" i="1"/>
  <c r="U70" i="1"/>
  <c r="V70" i="1"/>
  <c r="W70" i="1"/>
  <c r="X70" i="1"/>
  <c r="Y70" i="1"/>
  <c r="Z70" i="1"/>
  <c r="M71" i="1"/>
  <c r="U71" i="1"/>
  <c r="V71" i="1"/>
  <c r="W71" i="1"/>
  <c r="X71" i="1"/>
  <c r="Y71" i="1"/>
  <c r="Z71" i="1"/>
  <c r="U73" i="1"/>
  <c r="V73" i="1"/>
  <c r="W73" i="1"/>
  <c r="X73" i="1"/>
  <c r="Y73" i="1"/>
  <c r="Z73" i="1"/>
  <c r="M74" i="1"/>
  <c r="U74" i="1"/>
  <c r="V74" i="1"/>
  <c r="W74" i="1"/>
  <c r="X74" i="1"/>
  <c r="Y74" i="1"/>
  <c r="Z74" i="1"/>
  <c r="M75" i="1"/>
  <c r="U75" i="1"/>
  <c r="V75" i="1"/>
  <c r="W75" i="1"/>
  <c r="X75" i="1"/>
  <c r="Y75" i="1"/>
  <c r="Z75" i="1"/>
  <c r="M76" i="1"/>
  <c r="U76" i="1"/>
  <c r="V76" i="1"/>
  <c r="W76" i="1"/>
  <c r="X76" i="1"/>
  <c r="Y76" i="1"/>
  <c r="Z76" i="1"/>
  <c r="M77" i="1"/>
  <c r="U77" i="1"/>
  <c r="V77" i="1"/>
  <c r="W77" i="1"/>
  <c r="X77" i="1"/>
  <c r="Y77" i="1"/>
  <c r="Z77" i="1"/>
  <c r="M78" i="1"/>
  <c r="U78" i="1"/>
  <c r="V78" i="1"/>
  <c r="W78" i="1"/>
  <c r="X78" i="1"/>
  <c r="Y78" i="1"/>
  <c r="Z78" i="1"/>
  <c r="M79" i="1"/>
  <c r="U79" i="1"/>
  <c r="V79" i="1"/>
  <c r="W79" i="1"/>
  <c r="X79" i="1"/>
  <c r="Y79" i="1"/>
  <c r="Z79" i="1"/>
  <c r="U80" i="1"/>
  <c r="V80" i="1"/>
  <c r="W80" i="1"/>
  <c r="X80" i="1"/>
  <c r="Y80" i="1"/>
  <c r="Z80" i="1"/>
  <c r="M81" i="1"/>
  <c r="U81" i="1"/>
  <c r="V81" i="1"/>
  <c r="W81" i="1"/>
  <c r="X81" i="1"/>
  <c r="Y81" i="1"/>
  <c r="Z81" i="1"/>
  <c r="M82" i="1"/>
  <c r="U82" i="1"/>
  <c r="V82" i="1"/>
  <c r="W82" i="1"/>
  <c r="X82" i="1"/>
  <c r="Y82" i="1"/>
  <c r="Z82" i="1"/>
  <c r="M83" i="1"/>
  <c r="U83" i="1"/>
  <c r="V83" i="1"/>
  <c r="W83" i="1"/>
  <c r="X83" i="1"/>
  <c r="Y83" i="1"/>
  <c r="Z83" i="1"/>
  <c r="M86" i="1"/>
  <c r="U86" i="1"/>
  <c r="V86" i="1"/>
  <c r="W86" i="1"/>
  <c r="X86" i="1"/>
  <c r="Y86" i="1"/>
  <c r="Z86" i="1"/>
  <c r="M87" i="1"/>
  <c r="U87" i="1"/>
  <c r="V87" i="1"/>
  <c r="W87" i="1"/>
  <c r="X87" i="1"/>
  <c r="Y87" i="1"/>
  <c r="Z87" i="1"/>
  <c r="M88" i="1"/>
  <c r="U88" i="1"/>
  <c r="V88" i="1"/>
  <c r="W88" i="1"/>
  <c r="X88" i="1"/>
  <c r="Y88" i="1"/>
  <c r="Z88" i="1"/>
  <c r="M89" i="1"/>
  <c r="U89" i="1"/>
  <c r="V89" i="1"/>
  <c r="W89" i="1"/>
  <c r="X89" i="1"/>
  <c r="Y89" i="1"/>
  <c r="Z89" i="1"/>
  <c r="M90" i="1"/>
  <c r="U90" i="1"/>
  <c r="V90" i="1"/>
  <c r="W90" i="1"/>
  <c r="X90" i="1"/>
  <c r="Y90" i="1"/>
  <c r="Z90" i="1"/>
  <c r="M91" i="1"/>
  <c r="U91" i="1"/>
  <c r="V91" i="1"/>
  <c r="W91" i="1"/>
  <c r="X91" i="1"/>
  <c r="Y91" i="1"/>
  <c r="Z91" i="1"/>
  <c r="M92" i="1"/>
  <c r="U92" i="1"/>
  <c r="V92" i="1"/>
  <c r="W92" i="1"/>
  <c r="X92" i="1"/>
  <c r="Y92" i="1"/>
  <c r="Z92" i="1"/>
  <c r="M93" i="1"/>
  <c r="U93" i="1"/>
  <c r="V93" i="1"/>
  <c r="W93" i="1"/>
  <c r="X93" i="1"/>
  <c r="Y93" i="1"/>
  <c r="Z93" i="1"/>
  <c r="M94" i="1"/>
  <c r="U94" i="1"/>
  <c r="V94" i="1"/>
  <c r="W94" i="1"/>
  <c r="X94" i="1"/>
  <c r="Y94" i="1"/>
  <c r="Z94" i="1"/>
  <c r="U95" i="1"/>
  <c r="U96" i="1"/>
  <c r="M97" i="1"/>
  <c r="U97" i="1"/>
  <c r="V97" i="1"/>
  <c r="W97" i="1"/>
  <c r="X97" i="1"/>
  <c r="Y97" i="1"/>
  <c r="Z97" i="1"/>
  <c r="M98" i="1"/>
  <c r="U98" i="1"/>
  <c r="V98" i="1"/>
  <c r="W98" i="1"/>
  <c r="X98" i="1"/>
  <c r="Y98" i="1"/>
  <c r="Z98" i="1"/>
  <c r="M99" i="1"/>
  <c r="U99" i="1"/>
  <c r="V99" i="1"/>
  <c r="W99" i="1"/>
  <c r="X99" i="1"/>
  <c r="Y99" i="1"/>
  <c r="Z99" i="1"/>
  <c r="M100" i="1"/>
  <c r="U100" i="1"/>
  <c r="V100" i="1"/>
  <c r="W100" i="1"/>
  <c r="X100" i="1"/>
  <c r="Y100" i="1"/>
  <c r="Z100" i="1"/>
  <c r="M101" i="1"/>
  <c r="U101" i="1"/>
  <c r="V101" i="1"/>
  <c r="W101" i="1"/>
  <c r="X101" i="1"/>
  <c r="Y101" i="1"/>
  <c r="Z101" i="1"/>
  <c r="M102" i="1"/>
  <c r="U102" i="1"/>
  <c r="V102" i="1"/>
  <c r="W102" i="1"/>
  <c r="X102" i="1"/>
  <c r="Y102" i="1"/>
  <c r="Z102" i="1"/>
  <c r="M103" i="1"/>
  <c r="U103" i="1"/>
  <c r="V103" i="1"/>
  <c r="W103" i="1"/>
  <c r="X103" i="1"/>
  <c r="Y103" i="1"/>
  <c r="Z103" i="1"/>
  <c r="M104" i="1"/>
  <c r="U104" i="1"/>
  <c r="V104" i="1"/>
  <c r="W104" i="1"/>
  <c r="X104" i="1"/>
  <c r="Y104" i="1"/>
  <c r="Z104" i="1"/>
  <c r="M105" i="1"/>
  <c r="U105" i="1"/>
  <c r="V105" i="1"/>
  <c r="W105" i="1"/>
  <c r="X105" i="1"/>
  <c r="Y105" i="1"/>
  <c r="Z105" i="1"/>
  <c r="M106" i="1"/>
  <c r="U106" i="1"/>
  <c r="V106" i="1"/>
  <c r="W106" i="1"/>
  <c r="X106" i="1"/>
  <c r="Y106" i="1"/>
  <c r="Z106" i="1"/>
  <c r="M107" i="1"/>
  <c r="U107" i="1"/>
  <c r="V107" i="1"/>
  <c r="W107" i="1"/>
  <c r="X107" i="1"/>
  <c r="Y107" i="1"/>
  <c r="Z107" i="1"/>
  <c r="M108" i="1"/>
  <c r="U108" i="1"/>
  <c r="V108" i="1"/>
  <c r="W108" i="1"/>
  <c r="X108" i="1"/>
  <c r="Y108" i="1"/>
  <c r="Z108" i="1"/>
  <c r="M109" i="1"/>
  <c r="U109" i="1"/>
  <c r="V109" i="1"/>
  <c r="W109" i="1"/>
  <c r="X109" i="1"/>
  <c r="Y109" i="1"/>
  <c r="Z109" i="1"/>
  <c r="M112" i="1"/>
  <c r="U112" i="1"/>
  <c r="V112" i="1"/>
  <c r="W112" i="1"/>
  <c r="X112" i="1"/>
  <c r="Y112" i="1"/>
  <c r="Z112" i="1"/>
  <c r="M113" i="1"/>
  <c r="U113" i="1"/>
  <c r="V113" i="1"/>
  <c r="W113" i="1"/>
  <c r="X113" i="1"/>
  <c r="Y113" i="1"/>
  <c r="Z113" i="1"/>
  <c r="M114" i="1"/>
  <c r="U114" i="1"/>
  <c r="V114" i="1"/>
  <c r="W114" i="1"/>
  <c r="X114" i="1"/>
  <c r="Y114" i="1"/>
  <c r="Z114" i="1"/>
  <c r="M115" i="1"/>
  <c r="U115" i="1"/>
  <c r="V115" i="1"/>
  <c r="W115" i="1"/>
  <c r="X115" i="1"/>
  <c r="Y115" i="1"/>
  <c r="Z115" i="1"/>
  <c r="M116" i="1"/>
  <c r="U116" i="1"/>
  <c r="V116" i="1"/>
  <c r="W116" i="1"/>
  <c r="X116" i="1"/>
  <c r="Y116" i="1"/>
  <c r="Z116" i="1"/>
  <c r="M117" i="1"/>
  <c r="U117" i="1"/>
  <c r="V117" i="1"/>
  <c r="W117" i="1"/>
  <c r="X117" i="1"/>
  <c r="Y117" i="1"/>
  <c r="Z117" i="1"/>
  <c r="M118" i="1"/>
  <c r="U118" i="1"/>
  <c r="V118" i="1"/>
  <c r="W118" i="1"/>
  <c r="X118" i="1"/>
  <c r="Y118" i="1"/>
  <c r="Z118" i="1"/>
  <c r="M119" i="1"/>
  <c r="U119" i="1"/>
  <c r="V119" i="1"/>
  <c r="W119" i="1"/>
  <c r="X119" i="1"/>
  <c r="Y119" i="1"/>
  <c r="Z119" i="1"/>
  <c r="M120" i="1"/>
  <c r="U120" i="1"/>
  <c r="V120" i="1"/>
  <c r="W120" i="1"/>
  <c r="X120" i="1"/>
  <c r="Y120" i="1"/>
  <c r="Z120" i="1"/>
  <c r="M121" i="1"/>
  <c r="U121" i="1"/>
  <c r="V121" i="1"/>
  <c r="W121" i="1"/>
  <c r="X121" i="1"/>
  <c r="Y121" i="1"/>
  <c r="Z121" i="1"/>
  <c r="M122" i="1"/>
  <c r="U122" i="1"/>
  <c r="V122" i="1"/>
  <c r="W122" i="1"/>
  <c r="X122" i="1"/>
  <c r="Y122" i="1"/>
  <c r="Z122" i="1"/>
  <c r="M123" i="1"/>
  <c r="U123" i="1"/>
  <c r="V123" i="1"/>
  <c r="W123" i="1"/>
  <c r="X123" i="1"/>
  <c r="Y123" i="1"/>
  <c r="Z123" i="1"/>
  <c r="M124" i="1"/>
  <c r="U124" i="1"/>
  <c r="V124" i="1"/>
  <c r="W124" i="1"/>
  <c r="X124" i="1"/>
  <c r="Y124" i="1"/>
  <c r="Z124" i="1"/>
  <c r="M125" i="1"/>
  <c r="U125" i="1"/>
  <c r="V125" i="1"/>
  <c r="W125" i="1"/>
  <c r="X125" i="1"/>
  <c r="Y125" i="1"/>
  <c r="Z125" i="1"/>
  <c r="M126" i="1"/>
  <c r="U126" i="1"/>
  <c r="V126" i="1"/>
  <c r="W126" i="1"/>
  <c r="X126" i="1"/>
  <c r="Y126" i="1"/>
  <c r="Z126" i="1"/>
  <c r="M127" i="1"/>
  <c r="U127" i="1"/>
  <c r="V127" i="1"/>
  <c r="W127" i="1"/>
  <c r="X127" i="1"/>
  <c r="Y127" i="1"/>
  <c r="Z127" i="1"/>
  <c r="M128" i="1"/>
  <c r="U128" i="1"/>
  <c r="V128" i="1"/>
  <c r="W128" i="1"/>
  <c r="X128" i="1"/>
  <c r="Y128" i="1"/>
  <c r="Z128" i="1"/>
  <c r="M129" i="1"/>
  <c r="U129" i="1"/>
  <c r="V129" i="1"/>
  <c r="W129" i="1"/>
  <c r="X129" i="1"/>
  <c r="Y129" i="1"/>
  <c r="Z129" i="1"/>
  <c r="M130" i="1"/>
  <c r="U130" i="1"/>
  <c r="V130" i="1"/>
  <c r="W130" i="1"/>
  <c r="X130" i="1"/>
  <c r="Y130" i="1"/>
  <c r="Z130" i="1"/>
  <c r="M131" i="1"/>
  <c r="U131" i="1"/>
  <c r="V131" i="1"/>
  <c r="W131" i="1"/>
  <c r="X131" i="1"/>
  <c r="Y131" i="1"/>
  <c r="Z131" i="1"/>
  <c r="M132" i="1"/>
  <c r="U132" i="1"/>
  <c r="V132" i="1"/>
  <c r="W132" i="1"/>
  <c r="X132" i="1"/>
  <c r="Y132" i="1"/>
  <c r="Z132" i="1"/>
  <c r="M133" i="1"/>
  <c r="U133" i="1"/>
  <c r="V133" i="1"/>
  <c r="W133" i="1"/>
  <c r="X133" i="1"/>
  <c r="Y133" i="1"/>
  <c r="Z133" i="1"/>
  <c r="M134" i="1"/>
  <c r="U134" i="1"/>
  <c r="V134" i="1"/>
  <c r="W134" i="1"/>
  <c r="X134" i="1"/>
  <c r="Y134" i="1"/>
  <c r="Z134" i="1"/>
  <c r="M135" i="1"/>
  <c r="U135" i="1"/>
  <c r="V135" i="1"/>
  <c r="W135" i="1"/>
  <c r="X135" i="1"/>
  <c r="Y135" i="1"/>
  <c r="Z135" i="1"/>
  <c r="M136" i="1"/>
  <c r="U136" i="1"/>
  <c r="V136" i="1"/>
  <c r="W136" i="1"/>
  <c r="X136" i="1"/>
  <c r="Y136" i="1"/>
  <c r="Z136" i="1"/>
  <c r="M137" i="1"/>
  <c r="U137" i="1"/>
  <c r="V137" i="1"/>
  <c r="W137" i="1"/>
  <c r="X137" i="1"/>
  <c r="Y137" i="1"/>
  <c r="Z137" i="1"/>
  <c r="M138" i="1"/>
  <c r="U138" i="1"/>
  <c r="V138" i="1"/>
  <c r="W138" i="1"/>
  <c r="X138" i="1"/>
  <c r="Y138" i="1"/>
  <c r="Z138" i="1"/>
  <c r="M139" i="1"/>
  <c r="U139" i="1"/>
  <c r="V139" i="1"/>
  <c r="W139" i="1"/>
  <c r="X139" i="1"/>
  <c r="Y139" i="1"/>
  <c r="Z139" i="1"/>
  <c r="M142" i="1"/>
  <c r="U142" i="1"/>
  <c r="V142" i="1"/>
  <c r="W142" i="1"/>
  <c r="X142" i="1"/>
  <c r="Y142" i="1"/>
  <c r="Z142" i="1"/>
  <c r="M143" i="1"/>
  <c r="U143" i="1"/>
  <c r="V143" i="1"/>
  <c r="W143" i="1"/>
  <c r="X143" i="1"/>
  <c r="Y143" i="1"/>
  <c r="Z143" i="1"/>
  <c r="M144" i="1"/>
  <c r="U144" i="1"/>
  <c r="V144" i="1"/>
  <c r="W144" i="1"/>
  <c r="X144" i="1"/>
  <c r="Y144" i="1"/>
  <c r="Z144" i="1"/>
  <c r="M145" i="1"/>
  <c r="U145" i="1"/>
  <c r="V145" i="1"/>
  <c r="W145" i="1"/>
  <c r="X145" i="1"/>
  <c r="Y145" i="1"/>
  <c r="Z145" i="1"/>
  <c r="M146" i="1"/>
  <c r="U146" i="1"/>
  <c r="V146" i="1"/>
  <c r="W146" i="1"/>
  <c r="X146" i="1"/>
  <c r="Y146" i="1"/>
  <c r="Z146" i="1"/>
  <c r="M147" i="1"/>
  <c r="U147" i="1"/>
  <c r="V147" i="1"/>
  <c r="W147" i="1"/>
  <c r="X147" i="1"/>
  <c r="Y147" i="1"/>
  <c r="Z147" i="1"/>
  <c r="M148" i="1"/>
  <c r="U148" i="1"/>
  <c r="V148" i="1"/>
  <c r="W148" i="1"/>
  <c r="X148" i="1"/>
  <c r="Y148" i="1"/>
  <c r="Z148" i="1"/>
  <c r="M149" i="1"/>
  <c r="U149" i="1"/>
  <c r="V149" i="1"/>
  <c r="W149" i="1"/>
  <c r="X149" i="1"/>
  <c r="Y149" i="1"/>
  <c r="Z149" i="1"/>
  <c r="M150" i="1"/>
  <c r="U150" i="1"/>
  <c r="V150" i="1"/>
  <c r="W150" i="1"/>
  <c r="X150" i="1"/>
  <c r="Y150" i="1"/>
  <c r="Z150" i="1"/>
  <c r="M151" i="1"/>
  <c r="U151" i="1"/>
  <c r="V151" i="1"/>
  <c r="W151" i="1"/>
  <c r="X151" i="1"/>
  <c r="Y151" i="1"/>
  <c r="Z151" i="1"/>
  <c r="M152" i="1"/>
  <c r="U152" i="1"/>
  <c r="V152" i="1"/>
  <c r="W152" i="1"/>
  <c r="X152" i="1"/>
  <c r="Y152" i="1"/>
  <c r="Z152" i="1"/>
  <c r="M153" i="1"/>
  <c r="U153" i="1"/>
  <c r="V153" i="1"/>
  <c r="W153" i="1"/>
  <c r="X153" i="1"/>
  <c r="Y153" i="1"/>
  <c r="Z153" i="1"/>
  <c r="M154" i="1"/>
  <c r="U154" i="1"/>
  <c r="V154" i="1"/>
  <c r="W154" i="1"/>
  <c r="X154" i="1"/>
  <c r="Y154" i="1"/>
  <c r="Z154" i="1"/>
  <c r="M155" i="1"/>
  <c r="U155" i="1"/>
  <c r="V155" i="1"/>
  <c r="W155" i="1"/>
  <c r="X155" i="1"/>
  <c r="Y155" i="1"/>
  <c r="Z155" i="1"/>
  <c r="M156" i="1"/>
  <c r="U156" i="1"/>
  <c r="V156" i="1"/>
  <c r="W156" i="1"/>
  <c r="X156" i="1"/>
  <c r="Y156" i="1"/>
  <c r="Z156" i="1"/>
  <c r="M157" i="1"/>
  <c r="U157" i="1"/>
  <c r="V157" i="1"/>
  <c r="W157" i="1"/>
  <c r="X157" i="1"/>
  <c r="Y157" i="1"/>
  <c r="Z157" i="1"/>
  <c r="M158" i="1"/>
  <c r="U158" i="1"/>
  <c r="V158" i="1"/>
  <c r="W158" i="1"/>
  <c r="X158" i="1"/>
  <c r="Y158" i="1"/>
  <c r="Z158" i="1"/>
  <c r="M159" i="1"/>
  <c r="U159" i="1"/>
  <c r="V159" i="1"/>
  <c r="W159" i="1"/>
  <c r="X159" i="1"/>
  <c r="Y159" i="1"/>
  <c r="Z159" i="1"/>
  <c r="M160" i="1"/>
  <c r="U160" i="1"/>
  <c r="V160" i="1"/>
  <c r="W160" i="1"/>
  <c r="X160" i="1"/>
  <c r="Y160" i="1"/>
  <c r="Z160" i="1"/>
  <c r="M161" i="1"/>
  <c r="U161" i="1"/>
  <c r="V161" i="1"/>
  <c r="W161" i="1"/>
  <c r="X161" i="1"/>
  <c r="Y161" i="1"/>
  <c r="Z161" i="1"/>
  <c r="M162" i="1"/>
  <c r="U162" i="1"/>
  <c r="V162" i="1"/>
  <c r="W162" i="1"/>
  <c r="X162" i="1"/>
  <c r="Y162" i="1"/>
  <c r="Z162" i="1"/>
  <c r="M163" i="1"/>
  <c r="U163" i="1"/>
  <c r="V163" i="1"/>
  <c r="W163" i="1"/>
  <c r="X163" i="1"/>
  <c r="Y163" i="1"/>
  <c r="Z163" i="1"/>
  <c r="M164" i="1"/>
  <c r="U164" i="1"/>
  <c r="V164" i="1"/>
  <c r="W164" i="1"/>
  <c r="X164" i="1"/>
  <c r="Y164" i="1"/>
  <c r="Z164" i="1"/>
  <c r="M165" i="1"/>
  <c r="U165" i="1"/>
  <c r="V165" i="1"/>
  <c r="W165" i="1"/>
  <c r="X165" i="1"/>
  <c r="Y165" i="1"/>
  <c r="Z165" i="1"/>
  <c r="M168" i="1"/>
  <c r="U168" i="1"/>
  <c r="V168" i="1"/>
  <c r="W168" i="1"/>
  <c r="X168" i="1"/>
  <c r="Y168" i="1"/>
  <c r="Z168" i="1"/>
  <c r="M169" i="1"/>
  <c r="U169" i="1"/>
  <c r="V169" i="1"/>
  <c r="W169" i="1"/>
  <c r="X169" i="1"/>
  <c r="Y169" i="1"/>
  <c r="Z169" i="1"/>
  <c r="M170" i="1"/>
  <c r="U170" i="1"/>
  <c r="V170" i="1"/>
  <c r="W170" i="1"/>
  <c r="X170" i="1"/>
  <c r="Y170" i="1"/>
  <c r="Z170" i="1"/>
  <c r="M171" i="1"/>
  <c r="U171" i="1"/>
  <c r="V171" i="1"/>
  <c r="W171" i="1"/>
  <c r="X171" i="1"/>
  <c r="Y171" i="1"/>
  <c r="Z171" i="1"/>
  <c r="M172" i="1"/>
  <c r="U172" i="1"/>
  <c r="V172" i="1"/>
  <c r="W172" i="1"/>
  <c r="X172" i="1"/>
  <c r="Y172" i="1"/>
  <c r="Z172" i="1"/>
  <c r="M173" i="1"/>
  <c r="U173" i="1"/>
  <c r="V173" i="1"/>
  <c r="W173" i="1"/>
  <c r="X173" i="1"/>
  <c r="Y173" i="1"/>
  <c r="Z173" i="1"/>
  <c r="M174" i="1"/>
  <c r="U174" i="1"/>
  <c r="V174" i="1"/>
  <c r="W174" i="1"/>
  <c r="X174" i="1"/>
  <c r="Y174" i="1"/>
  <c r="Z174" i="1"/>
  <c r="M175" i="1"/>
  <c r="U175" i="1"/>
  <c r="V175" i="1"/>
  <c r="W175" i="1"/>
  <c r="X175" i="1"/>
  <c r="Y175" i="1"/>
  <c r="Z175" i="1"/>
  <c r="M176" i="1"/>
  <c r="U176" i="1"/>
  <c r="V176" i="1"/>
  <c r="W176" i="1"/>
  <c r="X176" i="1"/>
  <c r="Y176" i="1"/>
  <c r="Z176" i="1"/>
  <c r="M177" i="1"/>
  <c r="U177" i="1"/>
  <c r="V177" i="1"/>
  <c r="W177" i="1"/>
  <c r="X177" i="1"/>
  <c r="Y177" i="1"/>
  <c r="Z177" i="1"/>
  <c r="M178" i="1"/>
  <c r="U178" i="1"/>
  <c r="V178" i="1"/>
  <c r="W178" i="1"/>
  <c r="X178" i="1"/>
  <c r="Y178" i="1"/>
  <c r="Z178" i="1"/>
  <c r="M179" i="1"/>
  <c r="U179" i="1"/>
  <c r="V179" i="1"/>
  <c r="W179" i="1"/>
  <c r="X179" i="1"/>
  <c r="Y179" i="1"/>
  <c r="Z179" i="1"/>
  <c r="M180" i="1"/>
  <c r="U180" i="1"/>
  <c r="V180" i="1"/>
  <c r="W180" i="1"/>
  <c r="X180" i="1"/>
  <c r="Y180" i="1"/>
  <c r="Z180" i="1"/>
  <c r="M183" i="1"/>
  <c r="U183" i="1"/>
  <c r="V183" i="1"/>
  <c r="W183" i="1"/>
  <c r="X183" i="1"/>
  <c r="Y183" i="1"/>
  <c r="Z183" i="1"/>
  <c r="M184" i="1"/>
  <c r="U184" i="1"/>
  <c r="V184" i="1"/>
  <c r="W184" i="1"/>
  <c r="X184" i="1"/>
  <c r="Y184" i="1"/>
  <c r="Z184" i="1"/>
  <c r="M185" i="1"/>
  <c r="U185" i="1"/>
  <c r="V185" i="1"/>
  <c r="W185" i="1"/>
  <c r="X185" i="1"/>
  <c r="Y185" i="1"/>
  <c r="Z185" i="1"/>
  <c r="M186" i="1"/>
  <c r="U186" i="1"/>
  <c r="V186" i="1"/>
  <c r="W186" i="1"/>
  <c r="X186" i="1"/>
  <c r="Y186" i="1"/>
  <c r="Z186" i="1"/>
  <c r="M187" i="1"/>
  <c r="U187" i="1"/>
  <c r="V187" i="1"/>
  <c r="W187" i="1"/>
  <c r="X187" i="1"/>
  <c r="Y187" i="1"/>
  <c r="Z187" i="1"/>
  <c r="M188" i="1"/>
  <c r="U188" i="1"/>
  <c r="V188" i="1"/>
  <c r="W188" i="1"/>
  <c r="X188" i="1"/>
  <c r="Y188" i="1"/>
  <c r="Z188" i="1"/>
  <c r="M189" i="1"/>
  <c r="U189" i="1"/>
  <c r="V189" i="1"/>
  <c r="W189" i="1"/>
  <c r="X189" i="1"/>
  <c r="Y189" i="1"/>
  <c r="Z189" i="1"/>
  <c r="M190" i="1"/>
  <c r="U190" i="1"/>
  <c r="V190" i="1"/>
  <c r="W190" i="1"/>
  <c r="X190" i="1"/>
  <c r="Y190" i="1"/>
  <c r="Z190" i="1"/>
  <c r="M191" i="1"/>
  <c r="U191" i="1"/>
  <c r="V191" i="1"/>
  <c r="W191" i="1"/>
  <c r="X191" i="1"/>
  <c r="Y191" i="1"/>
  <c r="Z191" i="1"/>
  <c r="M192" i="1"/>
  <c r="U192" i="1"/>
  <c r="V192" i="1"/>
  <c r="W192" i="1"/>
  <c r="X192" i="1"/>
  <c r="Y192" i="1"/>
  <c r="Z192" i="1"/>
  <c r="M193" i="1"/>
  <c r="U193" i="1"/>
  <c r="V193" i="1"/>
  <c r="W193" i="1"/>
  <c r="X193" i="1"/>
  <c r="Y193" i="1"/>
  <c r="Z193" i="1"/>
  <c r="M194" i="1"/>
  <c r="U194" i="1"/>
  <c r="V194" i="1"/>
  <c r="W194" i="1"/>
  <c r="X194" i="1"/>
  <c r="Y194" i="1"/>
  <c r="Z194" i="1"/>
  <c r="M195" i="1"/>
  <c r="U195" i="1"/>
  <c r="V195" i="1"/>
  <c r="W195" i="1"/>
  <c r="X195" i="1"/>
  <c r="Y195" i="1"/>
  <c r="Z195" i="1"/>
  <c r="M196" i="1"/>
  <c r="U196" i="1"/>
  <c r="V196" i="1"/>
  <c r="W196" i="1"/>
  <c r="X196" i="1"/>
  <c r="Y196" i="1"/>
  <c r="Z196" i="1"/>
  <c r="M199" i="1"/>
  <c r="U199" i="1"/>
  <c r="V199" i="1"/>
  <c r="W199" i="1"/>
  <c r="X199" i="1"/>
  <c r="Y199" i="1"/>
  <c r="Z199" i="1"/>
  <c r="M200" i="1"/>
  <c r="U200" i="1"/>
  <c r="V200" i="1"/>
  <c r="W200" i="1"/>
  <c r="X200" i="1"/>
  <c r="Y200" i="1"/>
  <c r="Z200" i="1"/>
  <c r="M201" i="1"/>
  <c r="U201" i="1"/>
  <c r="V201" i="1"/>
  <c r="W201" i="1"/>
  <c r="X201" i="1"/>
  <c r="Y201" i="1"/>
  <c r="Z201" i="1"/>
  <c r="M202" i="1"/>
  <c r="U202" i="1"/>
  <c r="V202" i="1"/>
  <c r="W202" i="1"/>
  <c r="X202" i="1"/>
  <c r="Y202" i="1"/>
  <c r="Z202" i="1"/>
  <c r="M203" i="1"/>
  <c r="U203" i="1"/>
  <c r="V203" i="1"/>
  <c r="W203" i="1"/>
  <c r="X203" i="1"/>
  <c r="Y203" i="1"/>
  <c r="Z203" i="1"/>
  <c r="M204" i="1"/>
  <c r="U204" i="1"/>
  <c r="V204" i="1"/>
  <c r="W204" i="1"/>
  <c r="X204" i="1"/>
  <c r="Y204" i="1"/>
  <c r="Z204" i="1"/>
  <c r="M205" i="1"/>
  <c r="U205" i="1"/>
  <c r="V205" i="1"/>
  <c r="W205" i="1"/>
  <c r="X205" i="1"/>
  <c r="Y205" i="1"/>
  <c r="Z205" i="1"/>
  <c r="M206" i="1"/>
  <c r="U206" i="1"/>
  <c r="V206" i="1"/>
  <c r="W206" i="1"/>
  <c r="X206" i="1"/>
  <c r="Y206" i="1"/>
  <c r="Z206" i="1"/>
  <c r="M207" i="1"/>
  <c r="U207" i="1"/>
  <c r="V207" i="1"/>
  <c r="W207" i="1"/>
  <c r="X207" i="1"/>
  <c r="Y207" i="1"/>
  <c r="Z207" i="1"/>
  <c r="M208" i="1"/>
  <c r="U208" i="1"/>
  <c r="V208" i="1"/>
  <c r="W208" i="1"/>
  <c r="X208" i="1"/>
  <c r="Y208" i="1"/>
  <c r="Z208" i="1"/>
  <c r="U209" i="1"/>
  <c r="X209" i="1"/>
  <c r="Y209" i="1"/>
  <c r="Z209" i="1"/>
  <c r="M210" i="1"/>
  <c r="U210" i="1"/>
  <c r="X210" i="1"/>
  <c r="Y210" i="1"/>
  <c r="Z210" i="1"/>
  <c r="U211" i="1"/>
  <c r="X211" i="1"/>
  <c r="Y211" i="1"/>
  <c r="Z211" i="1"/>
  <c r="M212" i="1"/>
  <c r="U212" i="1"/>
  <c r="V212" i="1"/>
  <c r="W212" i="1"/>
  <c r="X212" i="1"/>
  <c r="Y212" i="1"/>
  <c r="Z212" i="1"/>
  <c r="M213" i="1"/>
  <c r="U213" i="1"/>
  <c r="V213" i="1"/>
  <c r="W213" i="1"/>
  <c r="X213" i="1"/>
  <c r="Y213" i="1"/>
  <c r="Z213" i="1"/>
  <c r="M214" i="1"/>
  <c r="U214" i="1"/>
  <c r="V214" i="1"/>
  <c r="W214" i="1"/>
  <c r="X214" i="1"/>
  <c r="Y214" i="1"/>
  <c r="Z214" i="1"/>
  <c r="M215" i="1"/>
  <c r="U215" i="1"/>
  <c r="V215" i="1"/>
  <c r="W215" i="1"/>
  <c r="X215" i="1"/>
  <c r="Y215" i="1"/>
  <c r="Z215" i="1"/>
  <c r="M216" i="1"/>
  <c r="U216" i="1"/>
  <c r="V216" i="1"/>
  <c r="W216" i="1"/>
  <c r="X216" i="1"/>
  <c r="Y216" i="1"/>
  <c r="Z216" i="1"/>
  <c r="M217" i="1"/>
  <c r="U217" i="1"/>
  <c r="V217" i="1"/>
  <c r="W217" i="1"/>
  <c r="X217" i="1"/>
  <c r="Y217" i="1"/>
  <c r="Z217" i="1"/>
  <c r="M218" i="1"/>
  <c r="U218" i="1"/>
  <c r="V218" i="1"/>
  <c r="W218" i="1"/>
  <c r="U219" i="1"/>
  <c r="M220" i="1"/>
  <c r="U220" i="1"/>
  <c r="V220" i="1"/>
  <c r="W220" i="1"/>
  <c r="X220" i="1"/>
  <c r="Y220" i="1"/>
  <c r="Z220" i="1"/>
  <c r="M223" i="1"/>
  <c r="U223" i="1"/>
  <c r="V223" i="1"/>
  <c r="W223" i="1"/>
  <c r="X223" i="1"/>
  <c r="Y223" i="1"/>
  <c r="Z223" i="1"/>
  <c r="M224" i="1"/>
  <c r="U224" i="1"/>
  <c r="V224" i="1"/>
  <c r="W224" i="1"/>
  <c r="X224" i="1"/>
  <c r="Y224" i="1"/>
  <c r="Z224" i="1"/>
  <c r="M225" i="1"/>
  <c r="U225" i="1"/>
  <c r="V225" i="1"/>
  <c r="W225" i="1"/>
  <c r="X225" i="1"/>
  <c r="Y225" i="1"/>
  <c r="Z225" i="1"/>
  <c r="M226" i="1"/>
  <c r="U226" i="1"/>
  <c r="V226" i="1"/>
  <c r="W226" i="1"/>
  <c r="X226" i="1"/>
  <c r="Y226" i="1"/>
  <c r="Z226" i="1"/>
  <c r="M227" i="1"/>
  <c r="U227" i="1"/>
  <c r="V227" i="1"/>
  <c r="W227" i="1"/>
  <c r="X227" i="1"/>
  <c r="Y227" i="1"/>
  <c r="Z227" i="1"/>
  <c r="M228" i="1"/>
  <c r="U228" i="1"/>
  <c r="V228" i="1"/>
  <c r="W228" i="1"/>
  <c r="X228" i="1"/>
  <c r="Y228" i="1"/>
  <c r="Z228" i="1"/>
  <c r="M229" i="1"/>
  <c r="U229" i="1"/>
  <c r="V229" i="1"/>
  <c r="W229" i="1"/>
  <c r="X229" i="1"/>
  <c r="Y229" i="1"/>
  <c r="Z229" i="1"/>
  <c r="M230" i="1"/>
  <c r="U230" i="1"/>
  <c r="V230" i="1"/>
  <c r="W230" i="1"/>
  <c r="X230" i="1"/>
  <c r="Y230" i="1"/>
  <c r="Z230" i="1"/>
  <c r="M231" i="1"/>
  <c r="U231" i="1"/>
  <c r="V231" i="1"/>
  <c r="W231" i="1"/>
  <c r="X231" i="1"/>
  <c r="Y231" i="1"/>
  <c r="Z231" i="1"/>
  <c r="M232" i="1"/>
  <c r="U232" i="1"/>
  <c r="V232" i="1"/>
  <c r="W232" i="1"/>
  <c r="X232" i="1"/>
  <c r="Y232" i="1"/>
  <c r="Z232" i="1"/>
  <c r="M233" i="1"/>
  <c r="U233" i="1"/>
  <c r="V233" i="1"/>
  <c r="W233" i="1"/>
  <c r="X233" i="1"/>
  <c r="Y233" i="1"/>
  <c r="Z233" i="1"/>
  <c r="M234" i="1"/>
  <c r="U234" i="1"/>
  <c r="V234" i="1"/>
  <c r="W234" i="1"/>
  <c r="X234" i="1"/>
  <c r="Y234" i="1"/>
  <c r="Z234" i="1"/>
  <c r="M235" i="1"/>
  <c r="U235" i="1"/>
  <c r="V235" i="1"/>
  <c r="W235" i="1"/>
  <c r="X235" i="1"/>
  <c r="Y235" i="1"/>
  <c r="Z235" i="1"/>
  <c r="M236" i="1"/>
  <c r="U236" i="1"/>
  <c r="V236" i="1"/>
  <c r="W236" i="1"/>
  <c r="X236" i="1"/>
  <c r="Y236" i="1"/>
  <c r="Z236" i="1"/>
  <c r="M237" i="1"/>
  <c r="U237" i="1"/>
  <c r="V237" i="1"/>
  <c r="W237" i="1"/>
  <c r="X237" i="1"/>
  <c r="Y237" i="1"/>
  <c r="Z237" i="1"/>
  <c r="M238" i="1"/>
  <c r="U238" i="1"/>
  <c r="V238" i="1"/>
  <c r="W238" i="1"/>
  <c r="X238" i="1"/>
  <c r="Y238" i="1"/>
  <c r="Z238" i="1"/>
  <c r="M239" i="1"/>
  <c r="U239" i="1"/>
  <c r="V239" i="1"/>
  <c r="W239" i="1"/>
  <c r="X239" i="1"/>
  <c r="Y239" i="1"/>
  <c r="Z239" i="1"/>
  <c r="M240" i="1"/>
  <c r="U240" i="1"/>
  <c r="V240" i="1"/>
  <c r="W240" i="1"/>
  <c r="X240" i="1"/>
  <c r="Y240" i="1"/>
  <c r="Z240" i="1"/>
  <c r="M241" i="1"/>
  <c r="U241" i="1"/>
  <c r="V241" i="1"/>
  <c r="W241" i="1"/>
  <c r="X241" i="1"/>
  <c r="Y241" i="1"/>
  <c r="Z241" i="1"/>
  <c r="M242" i="1"/>
  <c r="U242" i="1"/>
  <c r="V242" i="1"/>
  <c r="W242" i="1"/>
  <c r="X242" i="1"/>
  <c r="Y242" i="1"/>
  <c r="Z242" i="1"/>
  <c r="M243" i="1"/>
  <c r="U243" i="1"/>
  <c r="V243" i="1"/>
  <c r="W243" i="1"/>
  <c r="X243" i="1"/>
  <c r="Y243" i="1"/>
  <c r="Z243" i="1"/>
  <c r="M244" i="1"/>
  <c r="U244" i="1"/>
  <c r="V244" i="1"/>
  <c r="W244" i="1"/>
  <c r="X244" i="1"/>
  <c r="Y244" i="1"/>
  <c r="Z244" i="1"/>
  <c r="M245" i="1"/>
  <c r="U245" i="1"/>
  <c r="V245" i="1"/>
  <c r="W245" i="1"/>
  <c r="X245" i="1"/>
  <c r="Y245" i="1"/>
  <c r="Z245" i="1"/>
  <c r="M246" i="1"/>
  <c r="U246" i="1"/>
  <c r="V246" i="1"/>
  <c r="W246" i="1"/>
  <c r="X246" i="1"/>
  <c r="Y246" i="1"/>
  <c r="Z246" i="1"/>
  <c r="Z166" i="1" l="1"/>
  <c r="X166" i="1"/>
  <c r="Y166" i="1"/>
  <c r="Y110" i="1"/>
  <c r="U66" i="1"/>
  <c r="Z247" i="1"/>
  <c r="M110" i="1"/>
  <c r="U197" i="1"/>
  <c r="Z48" i="1"/>
  <c r="X247" i="1"/>
  <c r="U166" i="1"/>
  <c r="Z181" i="1"/>
  <c r="M140" i="1"/>
  <c r="M166" i="1"/>
  <c r="U48" i="1"/>
  <c r="S249" i="1"/>
  <c r="Y197" i="1"/>
  <c r="U247" i="1"/>
  <c r="X181" i="1"/>
  <c r="V110" i="1"/>
  <c r="M84" i="1"/>
  <c r="M66" i="1"/>
  <c r="U181" i="1"/>
  <c r="M221" i="1"/>
  <c r="U110" i="1"/>
  <c r="M247" i="1"/>
  <c r="Z197" i="1"/>
  <c r="V181" i="1"/>
  <c r="Y181" i="1"/>
  <c r="V140" i="1"/>
  <c r="J249" i="1"/>
  <c r="J251" i="1" s="1"/>
  <c r="K249" i="1"/>
  <c r="K251" i="1" s="1"/>
  <c r="V221" i="1"/>
  <c r="X197" i="1"/>
  <c r="U140" i="1"/>
  <c r="Q249" i="1"/>
  <c r="L249" i="1"/>
  <c r="V84" i="1"/>
  <c r="P249" i="1"/>
  <c r="T249" i="1"/>
  <c r="V247" i="1"/>
  <c r="Y247" i="1"/>
  <c r="U221" i="1"/>
  <c r="M197" i="1"/>
  <c r="Y140" i="1"/>
  <c r="U84" i="1"/>
  <c r="V66" i="1"/>
  <c r="V48" i="1"/>
  <c r="Y48" i="1"/>
  <c r="M181" i="1"/>
  <c r="W140" i="1"/>
  <c r="Z140" i="1"/>
  <c r="Z221" i="1"/>
  <c r="W221" i="1"/>
  <c r="W84" i="1"/>
  <c r="Z84" i="1"/>
  <c r="Z66" i="1"/>
  <c r="W66" i="1"/>
  <c r="W110" i="1"/>
  <c r="Z110" i="1"/>
  <c r="W247" i="1"/>
  <c r="W181" i="1"/>
  <c r="W48" i="1"/>
  <c r="Y221" i="1"/>
  <c r="W197" i="1"/>
  <c r="W166" i="1"/>
  <c r="X140" i="1"/>
  <c r="X110" i="1"/>
  <c r="Y84" i="1"/>
  <c r="Y66" i="1"/>
  <c r="R249" i="1"/>
  <c r="X221" i="1"/>
  <c r="V197" i="1"/>
  <c r="V166" i="1"/>
  <c r="X84" i="1"/>
  <c r="X66" i="1"/>
  <c r="V249" i="1" l="1"/>
  <c r="U249" i="1"/>
  <c r="Z249" i="1"/>
  <c r="M249" i="1"/>
  <c r="X249" i="1"/>
  <c r="W249" i="1"/>
  <c r="Y249" i="1"/>
</calcChain>
</file>

<file path=xl/sharedStrings.xml><?xml version="1.0" encoding="utf-8"?>
<sst xmlns="http://schemas.openxmlformats.org/spreadsheetml/2006/main" count="1175" uniqueCount="339">
  <si>
    <t>県内</t>
    <rPh sb="0" eb="2">
      <t>ケンナイ</t>
    </rPh>
    <phoneticPr fontId="7"/>
  </si>
  <si>
    <t>県外</t>
    <rPh sb="0" eb="2">
      <t>ケンガイ</t>
    </rPh>
    <phoneticPr fontId="7"/>
  </si>
  <si>
    <t>〔平均〕</t>
    <rPh sb="1" eb="3">
      <t>ヘイキン</t>
    </rPh>
    <phoneticPr fontId="7"/>
  </si>
  <si>
    <t>計</t>
    <rPh sb="0" eb="1">
      <t>ケイ</t>
    </rPh>
    <phoneticPr fontId="7"/>
  </si>
  <si>
    <t>全県</t>
    <rPh sb="0" eb="1">
      <t>ゼン</t>
    </rPh>
    <rPh sb="1" eb="2">
      <t>ケン</t>
    </rPh>
    <phoneticPr fontId="7"/>
  </si>
  <si>
    <t>単一</t>
  </si>
  <si>
    <t>昭和</t>
  </si>
  <si>
    <t>村営</t>
    <rPh sb="0" eb="2">
      <t>ソンエイ</t>
    </rPh>
    <phoneticPr fontId="8"/>
  </si>
  <si>
    <t>栄村</t>
  </si>
  <si>
    <t>平成</t>
  </si>
  <si>
    <t>口径別</t>
  </si>
  <si>
    <t>東大滝</t>
  </si>
  <si>
    <t>野沢温泉村</t>
  </si>
  <si>
    <t>七ヶ巻</t>
  </si>
  <si>
    <t>平林・虫生</t>
  </si>
  <si>
    <t>上ノ平</t>
  </si>
  <si>
    <t>馬曲</t>
  </si>
  <si>
    <t>木島平村</t>
  </si>
  <si>
    <t>高社</t>
  </si>
  <si>
    <t>住民組合営</t>
    <rPh sb="0" eb="2">
      <t>ジュウミン</t>
    </rPh>
    <rPh sb="2" eb="4">
      <t>クミアイ</t>
    </rPh>
    <rPh sb="4" eb="5">
      <t>エイ</t>
    </rPh>
    <phoneticPr fontId="8"/>
  </si>
  <si>
    <t>丸池</t>
  </si>
  <si>
    <t>山ノ内町</t>
  </si>
  <si>
    <t>町営</t>
    <rPh sb="0" eb="2">
      <t>チョウエイ</t>
    </rPh>
    <phoneticPr fontId="8"/>
  </si>
  <si>
    <t>熟平</t>
  </si>
  <si>
    <t>北部</t>
  </si>
  <si>
    <t>市営</t>
    <rPh sb="0" eb="2">
      <t>シエイ</t>
    </rPh>
    <phoneticPr fontId="8"/>
  </si>
  <si>
    <t>西大滝</t>
  </si>
  <si>
    <t>飯山市</t>
  </si>
  <si>
    <t>三郷（旭）</t>
  </si>
  <si>
    <t>瑞穂中央</t>
  </si>
  <si>
    <t>神戸</t>
  </si>
  <si>
    <t>瑞穂南部</t>
  </si>
  <si>
    <t>太田南部</t>
  </si>
  <si>
    <t>四郷</t>
  </si>
  <si>
    <t>藤沢桑名川</t>
  </si>
  <si>
    <t>温井上境</t>
  </si>
  <si>
    <t>北瑞</t>
  </si>
  <si>
    <t>中谷</t>
  </si>
  <si>
    <t>外様西部</t>
  </si>
  <si>
    <t>斑尾</t>
  </si>
  <si>
    <t>中野市</t>
  </si>
  <si>
    <t>北信</t>
  </si>
  <si>
    <t>小川村</t>
  </si>
  <si>
    <t>用途別</t>
  </si>
  <si>
    <t>私営</t>
    <rPh sb="0" eb="1">
      <t>ワタクシ</t>
    </rPh>
    <rPh sb="1" eb="2">
      <t>エイ</t>
    </rPh>
    <phoneticPr fontId="8"/>
  </si>
  <si>
    <t>飯綱牟礼ｴｺｰﾗﾝﾄﾞ</t>
  </si>
  <si>
    <t>飯綱町</t>
  </si>
  <si>
    <t>定額</t>
  </si>
  <si>
    <t>ｱｾﾞﾘｱ別荘分譲地</t>
  </si>
  <si>
    <t>斑尾東急リゾート</t>
  </si>
  <si>
    <t>信濃町</t>
  </si>
  <si>
    <t>野尻湖高原緑の村</t>
  </si>
  <si>
    <t>菅川</t>
  </si>
  <si>
    <t>古海</t>
  </si>
  <si>
    <t>山田</t>
  </si>
  <si>
    <t>高山村</t>
  </si>
  <si>
    <t>網掛</t>
  </si>
  <si>
    <t>坂城町</t>
  </si>
  <si>
    <t>千曲高原ゴルフ</t>
  </si>
  <si>
    <t>千曲市</t>
  </si>
  <si>
    <t>長野</t>
  </si>
  <si>
    <t>桑原</t>
  </si>
  <si>
    <t>樺平</t>
  </si>
  <si>
    <t>大田原</t>
  </si>
  <si>
    <t>菅平ｸﾞﾘｰﾝ別荘地</t>
  </si>
  <si>
    <t>須坂市</t>
  </si>
  <si>
    <t>峰の原</t>
  </si>
  <si>
    <t>中社</t>
  </si>
  <si>
    <t>長野市</t>
  </si>
  <si>
    <t>中条</t>
  </si>
  <si>
    <t>鬼無里</t>
  </si>
  <si>
    <t>戸隠</t>
  </si>
  <si>
    <t>大岡</t>
  </si>
  <si>
    <t>寺町北部</t>
  </si>
  <si>
    <t>清水山</t>
  </si>
  <si>
    <t>小谷村</t>
  </si>
  <si>
    <t>中土</t>
  </si>
  <si>
    <t>池原</t>
  </si>
  <si>
    <t>平間宮本</t>
  </si>
  <si>
    <t>月岡雨中</t>
  </si>
  <si>
    <t>千国</t>
  </si>
  <si>
    <t>若栗蕨平</t>
  </si>
  <si>
    <t>栂池</t>
  </si>
  <si>
    <t>広津</t>
  </si>
  <si>
    <t>池田町</t>
  </si>
  <si>
    <t>一津</t>
  </si>
  <si>
    <t>大町市</t>
  </si>
  <si>
    <t>中綱</t>
  </si>
  <si>
    <t>青木</t>
  </si>
  <si>
    <t>美麻</t>
  </si>
  <si>
    <t>八坂</t>
  </si>
  <si>
    <t>北安曇</t>
  </si>
  <si>
    <t>本城</t>
  </si>
  <si>
    <t>筑北村</t>
  </si>
  <si>
    <t>乱橋</t>
  </si>
  <si>
    <t>大沢</t>
  </si>
  <si>
    <t>坂北</t>
  </si>
  <si>
    <t>坂井</t>
  </si>
  <si>
    <t>朝日村</t>
  </si>
  <si>
    <t>清水高原</t>
  </si>
  <si>
    <t>山形村</t>
  </si>
  <si>
    <t>生坂村</t>
  </si>
  <si>
    <t>麻績村</t>
  </si>
  <si>
    <t>有明高原D4地区</t>
  </si>
  <si>
    <t>安曇野市</t>
  </si>
  <si>
    <t>あづみ野森</t>
  </si>
  <si>
    <t>楢川</t>
  </si>
  <si>
    <t>塩尻市</t>
  </si>
  <si>
    <t>赤松</t>
  </si>
  <si>
    <t>松本市</t>
  </si>
  <si>
    <t>大桑村</t>
  </si>
  <si>
    <t>おんたけ高原</t>
  </si>
  <si>
    <t>王滝村</t>
  </si>
  <si>
    <t>九蔵</t>
  </si>
  <si>
    <t>滝越</t>
  </si>
  <si>
    <t>木祖村</t>
    <rPh sb="0" eb="2">
      <t>キソ</t>
    </rPh>
    <rPh sb="2" eb="3">
      <t>ムラ</t>
    </rPh>
    <phoneticPr fontId="7"/>
  </si>
  <si>
    <t>木祖村</t>
  </si>
  <si>
    <t>木曽駒高原</t>
  </si>
  <si>
    <t>木曽町</t>
  </si>
  <si>
    <t>冷川</t>
  </si>
  <si>
    <t>開田高原</t>
  </si>
  <si>
    <t>末川</t>
  </si>
  <si>
    <t>日義</t>
  </si>
  <si>
    <t>三岳</t>
  </si>
  <si>
    <t>中央部</t>
  </si>
  <si>
    <t>熊沢</t>
  </si>
  <si>
    <t>黒川</t>
  </si>
  <si>
    <t>宇山</t>
  </si>
  <si>
    <t>南木曽町</t>
  </si>
  <si>
    <t>川向</t>
  </si>
  <si>
    <t>田立</t>
  </si>
  <si>
    <t>大山蘭</t>
  </si>
  <si>
    <t>三留野妻籠</t>
  </si>
  <si>
    <t>倉本</t>
  </si>
  <si>
    <t>上松町</t>
  </si>
  <si>
    <t>上松</t>
  </si>
  <si>
    <t>木曽</t>
  </si>
  <si>
    <t>鹿塩</t>
  </si>
  <si>
    <t>大鹿村</t>
  </si>
  <si>
    <t>大河原</t>
  </si>
  <si>
    <t>堀越長沢</t>
  </si>
  <si>
    <t>豊丘村</t>
  </si>
  <si>
    <t>南部</t>
  </si>
  <si>
    <t>大島</t>
  </si>
  <si>
    <t>喬木村</t>
  </si>
  <si>
    <t>喬木</t>
  </si>
  <si>
    <t>泰阜村</t>
  </si>
  <si>
    <t>向方</t>
  </si>
  <si>
    <t>天龍村</t>
  </si>
  <si>
    <t>鶯巣</t>
  </si>
  <si>
    <t>下山</t>
  </si>
  <si>
    <t>平岡</t>
  </si>
  <si>
    <t>売木村</t>
  </si>
  <si>
    <t>下條村</t>
  </si>
  <si>
    <t>小戸名</t>
  </si>
  <si>
    <t>根羽村</t>
  </si>
  <si>
    <t>根羽</t>
  </si>
  <si>
    <t>平谷村</t>
  </si>
  <si>
    <t>清内路</t>
  </si>
  <si>
    <t>阿智村</t>
  </si>
  <si>
    <t>浪合</t>
  </si>
  <si>
    <t>本谷</t>
  </si>
  <si>
    <t>園原</t>
  </si>
  <si>
    <t>大野</t>
  </si>
  <si>
    <t>第二</t>
  </si>
  <si>
    <t>第一</t>
  </si>
  <si>
    <t>阿南町</t>
    <rPh sb="0" eb="2">
      <t>アナン</t>
    </rPh>
    <rPh sb="2" eb="3">
      <t>チョウ</t>
    </rPh>
    <phoneticPr fontId="7"/>
  </si>
  <si>
    <t>阿南町</t>
  </si>
  <si>
    <t>山吹</t>
  </si>
  <si>
    <t>高森町</t>
  </si>
  <si>
    <t>遠山</t>
  </si>
  <si>
    <t>飯田市</t>
  </si>
  <si>
    <t>下伊那</t>
  </si>
  <si>
    <t>大正</t>
  </si>
  <si>
    <t>神子柴</t>
  </si>
  <si>
    <t>南箕輪村</t>
  </si>
  <si>
    <t>日曽利</t>
  </si>
  <si>
    <t>飯島町</t>
  </si>
  <si>
    <t>鹿垣</t>
  </si>
  <si>
    <t>箕輪町</t>
  </si>
  <si>
    <t>天王</t>
  </si>
  <si>
    <t>上棚</t>
  </si>
  <si>
    <t>長岡</t>
  </si>
  <si>
    <t>唐木沢</t>
  </si>
  <si>
    <t>辰野町</t>
  </si>
  <si>
    <t>鴻ノ田</t>
  </si>
  <si>
    <t>上野</t>
  </si>
  <si>
    <t>渡戸</t>
  </si>
  <si>
    <t>下横川</t>
  </si>
  <si>
    <t>門前</t>
  </si>
  <si>
    <t>川上</t>
  </si>
  <si>
    <t>高遠町辰尾</t>
  </si>
  <si>
    <t>伊那市</t>
  </si>
  <si>
    <t>高遠町晴ヶ峰</t>
  </si>
  <si>
    <t>高遠町片倉</t>
  </si>
  <si>
    <t>高遠町御堂垣外</t>
  </si>
  <si>
    <t>高遠町黒沢</t>
  </si>
  <si>
    <t>高遠町第二</t>
  </si>
  <si>
    <t>高遠町第一</t>
  </si>
  <si>
    <t>長谷</t>
  </si>
  <si>
    <t>ますみヶ丘</t>
  </si>
  <si>
    <t>下新山</t>
  </si>
  <si>
    <t>上新山</t>
  </si>
  <si>
    <t>上伊那</t>
  </si>
  <si>
    <t>丸山</t>
  </si>
  <si>
    <t>原村</t>
  </si>
  <si>
    <t>鹿山</t>
  </si>
  <si>
    <t>茅野市</t>
  </si>
  <si>
    <t>鏡湖</t>
  </si>
  <si>
    <t>ヴィラ奥蓼科</t>
  </si>
  <si>
    <t>美濃戸地区</t>
  </si>
  <si>
    <t>車山高原</t>
  </si>
  <si>
    <t>諏訪</t>
  </si>
  <si>
    <t>三井の森いずみ平</t>
  </si>
  <si>
    <t>白樺高原緑の村</t>
  </si>
  <si>
    <t>蓼科向城台別荘地</t>
  </si>
  <si>
    <t>蓼科高原別荘地</t>
  </si>
  <si>
    <t>ピラタスの丘</t>
  </si>
  <si>
    <t>後山</t>
  </si>
  <si>
    <t>諏訪市</t>
  </si>
  <si>
    <t>霧ヶ峰</t>
  </si>
  <si>
    <t>山ノ神</t>
  </si>
  <si>
    <t>岡谷市</t>
  </si>
  <si>
    <t>青木村</t>
  </si>
  <si>
    <t>強清水</t>
  </si>
  <si>
    <t>長和町</t>
  </si>
  <si>
    <t>姫木平</t>
  </si>
  <si>
    <t>小茂ヶ谷</t>
  </si>
  <si>
    <t>美し松</t>
  </si>
  <si>
    <t>学者村</t>
  </si>
  <si>
    <t>鷹山</t>
  </si>
  <si>
    <t>滝ノ沢</t>
  </si>
  <si>
    <t>和田</t>
  </si>
  <si>
    <t>長門</t>
  </si>
  <si>
    <t>獅子ヶ城</t>
  </si>
  <si>
    <t>上田市</t>
  </si>
  <si>
    <t>武石</t>
  </si>
  <si>
    <t>真田いずみの森</t>
  </si>
  <si>
    <t>鹿教湯</t>
  </si>
  <si>
    <t>深山</t>
  </si>
  <si>
    <t>岩清水</t>
  </si>
  <si>
    <t>上小</t>
  </si>
  <si>
    <t>白樺湖</t>
  </si>
  <si>
    <t>立科町</t>
  </si>
  <si>
    <t>夢の平</t>
  </si>
  <si>
    <t>姥、中尾</t>
  </si>
  <si>
    <t>旧軽井沢倶楽部</t>
  </si>
  <si>
    <t>軽井沢町</t>
  </si>
  <si>
    <t>土屋別荘地</t>
  </si>
  <si>
    <t>八風の郷</t>
  </si>
  <si>
    <t>太平洋興発軽井沢別荘地</t>
  </si>
  <si>
    <t>三井不動産中軽井沢別荘地</t>
  </si>
  <si>
    <t>千ヶ滝</t>
  </si>
  <si>
    <t>軽井沢湖畔保養地</t>
  </si>
  <si>
    <t>離山</t>
  </si>
  <si>
    <t>太陽の森</t>
  </si>
  <si>
    <t>丸紅南軽井沢</t>
  </si>
  <si>
    <t>高瀬沢</t>
  </si>
  <si>
    <t>北相木村</t>
  </si>
  <si>
    <t>南相木村</t>
  </si>
  <si>
    <t>板野</t>
  </si>
  <si>
    <t>南牧村</t>
  </si>
  <si>
    <t>平沢</t>
  </si>
  <si>
    <t>海ノ口外五地区</t>
  </si>
  <si>
    <t>海尻</t>
  </si>
  <si>
    <t>村営</t>
    <rPh sb="0" eb="2">
      <t>ソンエイ</t>
    </rPh>
    <phoneticPr fontId="7"/>
  </si>
  <si>
    <t>川上村</t>
    <rPh sb="0" eb="2">
      <t>カワカミ</t>
    </rPh>
    <rPh sb="2" eb="3">
      <t>ムラ</t>
    </rPh>
    <phoneticPr fontId="7"/>
  </si>
  <si>
    <t>川上村</t>
  </si>
  <si>
    <t>シャトレーゼリゾート八ヶ岳</t>
  </si>
  <si>
    <t>一部事務組合営</t>
    <rPh sb="0" eb="2">
      <t>イチブ</t>
    </rPh>
    <rPh sb="2" eb="4">
      <t>ジム</t>
    </rPh>
    <rPh sb="4" eb="6">
      <t>クミアイ</t>
    </rPh>
    <rPh sb="6" eb="7">
      <t>エイ</t>
    </rPh>
    <phoneticPr fontId="8"/>
  </si>
  <si>
    <t>東地区</t>
  </si>
  <si>
    <t>佐久穂町</t>
  </si>
  <si>
    <t>影新田</t>
  </si>
  <si>
    <t>本郷針の木沢</t>
  </si>
  <si>
    <t>館向原</t>
  </si>
  <si>
    <t>八郡</t>
  </si>
  <si>
    <t>畑八</t>
  </si>
  <si>
    <t>八千穂高原</t>
  </si>
  <si>
    <t>宿岩</t>
  </si>
  <si>
    <t>私営</t>
    <rPh sb="0" eb="2">
      <t>シエイ</t>
    </rPh>
    <phoneticPr fontId="8"/>
  </si>
  <si>
    <t>小海軽井沢グリーンサイド別荘地</t>
    <rPh sb="0" eb="2">
      <t>コウミ</t>
    </rPh>
    <rPh sb="2" eb="5">
      <t>カルイザワ</t>
    </rPh>
    <rPh sb="12" eb="15">
      <t>ベッソウチ</t>
    </rPh>
    <phoneticPr fontId="8"/>
  </si>
  <si>
    <t>小海町</t>
  </si>
  <si>
    <t>親沢</t>
  </si>
  <si>
    <t>川平</t>
  </si>
  <si>
    <t>三区</t>
  </si>
  <si>
    <t>うぐいすの森自治会</t>
  </si>
  <si>
    <t>佐久市</t>
  </si>
  <si>
    <t>望月北御牧</t>
  </si>
  <si>
    <t>佐久市</t>
    <rPh sb="2" eb="3">
      <t>シ</t>
    </rPh>
    <phoneticPr fontId="8"/>
  </si>
  <si>
    <t>長者原</t>
  </si>
  <si>
    <t>布施</t>
  </si>
  <si>
    <t>西山</t>
  </si>
  <si>
    <t>香坂東地</t>
  </si>
  <si>
    <t>菱野</t>
  </si>
  <si>
    <t>小諸市</t>
  </si>
  <si>
    <t>佐久</t>
  </si>
  <si>
    <t>料金
体系</t>
    <phoneticPr fontId="7"/>
  </si>
  <si>
    <t>負荷率</t>
    <rPh sb="0" eb="2">
      <t>フカ</t>
    </rPh>
    <rPh sb="2" eb="3">
      <t>リツ</t>
    </rPh>
    <phoneticPr fontId="7"/>
  </si>
  <si>
    <t>有収率</t>
    <rPh sb="0" eb="1">
      <t>ユウ</t>
    </rPh>
    <rPh sb="1" eb="2">
      <t>シュウ</t>
    </rPh>
    <rPh sb="2" eb="3">
      <t>リツ</t>
    </rPh>
    <phoneticPr fontId="7"/>
  </si>
  <si>
    <t>有効率</t>
    <rPh sb="0" eb="3">
      <t>ユウコウリツ</t>
    </rPh>
    <phoneticPr fontId="7"/>
  </si>
  <si>
    <t>実績
平均</t>
    <rPh sb="0" eb="2">
      <t>ジッセキ</t>
    </rPh>
    <rPh sb="3" eb="5">
      <t>ヘイキン</t>
    </rPh>
    <phoneticPr fontId="7"/>
  </si>
  <si>
    <t>実績
最大</t>
    <phoneticPr fontId="7"/>
  </si>
  <si>
    <t>計画
最大</t>
    <phoneticPr fontId="7"/>
  </si>
  <si>
    <t>有収水量</t>
    <rPh sb="0" eb="1">
      <t>ユウ</t>
    </rPh>
    <rPh sb="1" eb="2">
      <t>シュウ</t>
    </rPh>
    <rPh sb="2" eb="4">
      <t>スイリョウ</t>
    </rPh>
    <phoneticPr fontId="7"/>
  </si>
  <si>
    <t>有効水量</t>
    <rPh sb="0" eb="2">
      <t>ユウコウ</t>
    </rPh>
    <rPh sb="2" eb="4">
      <t>スイリョウ</t>
    </rPh>
    <phoneticPr fontId="7"/>
  </si>
  <si>
    <t>年間
給水量</t>
    <phoneticPr fontId="7"/>
  </si>
  <si>
    <t>現在</t>
    <phoneticPr fontId="7"/>
  </si>
  <si>
    <t>計画</t>
    <phoneticPr fontId="7"/>
  </si>
  <si>
    <t>日</t>
    <phoneticPr fontId="7"/>
  </si>
  <si>
    <t>月</t>
    <phoneticPr fontId="7"/>
  </si>
  <si>
    <t>年</t>
    <phoneticPr fontId="7"/>
  </si>
  <si>
    <t>元号</t>
    <phoneticPr fontId="7"/>
  </si>
  <si>
    <t>水道料金</t>
    <rPh sb="0" eb="2">
      <t>スイドウ</t>
    </rPh>
    <rPh sb="2" eb="4">
      <t>リョウキン</t>
    </rPh>
    <phoneticPr fontId="7"/>
  </si>
  <si>
    <t>給水量比率
（%）</t>
    <rPh sb="0" eb="1">
      <t>キュウ</t>
    </rPh>
    <rPh sb="1" eb="3">
      <t>スイリョウ</t>
    </rPh>
    <rPh sb="3" eb="5">
      <t>ヒリツ</t>
    </rPh>
    <phoneticPr fontId="7"/>
  </si>
  <si>
    <t>一人一日給水量
（ﾘｯﾄﾙ）</t>
    <rPh sb="0" eb="2">
      <t>ヒトリ</t>
    </rPh>
    <rPh sb="2" eb="4">
      <t>イチニチ</t>
    </rPh>
    <phoneticPr fontId="7"/>
  </si>
  <si>
    <r>
      <t>一日給水量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イチニチ</t>
    </rPh>
    <phoneticPr fontId="7"/>
  </si>
  <si>
    <r>
      <t>年間給水量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7"/>
  </si>
  <si>
    <t>番号</t>
    <rPh sb="0" eb="2">
      <t>バンゴウ</t>
    </rPh>
    <phoneticPr fontId="7"/>
  </si>
  <si>
    <t>給水
普及率（%）</t>
    <rPh sb="0" eb="2">
      <t>キュウスイ</t>
    </rPh>
    <rPh sb="3" eb="4">
      <t>ススム</t>
    </rPh>
    <rPh sb="4" eb="5">
      <t>オヨブ</t>
    </rPh>
    <rPh sb="5" eb="6">
      <t>リツ</t>
    </rPh>
    <phoneticPr fontId="7"/>
  </si>
  <si>
    <t>給水区域内人口
（人）</t>
    <rPh sb="9" eb="10">
      <t>ニン</t>
    </rPh>
    <phoneticPr fontId="7"/>
  </si>
  <si>
    <t>給水人口（人）</t>
    <rPh sb="5" eb="6">
      <t>ニン</t>
    </rPh>
    <phoneticPr fontId="7"/>
  </si>
  <si>
    <t>認可年月日</t>
    <rPh sb="2" eb="5">
      <t>ネンガッピ</t>
    </rPh>
    <phoneticPr fontId="7"/>
  </si>
  <si>
    <t>経営主体種別</t>
  </si>
  <si>
    <t>事業名</t>
    <phoneticPr fontId="7"/>
  </si>
  <si>
    <t>市町村</t>
    <phoneticPr fontId="7"/>
  </si>
  <si>
    <t>地方
事務所</t>
    <rPh sb="0" eb="2">
      <t>チホウ</t>
    </rPh>
    <rPh sb="3" eb="5">
      <t>ジム</t>
    </rPh>
    <rPh sb="5" eb="6">
      <t>ショ</t>
    </rPh>
    <phoneticPr fontId="7"/>
  </si>
  <si>
    <t>２１．事業計画概要、給水人口、普及率、給水量及び料金（簡易水道）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9">
      <t>カンイ</t>
    </rPh>
    <rPh sb="29" eb="31">
      <t>スイドウ</t>
    </rPh>
    <phoneticPr fontId="7"/>
  </si>
  <si>
    <t>栄村</t>
    <rPh sb="0" eb="2">
      <t>サカエムラ</t>
    </rPh>
    <phoneticPr fontId="3"/>
  </si>
  <si>
    <t>諏訪市</t>
    <rPh sb="0" eb="2">
      <t>スワ</t>
    </rPh>
    <phoneticPr fontId="3"/>
  </si>
  <si>
    <t>霧ヶ峰ビバルデの丘</t>
    <rPh sb="8" eb="9">
      <t>オカ</t>
    </rPh>
    <phoneticPr fontId="3"/>
  </si>
  <si>
    <t>私営</t>
    <rPh sb="0" eb="2">
      <t>シエイ</t>
    </rPh>
    <phoneticPr fontId="3"/>
  </si>
  <si>
    <t>信州新町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</si>
  <si>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</si>
  <si>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</si>
  <si>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</si>
  <si>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</si>
  <si>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>家庭用10m</t>
    </r>
    <r>
      <rPr>
        <vertAlign val="superscript"/>
        <sz val="6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料金/月（円）
(税込み）</t>
    </r>
    <rPh sb="0" eb="3">
      <t>カテイヨウ</t>
    </rPh>
    <rPh sb="8" eb="10">
      <t>リョウキン</t>
    </rPh>
    <rPh sb="11" eb="12">
      <t>ツキ</t>
    </rPh>
    <rPh sb="13" eb="14">
      <t>エン</t>
    </rPh>
    <rPh sb="17" eb="19">
      <t>ゼイコ</t>
    </rPh>
    <phoneticPr fontId="7"/>
  </si>
  <si>
    <t>平成</t>
    <phoneticPr fontId="3"/>
  </si>
  <si>
    <t>松本</t>
    <rPh sb="0" eb="2">
      <t>マツモト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</si>
</sst>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&quot;〔&quot;#,##0&quot;〕&quot;;[Red]\-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4" fillId="0" borderId="0" xfId="1" applyFont="1" applyProtection="1">
      <alignment vertical="center"/>
    </xf>
    <xf numFmtId="38" fontId="4" fillId="0" borderId="0" xfId="1" applyFont="1" applyAlignment="1" applyProtection="1">
      <alignment horizontal="center"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Fill="1" applyProtection="1">
      <alignment vertical="center"/>
    </xf>
    <xf numFmtId="176" fontId="2" fillId="0" borderId="0" xfId="1" applyNumberFormat="1" applyFont="1" applyAlignment="1" applyProtection="1">
      <alignment horizontal="right" vertical="center"/>
    </xf>
    <xf numFmtId="38" fontId="2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176" fontId="5" fillId="0" borderId="0" xfId="1" applyNumberFormat="1" applyFo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177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2" borderId="2" xfId="1" applyNumberFormat="1" applyFont="1" applyFill="1" applyBorder="1" applyProtection="1">
      <alignment vertical="center"/>
    </xf>
    <xf numFmtId="38" fontId="2" fillId="2" borderId="2" xfId="1" applyFont="1" applyFill="1" applyBorder="1" applyProtection="1">
      <alignment vertical="center"/>
    </xf>
    <xf numFmtId="38" fontId="2" fillId="2" borderId="3" xfId="1" applyFont="1" applyFill="1" applyBorder="1" applyProtection="1">
      <alignment vertical="center"/>
    </xf>
    <xf numFmtId="176" fontId="2" fillId="2" borderId="2" xfId="1" applyNumberFormat="1" applyFont="1" applyFill="1" applyBorder="1" applyAlignment="1" applyProtection="1">
      <alignment horizontal="right" vertical="center"/>
    </xf>
    <xf numFmtId="38" fontId="2" fillId="2" borderId="4" xfId="1" applyFont="1" applyFill="1" applyBorder="1" applyProtection="1">
      <alignment vertical="center"/>
    </xf>
    <xf numFmtId="38" fontId="2" fillId="2" borderId="5" xfId="1" applyFont="1" applyFill="1" applyBorder="1" applyProtection="1">
      <alignment vertical="center"/>
    </xf>
    <xf numFmtId="38" fontId="2" fillId="2" borderId="5" xfId="1" applyFont="1" applyFill="1" applyBorder="1" applyAlignment="1" applyProtection="1">
      <alignment horizontal="center" vertical="center"/>
    </xf>
    <xf numFmtId="38" fontId="2" fillId="2" borderId="2" xfId="1" applyFont="1" applyFill="1" applyBorder="1" applyAlignment="1" applyProtection="1">
      <alignment horizontal="center" vertical="center"/>
    </xf>
    <xf numFmtId="38" fontId="2" fillId="3" borderId="6" xfId="1" applyFont="1" applyFill="1" applyBorder="1" applyProtection="1">
      <alignment vertical="center"/>
    </xf>
    <xf numFmtId="38" fontId="2" fillId="3" borderId="6" xfId="1" applyFont="1" applyFill="1" applyBorder="1" applyAlignment="1" applyProtection="1">
      <alignment horizontal="center" vertical="center"/>
    </xf>
    <xf numFmtId="176" fontId="2" fillId="3" borderId="6" xfId="1" applyNumberFormat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176" fontId="2" fillId="3" borderId="6" xfId="1" applyNumberFormat="1" applyFont="1" applyFill="1" applyBorder="1" applyAlignment="1" applyProtection="1">
      <alignment horizontal="right" vertical="center"/>
    </xf>
    <xf numFmtId="38" fontId="2" fillId="3" borderId="8" xfId="1" applyFont="1" applyFill="1" applyBorder="1" applyProtection="1">
      <alignment vertical="center"/>
    </xf>
    <xf numFmtId="177" fontId="2" fillId="3" borderId="10" xfId="1" applyNumberFormat="1" applyFont="1" applyFill="1" applyBorder="1" applyAlignment="1" applyProtection="1">
      <alignment vertical="center" wrapText="1"/>
    </xf>
    <xf numFmtId="38" fontId="2" fillId="3" borderId="10" xfId="1" applyFont="1" applyFill="1" applyBorder="1" applyAlignment="1" applyProtection="1">
      <alignment horizontal="center" vertical="center" wrapText="1"/>
    </xf>
    <xf numFmtId="176" fontId="2" fillId="3" borderId="11" xfId="1" applyNumberFormat="1" applyFont="1" applyFill="1" applyBorder="1" applyProtection="1">
      <alignment vertical="center"/>
    </xf>
    <xf numFmtId="38" fontId="2" fillId="3" borderId="11" xfId="1" applyFont="1" applyFill="1" applyBorder="1" applyProtection="1">
      <alignment vertical="center"/>
    </xf>
    <xf numFmtId="38" fontId="2" fillId="3" borderId="12" xfId="1" applyFont="1" applyFill="1" applyBorder="1" applyProtection="1">
      <alignment vertical="center"/>
    </xf>
    <xf numFmtId="176" fontId="2" fillId="3" borderId="11" xfId="1" applyNumberFormat="1" applyFont="1" applyFill="1" applyBorder="1" applyAlignment="1" applyProtection="1">
      <alignment horizontal="right" vertical="center"/>
    </xf>
    <xf numFmtId="38" fontId="2" fillId="3" borderId="10" xfId="1" applyFont="1" applyFill="1" applyBorder="1" applyProtection="1">
      <alignment vertical="center"/>
    </xf>
    <xf numFmtId="38" fontId="2" fillId="3" borderId="10" xfId="1" applyFont="1" applyFill="1" applyBorder="1" applyAlignment="1" applyProtection="1">
      <alignment horizontal="center" vertical="center"/>
    </xf>
    <xf numFmtId="38" fontId="2" fillId="3" borderId="13" xfId="1" applyFont="1" applyFill="1" applyBorder="1" applyAlignment="1" applyProtection="1">
      <alignment vertical="center" wrapText="1"/>
    </xf>
    <xf numFmtId="38" fontId="2" fillId="4" borderId="6" xfId="1" applyFont="1" applyFill="1" applyBorder="1">
      <alignment vertical="center"/>
    </xf>
    <xf numFmtId="38" fontId="2" fillId="4" borderId="6" xfId="1" applyFont="1" applyFill="1" applyBorder="1" applyAlignment="1">
      <alignment horizontal="center" vertical="center"/>
    </xf>
    <xf numFmtId="176" fontId="2" fillId="4" borderId="6" xfId="1" applyNumberFormat="1" applyFont="1" applyFill="1" applyBorder="1">
      <alignment vertical="center"/>
    </xf>
    <xf numFmtId="176" fontId="2" fillId="4" borderId="6" xfId="1" applyNumberFormat="1" applyFont="1" applyFill="1" applyBorder="1" applyAlignment="1">
      <alignment horizontal="right" vertical="center"/>
    </xf>
    <xf numFmtId="38" fontId="2" fillId="4" borderId="15" xfId="1" applyFont="1" applyFill="1" applyBorder="1">
      <alignment vertical="center"/>
    </xf>
    <xf numFmtId="38" fontId="2" fillId="4" borderId="15" xfId="1" applyFont="1" applyFill="1" applyBorder="1" applyAlignment="1">
      <alignment horizontal="center" vertical="center"/>
    </xf>
    <xf numFmtId="176" fontId="2" fillId="4" borderId="15" xfId="1" applyNumberFormat="1" applyFont="1" applyFill="1" applyBorder="1">
      <alignment vertical="center"/>
    </xf>
    <xf numFmtId="176" fontId="2" fillId="4" borderId="15" xfId="1" applyNumberFormat="1" applyFont="1" applyFill="1" applyBorder="1" applyAlignment="1">
      <alignment horizontal="right" vertical="center"/>
    </xf>
    <xf numFmtId="38" fontId="2" fillId="4" borderId="11" xfId="1" applyFont="1" applyFill="1" applyBorder="1">
      <alignment vertical="center"/>
    </xf>
    <xf numFmtId="38" fontId="2" fillId="4" borderId="11" xfId="1" applyFont="1" applyFill="1" applyBorder="1" applyAlignment="1">
      <alignment horizontal="center" vertical="center"/>
    </xf>
    <xf numFmtId="176" fontId="2" fillId="4" borderId="11" xfId="1" applyNumberFormat="1" applyFont="1" applyFill="1" applyBorder="1">
      <alignment vertical="center"/>
    </xf>
    <xf numFmtId="38" fontId="2" fillId="4" borderId="14" xfId="1" applyFont="1" applyFill="1" applyBorder="1">
      <alignment vertical="center"/>
    </xf>
    <xf numFmtId="176" fontId="2" fillId="4" borderId="11" xfId="1" applyNumberFormat="1" applyFont="1" applyFill="1" applyBorder="1" applyAlignment="1">
      <alignment horizontal="right" vertical="center"/>
    </xf>
    <xf numFmtId="38" fontId="2" fillId="4" borderId="16" xfId="1" applyFont="1" applyFill="1" applyBorder="1">
      <alignment vertical="center"/>
    </xf>
    <xf numFmtId="38" fontId="2" fillId="4" borderId="16" xfId="1" applyFont="1" applyFill="1" applyBorder="1" applyAlignment="1">
      <alignment horizontal="center" vertical="center"/>
    </xf>
    <xf numFmtId="176" fontId="2" fillId="4" borderId="16" xfId="1" applyNumberFormat="1" applyFont="1" applyFill="1" applyBorder="1">
      <alignment vertical="center"/>
    </xf>
    <xf numFmtId="176" fontId="2" fillId="4" borderId="16" xfId="1" applyNumberFormat="1" applyFont="1" applyFill="1" applyBorder="1" applyAlignment="1">
      <alignment horizontal="right" vertical="center"/>
    </xf>
    <xf numFmtId="38" fontId="2" fillId="4" borderId="17" xfId="1" applyFont="1" applyFill="1" applyBorder="1">
      <alignment vertical="center"/>
    </xf>
    <xf numFmtId="38" fontId="2" fillId="4" borderId="17" xfId="1" applyFont="1" applyFill="1" applyBorder="1" applyAlignment="1">
      <alignment horizontal="center" vertical="center"/>
    </xf>
    <xf numFmtId="38" fontId="2" fillId="0" borderId="15" xfId="1" applyFont="1" applyFill="1" applyBorder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5" xfId="1" applyFont="1" applyFill="1" applyBorder="1" applyAlignment="1" applyProtection="1">
      <alignment horizontal="center" vertical="center" wrapText="1"/>
    </xf>
    <xf numFmtId="176" fontId="2" fillId="4" borderId="15" xfId="1" applyNumberFormat="1" applyFont="1" applyFill="1" applyBorder="1" applyProtection="1">
      <alignment vertical="center"/>
    </xf>
    <xf numFmtId="38" fontId="2" fillId="4" borderId="18" xfId="1" applyFont="1" applyFill="1" applyBorder="1">
      <alignment vertical="center"/>
    </xf>
    <xf numFmtId="176" fontId="2" fillId="4" borderId="15" xfId="1" applyNumberFormat="1" applyFont="1" applyFill="1" applyBorder="1" applyAlignment="1" applyProtection="1">
      <alignment horizontal="right" vertical="center"/>
    </xf>
    <xf numFmtId="38" fontId="2" fillId="4" borderId="15" xfId="1" applyFont="1" applyFill="1" applyBorder="1" applyAlignment="1" applyProtection="1">
      <alignment horizontal="center" vertical="center"/>
    </xf>
    <xf numFmtId="38" fontId="2" fillId="4" borderId="15" xfId="1" applyFont="1" applyFill="1" applyBorder="1" applyAlignment="1" applyProtection="1">
      <alignment vertical="center" wrapText="1"/>
    </xf>
    <xf numFmtId="38" fontId="2" fillId="4" borderId="11" xfId="1" applyFont="1" applyFill="1" applyBorder="1" applyProtection="1">
      <alignment vertical="center"/>
    </xf>
    <xf numFmtId="38" fontId="2" fillId="4" borderId="11" xfId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Protection="1">
      <alignment vertical="center"/>
    </xf>
    <xf numFmtId="176" fontId="2" fillId="4" borderId="11" xfId="1" applyNumberFormat="1" applyFont="1" applyFill="1" applyBorder="1" applyAlignment="1" applyProtection="1">
      <alignment horizontal="right" vertical="center"/>
    </xf>
    <xf numFmtId="38" fontId="2" fillId="4" borderId="11" xfId="1" applyFont="1" applyFill="1" applyBorder="1" applyAlignment="1" applyProtection="1">
      <alignment horizontal="center" vertical="center"/>
    </xf>
    <xf numFmtId="38" fontId="2" fillId="4" borderId="11" xfId="1" applyFont="1" applyFill="1" applyBorder="1" applyAlignment="1" applyProtection="1">
      <alignment vertical="center" wrapText="1"/>
    </xf>
    <xf numFmtId="38" fontId="2" fillId="4" borderId="19" xfId="1" applyFont="1" applyFill="1" applyBorder="1">
      <alignment vertical="center"/>
    </xf>
    <xf numFmtId="38" fontId="2" fillId="4" borderId="19" xfId="1" applyFont="1" applyFill="1" applyBorder="1" applyAlignment="1">
      <alignment horizontal="center" vertical="center"/>
    </xf>
    <xf numFmtId="176" fontId="2" fillId="4" borderId="19" xfId="1" applyNumberFormat="1" applyFont="1" applyFill="1" applyBorder="1" applyAlignment="1">
      <alignment horizontal="right" vertical="center"/>
    </xf>
    <xf numFmtId="38" fontId="2" fillId="4" borderId="19" xfId="1" applyFont="1" applyFill="1" applyBorder="1" applyAlignment="1">
      <alignment horizontal="right" vertical="center"/>
    </xf>
    <xf numFmtId="38" fontId="2" fillId="3" borderId="16" xfId="1" applyFont="1" applyFill="1" applyBorder="1" applyProtection="1">
      <alignment vertical="center"/>
    </xf>
    <xf numFmtId="38" fontId="2" fillId="3" borderId="16" xfId="1" applyFont="1" applyFill="1" applyBorder="1" applyAlignment="1" applyProtection="1">
      <alignment horizontal="center" vertical="center" wrapText="1"/>
    </xf>
    <xf numFmtId="176" fontId="2" fillId="3" borderId="16" xfId="1" applyNumberFormat="1" applyFont="1" applyFill="1" applyBorder="1" applyAlignment="1">
      <alignment horizontal="right" vertical="center"/>
    </xf>
    <xf numFmtId="38" fontId="2" fillId="3" borderId="16" xfId="1" applyFont="1" applyFill="1" applyBorder="1">
      <alignment vertical="center"/>
    </xf>
    <xf numFmtId="38" fontId="2" fillId="3" borderId="21" xfId="1" applyFont="1" applyFill="1" applyBorder="1" applyProtection="1">
      <alignment vertical="center"/>
    </xf>
    <xf numFmtId="38" fontId="2" fillId="3" borderId="16" xfId="1" applyFont="1" applyFill="1" applyBorder="1" applyAlignment="1" applyProtection="1">
      <alignment horizontal="center" vertical="center"/>
    </xf>
    <xf numFmtId="38" fontId="2" fillId="3" borderId="22" xfId="1" applyFont="1" applyFill="1" applyBorder="1" applyAlignment="1" applyProtection="1">
      <alignment vertical="center" wrapText="1"/>
    </xf>
    <xf numFmtId="176" fontId="2" fillId="3" borderId="10" xfId="1" applyNumberFormat="1" applyFont="1" applyFill="1" applyBorder="1" applyProtection="1">
      <alignment vertical="center"/>
    </xf>
    <xf numFmtId="176" fontId="2" fillId="3" borderId="10" xfId="1" applyNumberFormat="1" applyFont="1" applyFill="1" applyBorder="1" applyAlignment="1" applyProtection="1">
      <alignment horizontal="right" vertical="center"/>
    </xf>
    <xf numFmtId="176" fontId="2" fillId="4" borderId="14" xfId="1" applyNumberFormat="1" applyFont="1" applyFill="1" applyBorder="1">
      <alignment vertical="center"/>
    </xf>
    <xf numFmtId="176" fontId="2" fillId="4" borderId="14" xfId="1" applyNumberFormat="1" applyFont="1" applyFill="1" applyBorder="1" applyAlignment="1">
      <alignment horizontal="right" vertical="center"/>
    </xf>
    <xf numFmtId="38" fontId="2" fillId="4" borderId="18" xfId="1" applyFont="1" applyFill="1" applyBorder="1" applyAlignment="1">
      <alignment horizontal="center" vertical="center"/>
    </xf>
    <xf numFmtId="38" fontId="2" fillId="4" borderId="15" xfId="1" applyFont="1" applyFill="1" applyBorder="1" applyAlignment="1">
      <alignment horizontal="right" vertical="center"/>
    </xf>
    <xf numFmtId="176" fontId="2" fillId="4" borderId="17" xfId="1" applyNumberFormat="1" applyFont="1" applyFill="1" applyBorder="1">
      <alignment vertical="center"/>
    </xf>
    <xf numFmtId="176" fontId="2" fillId="4" borderId="17" xfId="1" applyNumberFormat="1" applyFont="1" applyFill="1" applyBorder="1" applyAlignment="1">
      <alignment horizontal="right" vertical="center"/>
    </xf>
    <xf numFmtId="38" fontId="2" fillId="4" borderId="14" xfId="1" applyFont="1" applyFill="1" applyBorder="1" applyAlignment="1">
      <alignment horizontal="center" vertical="center"/>
    </xf>
    <xf numFmtId="38" fontId="2" fillId="4" borderId="19" xfId="1" applyFont="1" applyFill="1" applyBorder="1" applyProtection="1">
      <alignment vertical="center"/>
    </xf>
    <xf numFmtId="38" fontId="2" fillId="4" borderId="2" xfId="1" applyFont="1" applyFill="1" applyBorder="1">
      <alignment vertical="center"/>
    </xf>
    <xf numFmtId="38" fontId="2" fillId="4" borderId="2" xfId="1" applyFont="1" applyFill="1" applyBorder="1" applyAlignment="1">
      <alignment horizontal="center" vertical="center"/>
    </xf>
    <xf numFmtId="176" fontId="2" fillId="4" borderId="2" xfId="1" applyNumberFormat="1" applyFont="1" applyFill="1" applyBorder="1">
      <alignment vertical="center"/>
    </xf>
    <xf numFmtId="176" fontId="2" fillId="4" borderId="2" xfId="1" applyNumberFormat="1" applyFont="1" applyFill="1" applyBorder="1" applyAlignment="1">
      <alignment horizontal="right" vertical="center"/>
    </xf>
    <xf numFmtId="38" fontId="2" fillId="4" borderId="16" xfId="1" applyFont="1" applyFill="1" applyBorder="1" applyProtection="1">
      <alignment vertical="center"/>
    </xf>
    <xf numFmtId="176" fontId="2" fillId="4" borderId="18" xfId="1" applyNumberFormat="1" applyFont="1" applyFill="1" applyBorder="1">
      <alignment vertical="center"/>
    </xf>
    <xf numFmtId="176" fontId="2" fillId="4" borderId="18" xfId="1" applyNumberFormat="1" applyFont="1" applyFill="1" applyBorder="1" applyAlignment="1">
      <alignment horizontal="right" vertical="center"/>
    </xf>
    <xf numFmtId="38" fontId="2" fillId="4" borderId="17" xfId="1" applyFont="1" applyFill="1" applyBorder="1" applyProtection="1">
      <alignment vertical="center"/>
    </xf>
    <xf numFmtId="38" fontId="2" fillId="4" borderId="18" xfId="1" applyFont="1" applyFill="1" applyBorder="1" applyAlignment="1">
      <alignment horizontal="right" vertical="center"/>
    </xf>
    <xf numFmtId="176" fontId="2" fillId="3" borderId="16" xfId="1" applyNumberFormat="1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38" fontId="2" fillId="0" borderId="15" xfId="1" applyFont="1" applyFill="1" applyBorder="1" applyProtection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1" xfId="1" applyFont="1" applyFill="1" applyBorder="1">
      <alignment vertical="center"/>
    </xf>
    <xf numFmtId="176" fontId="2" fillId="4" borderId="19" xfId="1" applyNumberFormat="1" applyFont="1" applyFill="1" applyBorder="1">
      <alignment vertical="center"/>
    </xf>
    <xf numFmtId="38" fontId="2" fillId="4" borderId="2" xfId="1" applyFont="1" applyFill="1" applyBorder="1" applyProtection="1">
      <alignment vertical="center"/>
    </xf>
    <xf numFmtId="177" fontId="2" fillId="3" borderId="23" xfId="1" applyNumberFormat="1" applyFont="1" applyFill="1" applyBorder="1" applyAlignment="1" applyProtection="1">
      <alignment vertical="center" wrapText="1"/>
    </xf>
    <xf numFmtId="176" fontId="2" fillId="4" borderId="20" xfId="1" applyNumberFormat="1" applyFont="1" applyFill="1" applyBorder="1">
      <alignment vertical="center"/>
    </xf>
    <xf numFmtId="38" fontId="2" fillId="4" borderId="20" xfId="1" applyFont="1" applyFill="1" applyBorder="1">
      <alignment vertical="center"/>
    </xf>
    <xf numFmtId="176" fontId="2" fillId="4" borderId="20" xfId="1" applyNumberFormat="1" applyFont="1" applyFill="1" applyBorder="1" applyAlignment="1">
      <alignment horizontal="right" vertical="center"/>
    </xf>
    <xf numFmtId="38" fontId="2" fillId="4" borderId="20" xfId="1" applyFont="1" applyFill="1" applyBorder="1" applyAlignment="1">
      <alignment horizontal="center" vertical="center"/>
    </xf>
    <xf numFmtId="176" fontId="2" fillId="4" borderId="24" xfId="1" applyNumberFormat="1" applyFont="1" applyFill="1" applyBorder="1">
      <alignment vertical="center"/>
    </xf>
    <xf numFmtId="38" fontId="2" fillId="4" borderId="24" xfId="1" applyFont="1" applyFill="1" applyBorder="1">
      <alignment vertical="center"/>
    </xf>
    <xf numFmtId="176" fontId="2" fillId="4" borderId="24" xfId="1" applyNumberFormat="1" applyFont="1" applyFill="1" applyBorder="1" applyAlignment="1">
      <alignment horizontal="right" vertical="center"/>
    </xf>
    <xf numFmtId="38" fontId="2" fillId="0" borderId="24" xfId="1" applyFont="1" applyFill="1" applyBorder="1">
      <alignment vertical="center"/>
    </xf>
    <xf numFmtId="176" fontId="2" fillId="0" borderId="18" xfId="1" applyNumberFormat="1" applyFont="1" applyFill="1" applyBorder="1">
      <alignment vertical="center"/>
    </xf>
    <xf numFmtId="176" fontId="2" fillId="0" borderId="14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6" fontId="2" fillId="0" borderId="20" xfId="1" applyNumberFormat="1" applyFont="1" applyFill="1" applyBorder="1">
      <alignment vertical="center"/>
    </xf>
    <xf numFmtId="176" fontId="2" fillId="0" borderId="19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176" fontId="2" fillId="0" borderId="11" xfId="1" applyNumberFormat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176" fontId="2" fillId="3" borderId="16" xfId="1" applyNumberFormat="1" applyFont="1" applyFill="1" applyBorder="1" applyProtection="1">
      <alignment vertical="center"/>
    </xf>
    <xf numFmtId="176" fontId="2" fillId="3" borderId="16" xfId="1" applyNumberFormat="1" applyFont="1" applyFill="1" applyBorder="1" applyAlignment="1" applyProtection="1">
      <alignment horizontal="right" vertical="center"/>
    </xf>
    <xf numFmtId="38" fontId="2" fillId="4" borderId="9" xfId="1" applyFont="1" applyFill="1" applyBorder="1">
      <alignment vertical="center"/>
    </xf>
    <xf numFmtId="38" fontId="2" fillId="4" borderId="9" xfId="1" applyFont="1" applyFill="1" applyBorder="1" applyAlignment="1">
      <alignment horizontal="center" vertical="center"/>
    </xf>
    <xf numFmtId="176" fontId="2" fillId="4" borderId="9" xfId="1" applyNumberFormat="1" applyFont="1" applyFill="1" applyBorder="1">
      <alignment vertical="center"/>
    </xf>
    <xf numFmtId="176" fontId="2" fillId="4" borderId="9" xfId="1" applyNumberFormat="1" applyFont="1" applyFill="1" applyBorder="1" applyAlignment="1">
      <alignment horizontal="right" vertical="center"/>
    </xf>
    <xf numFmtId="38" fontId="2" fillId="0" borderId="9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9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38" fontId="2" fillId="0" borderId="18" xfId="1" applyFont="1" applyFill="1" applyBorder="1">
      <alignment vertical="center"/>
    </xf>
    <xf numFmtId="38" fontId="2" fillId="4" borderId="11" xfId="1" applyFont="1" applyFill="1" applyBorder="1" applyAlignment="1">
      <alignment horizontal="right" vertical="center"/>
    </xf>
    <xf numFmtId="38" fontId="2" fillId="0" borderId="20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0" xfId="1" applyFont="1" applyFill="1" applyAlignment="1" applyProtection="1">
      <alignment horizontal="center" vertical="center" wrapText="1"/>
    </xf>
    <xf numFmtId="38" fontId="11" fillId="0" borderId="0" xfId="1" applyFont="1" applyProtection="1">
      <alignment vertical="center"/>
    </xf>
    <xf numFmtId="38" fontId="11" fillId="0" borderId="0" xfId="1" applyFont="1" applyAlignment="1" applyProtection="1">
      <alignment horizontal="center" vertical="center"/>
    </xf>
    <xf numFmtId="176" fontId="11" fillId="0" borderId="0" xfId="1" applyNumberFormat="1" applyFont="1" applyProtection="1">
      <alignment vertical="center"/>
    </xf>
    <xf numFmtId="38" fontId="11" fillId="0" borderId="0" xfId="1" applyFont="1" applyFill="1" applyProtection="1">
      <alignment vertical="center"/>
    </xf>
    <xf numFmtId="176" fontId="11" fillId="0" borderId="0" xfId="1" applyNumberFormat="1" applyFont="1" applyAlignment="1" applyProtection="1">
      <alignment horizontal="right" vertical="center"/>
    </xf>
    <xf numFmtId="38" fontId="2" fillId="0" borderId="11" xfId="1" applyFont="1" applyFill="1" applyBorder="1" applyProtection="1">
      <alignment vertical="center"/>
    </xf>
    <xf numFmtId="176" fontId="2" fillId="0" borderId="17" xfId="1" applyNumberFormat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center" vertical="center"/>
    </xf>
    <xf numFmtId="38" fontId="2" fillId="3" borderId="11" xfId="1" applyFont="1" applyFill="1" applyBorder="1" applyAlignment="1" applyProtection="1">
      <alignment horizontal="center" vertical="center" wrapText="1"/>
    </xf>
    <xf numFmtId="38" fontId="2" fillId="4" borderId="24" xfId="1" applyFont="1" applyFill="1" applyBorder="1" applyAlignment="1">
      <alignment horizontal="center" vertical="center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38" fontId="2" fillId="2" borderId="4" xfId="1" applyFont="1" applyFill="1" applyBorder="1" applyAlignment="1" applyProtection="1">
      <alignment horizontal="center" vertical="center" wrapText="1"/>
    </xf>
    <xf numFmtId="38" fontId="2" fillId="2" borderId="20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2" fillId="2" borderId="26" xfId="1" applyFont="1" applyFill="1" applyBorder="1" applyAlignment="1" applyProtection="1">
      <alignment horizontal="center" vertical="center" wrapText="1"/>
    </xf>
    <xf numFmtId="38" fontId="2" fillId="2" borderId="5" xfId="1" applyFont="1" applyFill="1" applyBorder="1" applyAlignment="1" applyProtection="1">
      <alignment horizontal="center" vertical="center" wrapText="1"/>
    </xf>
    <xf numFmtId="38" fontId="2" fillId="0" borderId="20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2" borderId="14" xfId="1" applyFont="1" applyFill="1" applyBorder="1" applyAlignment="1" applyProtection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7" fillId="2" borderId="20" xfId="1" applyFont="1" applyFill="1" applyBorder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176" fontId="2" fillId="2" borderId="20" xfId="1" applyNumberFormat="1" applyFont="1" applyFill="1" applyBorder="1" applyAlignment="1" applyProtection="1">
      <alignment horizontal="center" vertical="center" wrapText="1"/>
    </xf>
    <xf numFmtId="176" fontId="2" fillId="2" borderId="14" xfId="1" applyNumberFormat="1" applyFont="1" applyFill="1" applyBorder="1" applyAlignment="1" applyProtection="1">
      <alignment horizontal="center" vertical="center" wrapText="1"/>
    </xf>
    <xf numFmtId="176" fontId="2" fillId="2" borderId="2" xfId="1" applyNumberFormat="1" applyFont="1" applyFill="1" applyBorder="1" applyAlignment="1" applyProtection="1">
      <alignment horizontal="center" vertical="center" wrapText="1"/>
    </xf>
    <xf numFmtId="176" fontId="2" fillId="2" borderId="27" xfId="1" applyNumberFormat="1" applyFont="1" applyFill="1" applyBorder="1" applyAlignment="1" applyProtection="1">
      <alignment horizontal="center" vertical="center" wrapText="1"/>
    </xf>
    <xf numFmtId="176" fontId="2" fillId="2" borderId="26" xfId="1" applyNumberFormat="1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center" vertical="center" wrapText="1"/>
    </xf>
    <xf numFmtId="176" fontId="2" fillId="2" borderId="5" xfId="1" applyNumberFormat="1" applyFont="1" applyFill="1" applyBorder="1" applyAlignment="1" applyProtection="1">
      <alignment horizontal="center" vertical="center" wrapText="1"/>
    </xf>
    <xf numFmtId="176" fontId="2" fillId="2" borderId="4" xfId="1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9"/>
  <sheetViews>
    <sheetView tabSelected="1" view="pageBreakPreview" zoomScaleNormal="100" zoomScaleSheetLayoutView="100" workbookViewId="0">
      <pane xSplit="5" ySplit="6" topLeftCell="F25" activePane="bottomRight" state="frozen"/>
      <selection pane="topRight" activeCell="G1" sqref="G1"/>
      <selection pane="bottomLeft" activeCell="A7" sqref="A7"/>
      <selection pane="bottomRight" activeCell="J41" sqref="J41:J45"/>
    </sheetView>
  </sheetViews>
  <sheetFormatPr defaultRowHeight="11.25"/>
  <cols>
    <col min="1" max="1" width="5.625" style="1" customWidth="1"/>
    <col min="2" max="2" width="4.125" style="5" customWidth="1"/>
    <col min="3" max="3" width="8.75" style="1" customWidth="1"/>
    <col min="4" max="4" width="23.875" style="1" bestFit="1" customWidth="1"/>
    <col min="5" max="5" width="13" style="1" customWidth="1"/>
    <col min="6" max="6" width="4.5" style="7" bestFit="1" customWidth="1"/>
    <col min="7" max="7" width="3" style="1" bestFit="1" customWidth="1"/>
    <col min="8" max="8" width="2.375" style="1" customWidth="1"/>
    <col min="9" max="9" width="2.875" style="1" customWidth="1"/>
    <col min="10" max="11" width="6.25" style="1" bestFit="1" customWidth="1"/>
    <col min="12" max="12" width="7.5" style="1" customWidth="1"/>
    <col min="13" max="13" width="5.625" style="6" customWidth="1"/>
    <col min="14" max="14" width="4.125" style="5" customWidth="1"/>
    <col min="15" max="17" width="8.625" style="1" customWidth="1"/>
    <col min="18" max="19" width="6.25" style="1" customWidth="1"/>
    <col min="20" max="20" width="6.25" style="5" customWidth="1"/>
    <col min="21" max="23" width="6.25" style="1" customWidth="1"/>
    <col min="24" max="26" width="6.25" style="4" customWidth="1"/>
    <col min="27" max="27" width="6.25" style="3" customWidth="1"/>
    <col min="28" max="28" width="6.25" style="2" customWidth="1"/>
    <col min="29" max="16384" width="9" style="1"/>
  </cols>
  <sheetData>
    <row r="1" spans="1:28" s="142" customFormat="1" ht="17.25">
      <c r="A1" s="142" t="s">
        <v>326</v>
      </c>
      <c r="B1" s="145"/>
      <c r="F1" s="143"/>
      <c r="M1" s="146"/>
      <c r="N1" s="145"/>
      <c r="T1" s="145"/>
      <c r="X1" s="144"/>
      <c r="Y1" s="144"/>
      <c r="Z1" s="144"/>
      <c r="AA1" s="143"/>
    </row>
    <row r="2" spans="1:28">
      <c r="U2" s="5"/>
      <c r="V2" s="5"/>
      <c r="W2" s="5"/>
      <c r="X2" s="5"/>
      <c r="Y2" s="5"/>
      <c r="Z2" s="5"/>
    </row>
    <row r="3" spans="1:28" s="141" customFormat="1" ht="20.100000000000001" customHeight="1">
      <c r="A3" s="163" t="s">
        <v>325</v>
      </c>
      <c r="B3" s="163" t="s">
        <v>317</v>
      </c>
      <c r="C3" s="163" t="s">
        <v>324</v>
      </c>
      <c r="D3" s="163" t="s">
        <v>323</v>
      </c>
      <c r="E3" s="163" t="s">
        <v>322</v>
      </c>
      <c r="F3" s="159" t="s">
        <v>321</v>
      </c>
      <c r="G3" s="165"/>
      <c r="H3" s="165"/>
      <c r="I3" s="160"/>
      <c r="J3" s="159" t="s">
        <v>320</v>
      </c>
      <c r="K3" s="160"/>
      <c r="L3" s="163" t="s">
        <v>319</v>
      </c>
      <c r="M3" s="174" t="s">
        <v>318</v>
      </c>
      <c r="N3" s="163" t="s">
        <v>317</v>
      </c>
      <c r="O3" s="159" t="s">
        <v>316</v>
      </c>
      <c r="P3" s="165"/>
      <c r="Q3" s="160"/>
      <c r="R3" s="159" t="s">
        <v>315</v>
      </c>
      <c r="S3" s="165"/>
      <c r="T3" s="160"/>
      <c r="U3" s="159" t="s">
        <v>314</v>
      </c>
      <c r="V3" s="165"/>
      <c r="W3" s="160"/>
      <c r="X3" s="177" t="s">
        <v>313</v>
      </c>
      <c r="Y3" s="178"/>
      <c r="Z3" s="179"/>
      <c r="AA3" s="159" t="s">
        <v>312</v>
      </c>
      <c r="AB3" s="160"/>
    </row>
    <row r="4" spans="1:28" s="141" customFormat="1" ht="11.25" customHeight="1">
      <c r="A4" s="170"/>
      <c r="B4" s="170"/>
      <c r="C4" s="170"/>
      <c r="D4" s="170"/>
      <c r="E4" s="170"/>
      <c r="F4" s="161"/>
      <c r="G4" s="166"/>
      <c r="H4" s="166"/>
      <c r="I4" s="162"/>
      <c r="J4" s="161"/>
      <c r="K4" s="162"/>
      <c r="L4" s="170"/>
      <c r="M4" s="175"/>
      <c r="N4" s="170"/>
      <c r="O4" s="161"/>
      <c r="P4" s="166"/>
      <c r="Q4" s="162"/>
      <c r="R4" s="161"/>
      <c r="S4" s="166"/>
      <c r="T4" s="162"/>
      <c r="U4" s="161"/>
      <c r="V4" s="166"/>
      <c r="W4" s="162"/>
      <c r="X4" s="180"/>
      <c r="Y4" s="181"/>
      <c r="Z4" s="182"/>
      <c r="AA4" s="161"/>
      <c r="AB4" s="162"/>
    </row>
    <row r="5" spans="1:28" s="141" customFormat="1" ht="13.5" customHeight="1">
      <c r="A5" s="170"/>
      <c r="B5" s="170"/>
      <c r="C5" s="170"/>
      <c r="D5" s="170"/>
      <c r="E5" s="170"/>
      <c r="F5" s="163" t="s">
        <v>311</v>
      </c>
      <c r="G5" s="163" t="s">
        <v>310</v>
      </c>
      <c r="H5" s="163" t="s">
        <v>309</v>
      </c>
      <c r="I5" s="163" t="s">
        <v>308</v>
      </c>
      <c r="J5" s="163" t="s">
        <v>307</v>
      </c>
      <c r="K5" s="163" t="s">
        <v>306</v>
      </c>
      <c r="L5" s="170"/>
      <c r="M5" s="175"/>
      <c r="N5" s="170"/>
      <c r="O5" s="163" t="s">
        <v>305</v>
      </c>
      <c r="P5" s="163" t="s">
        <v>304</v>
      </c>
      <c r="Q5" s="163" t="s">
        <v>303</v>
      </c>
      <c r="R5" s="163" t="s">
        <v>302</v>
      </c>
      <c r="S5" s="163" t="s">
        <v>301</v>
      </c>
      <c r="T5" s="163" t="s">
        <v>300</v>
      </c>
      <c r="U5" s="163" t="s">
        <v>302</v>
      </c>
      <c r="V5" s="163" t="s">
        <v>301</v>
      </c>
      <c r="W5" s="163" t="s">
        <v>300</v>
      </c>
      <c r="X5" s="163" t="s">
        <v>299</v>
      </c>
      <c r="Y5" s="163" t="s">
        <v>298</v>
      </c>
      <c r="Z5" s="163" t="s">
        <v>297</v>
      </c>
      <c r="AA5" s="163" t="s">
        <v>296</v>
      </c>
      <c r="AB5" s="172" t="s">
        <v>336</v>
      </c>
    </row>
    <row r="6" spans="1:28" s="141" customFormat="1" ht="24.9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76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73"/>
    </row>
    <row r="7" spans="1:28" s="5" customFormat="1" ht="11.25" customHeight="1">
      <c r="A7" s="167" t="s">
        <v>295</v>
      </c>
      <c r="B7" s="55">
        <v>1</v>
      </c>
      <c r="C7" s="55" t="s">
        <v>294</v>
      </c>
      <c r="D7" s="55" t="s">
        <v>293</v>
      </c>
      <c r="E7" s="55" t="s">
        <v>25</v>
      </c>
      <c r="F7" s="56" t="s">
        <v>6</v>
      </c>
      <c r="G7" s="135">
        <v>60</v>
      </c>
      <c r="H7" s="135">
        <v>3</v>
      </c>
      <c r="I7" s="135">
        <v>5</v>
      </c>
      <c r="J7" s="135">
        <v>1240</v>
      </c>
      <c r="K7" s="135">
        <v>829</v>
      </c>
      <c r="L7" s="135">
        <v>829</v>
      </c>
      <c r="M7" s="148">
        <f t="shared" ref="M7:M25" si="0">+ROUND(K7/L7*100,1)</f>
        <v>100</v>
      </c>
      <c r="N7" s="135">
        <v>1</v>
      </c>
      <c r="O7" s="135">
        <v>216780</v>
      </c>
      <c r="P7" s="135">
        <v>169027</v>
      </c>
      <c r="Q7" s="135">
        <v>169000</v>
      </c>
      <c r="R7" s="135">
        <v>372</v>
      </c>
      <c r="S7" s="135">
        <v>908</v>
      </c>
      <c r="T7" s="135">
        <v>592.29508196721315</v>
      </c>
      <c r="U7" s="135">
        <f t="shared" ref="U7:U33" si="1">ROUND(R7/J7*1000,0)</f>
        <v>300</v>
      </c>
      <c r="V7" s="135">
        <f t="shared" ref="V7:V33" si="2">ROUND(S7/K7*1000,0)</f>
        <v>1095</v>
      </c>
      <c r="W7" s="135">
        <f t="shared" ref="W7:W33" si="3">ROUND(T7/K7*1000,0)</f>
        <v>714</v>
      </c>
      <c r="X7" s="123">
        <f t="shared" ref="X7:X48" si="4">+ROUND(P7/O7*100,1)</f>
        <v>78</v>
      </c>
      <c r="Y7" s="123">
        <f t="shared" ref="Y7:Y48" si="5">+ROUND(Q7/O7*100,1)</f>
        <v>78</v>
      </c>
      <c r="Z7" s="123">
        <f t="shared" ref="Z7:Z48" si="6">+ROUND(T7/S7*100,1)</f>
        <v>65.2</v>
      </c>
      <c r="AA7" s="149" t="s">
        <v>47</v>
      </c>
      <c r="AB7" s="135">
        <v>1400</v>
      </c>
    </row>
    <row r="8" spans="1:28" s="5" customFormat="1" ht="11.25" customHeight="1">
      <c r="A8" s="168"/>
      <c r="B8" s="55">
        <v>2</v>
      </c>
      <c r="C8" s="55" t="s">
        <v>288</v>
      </c>
      <c r="D8" s="55" t="s">
        <v>292</v>
      </c>
      <c r="E8" s="55" t="s">
        <v>269</v>
      </c>
      <c r="F8" s="56" t="s">
        <v>9</v>
      </c>
      <c r="G8" s="135">
        <v>25</v>
      </c>
      <c r="H8" s="135">
        <v>1</v>
      </c>
      <c r="I8" s="135">
        <v>16</v>
      </c>
      <c r="J8" s="135">
        <v>305</v>
      </c>
      <c r="K8" s="135">
        <v>188</v>
      </c>
      <c r="L8" s="135">
        <v>188</v>
      </c>
      <c r="M8" s="148">
        <f t="shared" si="0"/>
        <v>100</v>
      </c>
      <c r="N8" s="135">
        <v>2</v>
      </c>
      <c r="O8" s="135">
        <v>13488</v>
      </c>
      <c r="P8" s="135">
        <v>11222</v>
      </c>
      <c r="Q8" s="135">
        <v>10895</v>
      </c>
      <c r="R8" s="135">
        <v>120</v>
      </c>
      <c r="S8" s="135">
        <v>76</v>
      </c>
      <c r="T8" s="135">
        <v>36.852459016393439</v>
      </c>
      <c r="U8" s="135">
        <f t="shared" si="1"/>
        <v>393</v>
      </c>
      <c r="V8" s="135">
        <f t="shared" si="2"/>
        <v>404</v>
      </c>
      <c r="W8" s="135">
        <f t="shared" si="3"/>
        <v>196</v>
      </c>
      <c r="X8" s="123">
        <f t="shared" si="4"/>
        <v>83.2</v>
      </c>
      <c r="Y8" s="123">
        <f t="shared" si="5"/>
        <v>80.8</v>
      </c>
      <c r="Z8" s="123">
        <f t="shared" si="6"/>
        <v>48.5</v>
      </c>
      <c r="AA8" s="149" t="s">
        <v>10</v>
      </c>
      <c r="AB8" s="135">
        <v>1728</v>
      </c>
    </row>
    <row r="9" spans="1:28" s="5" customFormat="1" ht="11.25" customHeight="1">
      <c r="A9" s="168"/>
      <c r="B9" s="42">
        <v>3</v>
      </c>
      <c r="C9" s="61" t="s">
        <v>288</v>
      </c>
      <c r="D9" s="61" t="s">
        <v>291</v>
      </c>
      <c r="E9" s="61" t="s">
        <v>269</v>
      </c>
      <c r="F9" s="86" t="s">
        <v>9</v>
      </c>
      <c r="G9" s="136">
        <v>3</v>
      </c>
      <c r="H9" s="136">
        <v>3</v>
      </c>
      <c r="I9" s="136">
        <v>8</v>
      </c>
      <c r="J9" s="136">
        <v>3200</v>
      </c>
      <c r="K9" s="136">
        <v>181</v>
      </c>
      <c r="L9" s="136">
        <v>181</v>
      </c>
      <c r="M9" s="150">
        <f t="shared" si="0"/>
        <v>100</v>
      </c>
      <c r="N9" s="57">
        <v>3</v>
      </c>
      <c r="O9" s="136">
        <v>54539</v>
      </c>
      <c r="P9" s="136">
        <v>37019</v>
      </c>
      <c r="Q9" s="136">
        <v>35824</v>
      </c>
      <c r="R9" s="136">
        <v>800</v>
      </c>
      <c r="S9" s="136">
        <v>238</v>
      </c>
      <c r="T9" s="136">
        <v>149.0136612021858</v>
      </c>
      <c r="U9" s="136">
        <f t="shared" si="1"/>
        <v>250</v>
      </c>
      <c r="V9" s="136">
        <f t="shared" si="2"/>
        <v>1315</v>
      </c>
      <c r="W9" s="136">
        <f t="shared" si="3"/>
        <v>823</v>
      </c>
      <c r="X9" s="118">
        <f t="shared" si="4"/>
        <v>67.900000000000006</v>
      </c>
      <c r="Y9" s="118">
        <f t="shared" si="5"/>
        <v>65.7</v>
      </c>
      <c r="Z9" s="118">
        <f t="shared" si="6"/>
        <v>62.6</v>
      </c>
      <c r="AA9" s="105" t="s">
        <v>10</v>
      </c>
      <c r="AB9" s="57">
        <v>1728</v>
      </c>
    </row>
    <row r="10" spans="1:28" s="5" customFormat="1" ht="11.25" customHeight="1">
      <c r="A10" s="168"/>
      <c r="B10" s="42">
        <v>4</v>
      </c>
      <c r="C10" s="42" t="s">
        <v>288</v>
      </c>
      <c r="D10" s="42" t="s">
        <v>290</v>
      </c>
      <c r="E10" s="42" t="s">
        <v>269</v>
      </c>
      <c r="F10" s="43" t="s">
        <v>9</v>
      </c>
      <c r="G10" s="57">
        <v>19</v>
      </c>
      <c r="H10" s="57">
        <v>3</v>
      </c>
      <c r="I10" s="57">
        <v>23</v>
      </c>
      <c r="J10" s="57">
        <v>1260</v>
      </c>
      <c r="K10" s="57">
        <v>1048</v>
      </c>
      <c r="L10" s="57">
        <v>1104</v>
      </c>
      <c r="M10" s="104">
        <f t="shared" si="0"/>
        <v>94.9</v>
      </c>
      <c r="N10" s="57">
        <v>4</v>
      </c>
      <c r="O10" s="57">
        <v>129152</v>
      </c>
      <c r="P10" s="57">
        <v>108745</v>
      </c>
      <c r="Q10" s="57">
        <v>101287</v>
      </c>
      <c r="R10" s="57">
        <v>600</v>
      </c>
      <c r="S10" s="57">
        <v>468</v>
      </c>
      <c r="T10" s="57">
        <v>352.87431693989072</v>
      </c>
      <c r="U10" s="57">
        <f t="shared" si="1"/>
        <v>476</v>
      </c>
      <c r="V10" s="57">
        <f t="shared" si="2"/>
        <v>447</v>
      </c>
      <c r="W10" s="57">
        <f t="shared" si="3"/>
        <v>337</v>
      </c>
      <c r="X10" s="102">
        <f t="shared" si="4"/>
        <v>84.2</v>
      </c>
      <c r="Y10" s="102">
        <f t="shared" si="5"/>
        <v>78.400000000000006</v>
      </c>
      <c r="Z10" s="102">
        <f t="shared" si="6"/>
        <v>75.400000000000006</v>
      </c>
      <c r="AA10" s="151" t="s">
        <v>10</v>
      </c>
      <c r="AB10" s="106">
        <v>1728</v>
      </c>
    </row>
    <row r="11" spans="1:28" s="5" customFormat="1" ht="11.25" customHeight="1">
      <c r="A11" s="168"/>
      <c r="B11" s="42">
        <v>5</v>
      </c>
      <c r="C11" s="42" t="s">
        <v>288</v>
      </c>
      <c r="D11" s="42" t="s">
        <v>289</v>
      </c>
      <c r="E11" s="42" t="s">
        <v>269</v>
      </c>
      <c r="F11" s="43" t="s">
        <v>9</v>
      </c>
      <c r="G11" s="57">
        <v>19</v>
      </c>
      <c r="H11" s="57">
        <v>3</v>
      </c>
      <c r="I11" s="57">
        <v>23</v>
      </c>
      <c r="J11" s="57">
        <v>300</v>
      </c>
      <c r="K11" s="57">
        <v>335</v>
      </c>
      <c r="L11" s="57">
        <v>335</v>
      </c>
      <c r="M11" s="104">
        <f t="shared" si="0"/>
        <v>100</v>
      </c>
      <c r="N11" s="57">
        <v>5</v>
      </c>
      <c r="O11" s="57">
        <v>32939</v>
      </c>
      <c r="P11" s="57">
        <v>28248</v>
      </c>
      <c r="Q11" s="57">
        <v>27420</v>
      </c>
      <c r="R11" s="57">
        <v>90</v>
      </c>
      <c r="S11" s="57">
        <v>234</v>
      </c>
      <c r="T11" s="57">
        <v>89.997267759562845</v>
      </c>
      <c r="U11" s="57">
        <f t="shared" si="1"/>
        <v>300</v>
      </c>
      <c r="V11" s="57">
        <f t="shared" si="2"/>
        <v>699</v>
      </c>
      <c r="W11" s="57">
        <f t="shared" si="3"/>
        <v>269</v>
      </c>
      <c r="X11" s="102">
        <f t="shared" si="4"/>
        <v>85.8</v>
      </c>
      <c r="Y11" s="102">
        <f t="shared" si="5"/>
        <v>83.2</v>
      </c>
      <c r="Z11" s="102">
        <f t="shared" si="6"/>
        <v>38.5</v>
      </c>
      <c r="AA11" s="105" t="s">
        <v>10</v>
      </c>
      <c r="AB11" s="57">
        <v>1728</v>
      </c>
    </row>
    <row r="12" spans="1:28" s="5" customFormat="1" ht="11.25" customHeight="1">
      <c r="A12" s="168"/>
      <c r="B12" s="42">
        <v>6</v>
      </c>
      <c r="C12" s="42" t="s">
        <v>288</v>
      </c>
      <c r="D12" s="42" t="s">
        <v>287</v>
      </c>
      <c r="E12" s="42" t="s">
        <v>269</v>
      </c>
      <c r="F12" s="43" t="s">
        <v>9</v>
      </c>
      <c r="G12" s="57">
        <v>19</v>
      </c>
      <c r="H12" s="57">
        <v>3</v>
      </c>
      <c r="I12" s="57">
        <v>23</v>
      </c>
      <c r="J12" s="57">
        <v>4700</v>
      </c>
      <c r="K12" s="57">
        <v>3475</v>
      </c>
      <c r="L12" s="57">
        <v>3501</v>
      </c>
      <c r="M12" s="104">
        <f t="shared" si="0"/>
        <v>99.3</v>
      </c>
      <c r="N12" s="57">
        <v>6</v>
      </c>
      <c r="O12" s="57">
        <v>434436</v>
      </c>
      <c r="P12" s="57">
        <v>330973</v>
      </c>
      <c r="Q12" s="57">
        <v>316596</v>
      </c>
      <c r="R12" s="57">
        <v>2050</v>
      </c>
      <c r="S12" s="57">
        <v>1525</v>
      </c>
      <c r="T12" s="57">
        <v>1186.983606557377</v>
      </c>
      <c r="U12" s="57">
        <f t="shared" si="1"/>
        <v>436</v>
      </c>
      <c r="V12" s="57">
        <f t="shared" si="2"/>
        <v>439</v>
      </c>
      <c r="W12" s="57">
        <f t="shared" si="3"/>
        <v>342</v>
      </c>
      <c r="X12" s="102">
        <f t="shared" si="4"/>
        <v>76.2</v>
      </c>
      <c r="Y12" s="102">
        <f t="shared" si="5"/>
        <v>72.900000000000006</v>
      </c>
      <c r="Z12" s="102">
        <f t="shared" si="6"/>
        <v>77.8</v>
      </c>
      <c r="AA12" s="105" t="s">
        <v>10</v>
      </c>
      <c r="AB12" s="57">
        <v>1728</v>
      </c>
    </row>
    <row r="13" spans="1:28" s="5" customFormat="1" ht="11.25" customHeight="1">
      <c r="A13" s="168"/>
      <c r="B13" s="61">
        <v>7</v>
      </c>
      <c r="C13" s="61" t="s">
        <v>286</v>
      </c>
      <c r="D13" s="61" t="s">
        <v>285</v>
      </c>
      <c r="E13" s="61" t="s">
        <v>19</v>
      </c>
      <c r="F13" s="86" t="s">
        <v>9</v>
      </c>
      <c r="G13" s="136">
        <v>23</v>
      </c>
      <c r="H13" s="136">
        <v>3</v>
      </c>
      <c r="I13" s="136">
        <v>31</v>
      </c>
      <c r="J13" s="136">
        <v>1379</v>
      </c>
      <c r="K13" s="136">
        <v>60</v>
      </c>
      <c r="L13" s="136">
        <v>60</v>
      </c>
      <c r="M13" s="150">
        <f t="shared" si="0"/>
        <v>100</v>
      </c>
      <c r="N13" s="136">
        <v>7</v>
      </c>
      <c r="O13" s="136">
        <v>26000</v>
      </c>
      <c r="P13" s="136">
        <v>26000</v>
      </c>
      <c r="Q13" s="136">
        <v>17000</v>
      </c>
      <c r="R13" s="136">
        <v>345</v>
      </c>
      <c r="S13" s="136">
        <v>343</v>
      </c>
      <c r="T13" s="136">
        <v>71.038251366120221</v>
      </c>
      <c r="U13" s="136">
        <f t="shared" si="1"/>
        <v>250</v>
      </c>
      <c r="V13" s="136">
        <f t="shared" si="2"/>
        <v>5717</v>
      </c>
      <c r="W13" s="136">
        <f t="shared" si="3"/>
        <v>1184</v>
      </c>
      <c r="X13" s="118">
        <f t="shared" si="4"/>
        <v>100</v>
      </c>
      <c r="Y13" s="118">
        <f t="shared" si="5"/>
        <v>65.400000000000006</v>
      </c>
      <c r="Z13" s="118">
        <f t="shared" si="6"/>
        <v>20.7</v>
      </c>
      <c r="AA13" s="105" t="s">
        <v>5</v>
      </c>
      <c r="AB13" s="57">
        <v>3180</v>
      </c>
    </row>
    <row r="14" spans="1:28" s="5" customFormat="1" ht="11.25" customHeight="1">
      <c r="A14" s="168"/>
      <c r="B14" s="55">
        <v>8</v>
      </c>
      <c r="C14" s="55" t="s">
        <v>281</v>
      </c>
      <c r="D14" s="55" t="s">
        <v>284</v>
      </c>
      <c r="E14" s="55" t="s">
        <v>22</v>
      </c>
      <c r="F14" s="56" t="s">
        <v>9</v>
      </c>
      <c r="G14" s="135">
        <v>10</v>
      </c>
      <c r="H14" s="135">
        <v>2</v>
      </c>
      <c r="I14" s="135">
        <v>27</v>
      </c>
      <c r="J14" s="135">
        <v>165</v>
      </c>
      <c r="K14" s="135">
        <v>108</v>
      </c>
      <c r="L14" s="135">
        <v>108</v>
      </c>
      <c r="M14" s="148">
        <f t="shared" si="0"/>
        <v>100</v>
      </c>
      <c r="N14" s="135">
        <v>8</v>
      </c>
      <c r="O14" s="135">
        <v>15129</v>
      </c>
      <c r="P14" s="135">
        <v>15129</v>
      </c>
      <c r="Q14" s="135">
        <v>15129</v>
      </c>
      <c r="R14" s="135">
        <v>78</v>
      </c>
      <c r="S14" s="135">
        <v>78</v>
      </c>
      <c r="T14" s="135">
        <v>41.33606557377049</v>
      </c>
      <c r="U14" s="135">
        <f t="shared" si="1"/>
        <v>473</v>
      </c>
      <c r="V14" s="135">
        <f t="shared" si="2"/>
        <v>722</v>
      </c>
      <c r="W14" s="135">
        <f t="shared" si="3"/>
        <v>383</v>
      </c>
      <c r="X14" s="123">
        <f t="shared" si="4"/>
        <v>100</v>
      </c>
      <c r="Y14" s="123">
        <f t="shared" si="5"/>
        <v>100</v>
      </c>
      <c r="Z14" s="123">
        <f t="shared" si="6"/>
        <v>53</v>
      </c>
      <c r="AA14" s="149" t="s">
        <v>10</v>
      </c>
      <c r="AB14" s="135">
        <v>1321</v>
      </c>
    </row>
    <row r="15" spans="1:28" s="5" customFormat="1" ht="11.25" customHeight="1">
      <c r="A15" s="168"/>
      <c r="B15" s="42">
        <v>9</v>
      </c>
      <c r="C15" s="61" t="s">
        <v>281</v>
      </c>
      <c r="D15" s="61" t="s">
        <v>283</v>
      </c>
      <c r="E15" s="61" t="s">
        <v>19</v>
      </c>
      <c r="F15" s="86" t="s">
        <v>6</v>
      </c>
      <c r="G15" s="136">
        <v>35</v>
      </c>
      <c r="H15" s="136">
        <v>2</v>
      </c>
      <c r="I15" s="136">
        <v>27</v>
      </c>
      <c r="J15" s="136">
        <v>320</v>
      </c>
      <c r="K15" s="136">
        <v>58</v>
      </c>
      <c r="L15" s="136">
        <v>58</v>
      </c>
      <c r="M15" s="150">
        <f t="shared" si="0"/>
        <v>100</v>
      </c>
      <c r="N15" s="57">
        <v>9</v>
      </c>
      <c r="O15" s="136">
        <v>15080</v>
      </c>
      <c r="P15" s="136">
        <v>15080</v>
      </c>
      <c r="Q15" s="136">
        <v>13119</v>
      </c>
      <c r="R15" s="136">
        <v>48</v>
      </c>
      <c r="S15" s="136">
        <v>44</v>
      </c>
      <c r="T15" s="136">
        <v>41.202185792349724</v>
      </c>
      <c r="U15" s="136">
        <f t="shared" si="1"/>
        <v>150</v>
      </c>
      <c r="V15" s="136">
        <f t="shared" si="2"/>
        <v>759</v>
      </c>
      <c r="W15" s="136">
        <f t="shared" si="3"/>
        <v>710</v>
      </c>
      <c r="X15" s="118">
        <f t="shared" si="4"/>
        <v>100</v>
      </c>
      <c r="Y15" s="118">
        <f t="shared" si="5"/>
        <v>87</v>
      </c>
      <c r="Z15" s="118">
        <f t="shared" si="6"/>
        <v>93.6</v>
      </c>
      <c r="AA15" s="105" t="s">
        <v>47</v>
      </c>
      <c r="AB15" s="57">
        <v>1500</v>
      </c>
    </row>
    <row r="16" spans="1:28" s="5" customFormat="1" ht="11.25" customHeight="1">
      <c r="A16" s="168"/>
      <c r="B16" s="42">
        <v>10</v>
      </c>
      <c r="C16" s="42" t="s">
        <v>281</v>
      </c>
      <c r="D16" s="57" t="s">
        <v>282</v>
      </c>
      <c r="E16" s="61" t="s">
        <v>19</v>
      </c>
      <c r="F16" s="43" t="s">
        <v>6</v>
      </c>
      <c r="G16" s="57">
        <v>33</v>
      </c>
      <c r="H16" s="57">
        <v>3</v>
      </c>
      <c r="I16" s="57">
        <v>28</v>
      </c>
      <c r="J16" s="57">
        <v>800</v>
      </c>
      <c r="K16" s="57">
        <v>140</v>
      </c>
      <c r="L16" s="57">
        <v>140</v>
      </c>
      <c r="M16" s="104">
        <f t="shared" si="0"/>
        <v>100</v>
      </c>
      <c r="N16" s="57">
        <v>10</v>
      </c>
      <c r="O16" s="57">
        <v>39870</v>
      </c>
      <c r="P16" s="57">
        <v>39870</v>
      </c>
      <c r="Q16" s="57">
        <v>34686</v>
      </c>
      <c r="R16" s="57">
        <v>120</v>
      </c>
      <c r="S16" s="57">
        <v>111</v>
      </c>
      <c r="T16" s="57">
        <v>108.93442622950819</v>
      </c>
      <c r="U16" s="57">
        <f t="shared" si="1"/>
        <v>150</v>
      </c>
      <c r="V16" s="57">
        <f t="shared" si="2"/>
        <v>793</v>
      </c>
      <c r="W16" s="57">
        <f t="shared" si="3"/>
        <v>778</v>
      </c>
      <c r="X16" s="102">
        <f t="shared" si="4"/>
        <v>100</v>
      </c>
      <c r="Y16" s="102">
        <f t="shared" si="5"/>
        <v>87</v>
      </c>
      <c r="Z16" s="102">
        <f t="shared" si="6"/>
        <v>98.1</v>
      </c>
      <c r="AA16" s="151" t="s">
        <v>47</v>
      </c>
      <c r="AB16" s="106">
        <v>1000</v>
      </c>
    </row>
    <row r="17" spans="1:28" s="5" customFormat="1" ht="11.25" customHeight="1">
      <c r="A17" s="168"/>
      <c r="B17" s="61">
        <v>11</v>
      </c>
      <c r="C17" s="51" t="s">
        <v>281</v>
      </c>
      <c r="D17" s="133" t="s">
        <v>280</v>
      </c>
      <c r="E17" s="51" t="s">
        <v>279</v>
      </c>
      <c r="F17" s="52" t="s">
        <v>9</v>
      </c>
      <c r="G17" s="133">
        <v>10</v>
      </c>
      <c r="H17" s="133">
        <v>1</v>
      </c>
      <c r="I17" s="133">
        <v>7</v>
      </c>
      <c r="J17" s="133">
        <v>230</v>
      </c>
      <c r="K17" s="133">
        <v>15</v>
      </c>
      <c r="L17" s="133">
        <v>15</v>
      </c>
      <c r="M17" s="152">
        <f t="shared" si="0"/>
        <v>100</v>
      </c>
      <c r="N17" s="136">
        <v>11</v>
      </c>
      <c r="O17" s="133">
        <v>10694</v>
      </c>
      <c r="P17" s="133">
        <v>10694</v>
      </c>
      <c r="Q17" s="133">
        <v>10694</v>
      </c>
      <c r="R17" s="133">
        <v>117</v>
      </c>
      <c r="S17" s="133">
        <v>35</v>
      </c>
      <c r="T17" s="133">
        <v>29.218579234972676</v>
      </c>
      <c r="U17" s="133">
        <f t="shared" si="1"/>
        <v>509</v>
      </c>
      <c r="V17" s="133">
        <f t="shared" si="2"/>
        <v>2333</v>
      </c>
      <c r="W17" s="133">
        <f t="shared" si="3"/>
        <v>1948</v>
      </c>
      <c r="X17" s="120">
        <f t="shared" si="4"/>
        <v>100</v>
      </c>
      <c r="Y17" s="120">
        <f t="shared" si="5"/>
        <v>100</v>
      </c>
      <c r="Z17" s="120">
        <f t="shared" si="6"/>
        <v>83.5</v>
      </c>
      <c r="AA17" s="105" t="s">
        <v>47</v>
      </c>
      <c r="AB17" s="57">
        <v>1250</v>
      </c>
    </row>
    <row r="18" spans="1:28" s="5" customFormat="1" ht="11.25" customHeight="1">
      <c r="A18" s="168"/>
      <c r="B18" s="55">
        <v>12</v>
      </c>
      <c r="C18" s="46" t="s">
        <v>271</v>
      </c>
      <c r="D18" s="106" t="s">
        <v>278</v>
      </c>
      <c r="E18" s="55" t="s">
        <v>22</v>
      </c>
      <c r="F18" s="47" t="s">
        <v>9</v>
      </c>
      <c r="G18" s="106">
        <v>26</v>
      </c>
      <c r="H18" s="106">
        <v>2</v>
      </c>
      <c r="I18" s="106">
        <v>25</v>
      </c>
      <c r="J18" s="106">
        <v>920</v>
      </c>
      <c r="K18" s="106">
        <v>742</v>
      </c>
      <c r="L18" s="106">
        <v>742</v>
      </c>
      <c r="M18" s="153">
        <f t="shared" si="0"/>
        <v>100</v>
      </c>
      <c r="N18" s="135">
        <v>12</v>
      </c>
      <c r="O18" s="106">
        <v>95645</v>
      </c>
      <c r="P18" s="106">
        <v>75682</v>
      </c>
      <c r="Q18" s="106">
        <v>75682</v>
      </c>
      <c r="R18" s="106">
        <v>450</v>
      </c>
      <c r="S18" s="106">
        <v>282</v>
      </c>
      <c r="T18" s="106">
        <v>261.32513661202188</v>
      </c>
      <c r="U18" s="106">
        <f t="shared" si="1"/>
        <v>489</v>
      </c>
      <c r="V18" s="106">
        <f t="shared" si="2"/>
        <v>380</v>
      </c>
      <c r="W18" s="106">
        <f t="shared" si="3"/>
        <v>352</v>
      </c>
      <c r="X18" s="124">
        <f t="shared" si="4"/>
        <v>79.099999999999994</v>
      </c>
      <c r="Y18" s="124">
        <f t="shared" si="5"/>
        <v>79.099999999999994</v>
      </c>
      <c r="Z18" s="124">
        <f t="shared" si="6"/>
        <v>92.7</v>
      </c>
      <c r="AA18" s="149" t="s">
        <v>10</v>
      </c>
      <c r="AB18" s="135">
        <v>1100</v>
      </c>
    </row>
    <row r="19" spans="1:28" s="5" customFormat="1" ht="11.25" customHeight="1">
      <c r="A19" s="168"/>
      <c r="B19" s="42">
        <v>13</v>
      </c>
      <c r="C19" s="61" t="s">
        <v>271</v>
      </c>
      <c r="D19" s="136" t="s">
        <v>277</v>
      </c>
      <c r="E19" s="42" t="s">
        <v>22</v>
      </c>
      <c r="F19" s="86" t="s">
        <v>6</v>
      </c>
      <c r="G19" s="136">
        <v>60</v>
      </c>
      <c r="H19" s="136">
        <v>2</v>
      </c>
      <c r="I19" s="136">
        <v>28</v>
      </c>
      <c r="J19" s="136">
        <v>470</v>
      </c>
      <c r="K19" s="136">
        <v>16</v>
      </c>
      <c r="L19" s="136">
        <v>16</v>
      </c>
      <c r="M19" s="150">
        <f t="shared" si="0"/>
        <v>100</v>
      </c>
      <c r="N19" s="57">
        <v>13</v>
      </c>
      <c r="O19" s="136">
        <v>7067</v>
      </c>
      <c r="P19" s="136">
        <v>6799</v>
      </c>
      <c r="Q19" s="136">
        <v>6781</v>
      </c>
      <c r="R19" s="136">
        <v>404</v>
      </c>
      <c r="S19" s="136">
        <v>30</v>
      </c>
      <c r="T19" s="136">
        <v>19.308743169398905</v>
      </c>
      <c r="U19" s="136">
        <f t="shared" si="1"/>
        <v>860</v>
      </c>
      <c r="V19" s="154">
        <f t="shared" si="2"/>
        <v>1875</v>
      </c>
      <c r="W19" s="154">
        <f t="shared" si="3"/>
        <v>1207</v>
      </c>
      <c r="X19" s="118">
        <f t="shared" si="4"/>
        <v>96.2</v>
      </c>
      <c r="Y19" s="118">
        <f t="shared" si="5"/>
        <v>96</v>
      </c>
      <c r="Z19" s="118">
        <f t="shared" si="6"/>
        <v>64.400000000000006</v>
      </c>
      <c r="AA19" s="105" t="s">
        <v>10</v>
      </c>
      <c r="AB19" s="57">
        <v>1728</v>
      </c>
    </row>
    <row r="20" spans="1:28" s="5" customFormat="1" ht="11.25" customHeight="1">
      <c r="A20" s="168"/>
      <c r="B20" s="42">
        <v>14</v>
      </c>
      <c r="C20" s="42" t="s">
        <v>271</v>
      </c>
      <c r="D20" s="57" t="s">
        <v>276</v>
      </c>
      <c r="E20" s="42" t="s">
        <v>269</v>
      </c>
      <c r="F20" s="43" t="s">
        <v>9</v>
      </c>
      <c r="G20" s="57">
        <v>20</v>
      </c>
      <c r="H20" s="57">
        <v>3</v>
      </c>
      <c r="I20" s="57">
        <v>28</v>
      </c>
      <c r="J20" s="57">
        <v>570</v>
      </c>
      <c r="K20" s="57">
        <v>468</v>
      </c>
      <c r="L20" s="57">
        <v>468</v>
      </c>
      <c r="M20" s="104">
        <f t="shared" si="0"/>
        <v>100</v>
      </c>
      <c r="N20" s="57">
        <v>14</v>
      </c>
      <c r="O20" s="57">
        <v>65188</v>
      </c>
      <c r="P20" s="57">
        <v>38583</v>
      </c>
      <c r="Q20" s="57">
        <v>36746</v>
      </c>
      <c r="R20" s="57">
        <v>250</v>
      </c>
      <c r="S20" s="57">
        <v>244</v>
      </c>
      <c r="T20" s="57">
        <v>178.10928961748633</v>
      </c>
      <c r="U20" s="57">
        <f t="shared" si="1"/>
        <v>439</v>
      </c>
      <c r="V20" s="57">
        <f t="shared" si="2"/>
        <v>521</v>
      </c>
      <c r="W20" s="57">
        <f t="shared" si="3"/>
        <v>381</v>
      </c>
      <c r="X20" s="102">
        <f t="shared" si="4"/>
        <v>59.2</v>
      </c>
      <c r="Y20" s="102">
        <f t="shared" si="5"/>
        <v>56.4</v>
      </c>
      <c r="Z20" s="102">
        <f t="shared" si="6"/>
        <v>73</v>
      </c>
      <c r="AA20" s="151" t="s">
        <v>10</v>
      </c>
      <c r="AB20" s="106">
        <v>1728</v>
      </c>
    </row>
    <row r="21" spans="1:28" s="5" customFormat="1" ht="11.25" customHeight="1">
      <c r="A21" s="168"/>
      <c r="B21" s="42">
        <v>15</v>
      </c>
      <c r="C21" s="42" t="s">
        <v>271</v>
      </c>
      <c r="D21" s="57" t="s">
        <v>275</v>
      </c>
      <c r="E21" s="42" t="s">
        <v>269</v>
      </c>
      <c r="F21" s="43" t="s">
        <v>9</v>
      </c>
      <c r="G21" s="57">
        <v>13</v>
      </c>
      <c r="H21" s="57">
        <v>8</v>
      </c>
      <c r="I21" s="57">
        <v>5</v>
      </c>
      <c r="J21" s="57">
        <v>410</v>
      </c>
      <c r="K21" s="57">
        <v>287</v>
      </c>
      <c r="L21" s="57">
        <v>287</v>
      </c>
      <c r="M21" s="104">
        <f t="shared" si="0"/>
        <v>100</v>
      </c>
      <c r="N21" s="57">
        <v>15</v>
      </c>
      <c r="O21" s="57">
        <v>18513</v>
      </c>
      <c r="P21" s="57">
        <v>18291</v>
      </c>
      <c r="Q21" s="57">
        <v>17758</v>
      </c>
      <c r="R21" s="57">
        <v>105</v>
      </c>
      <c r="S21" s="57">
        <v>71</v>
      </c>
      <c r="T21" s="57">
        <v>50.581967213114751</v>
      </c>
      <c r="U21" s="57">
        <f t="shared" si="1"/>
        <v>256</v>
      </c>
      <c r="V21" s="57">
        <f t="shared" si="2"/>
        <v>247</v>
      </c>
      <c r="W21" s="57">
        <f t="shared" si="3"/>
        <v>176</v>
      </c>
      <c r="X21" s="102">
        <f t="shared" si="4"/>
        <v>98.8</v>
      </c>
      <c r="Y21" s="102">
        <f t="shared" si="5"/>
        <v>95.9</v>
      </c>
      <c r="Z21" s="102">
        <f t="shared" si="6"/>
        <v>71.2</v>
      </c>
      <c r="AA21" s="105" t="s">
        <v>10</v>
      </c>
      <c r="AB21" s="57">
        <v>1728</v>
      </c>
    </row>
    <row r="22" spans="1:28" s="5" customFormat="1" ht="11.25" customHeight="1">
      <c r="A22" s="168"/>
      <c r="B22" s="42">
        <v>16</v>
      </c>
      <c r="C22" s="42" t="s">
        <v>271</v>
      </c>
      <c r="D22" s="57" t="s">
        <v>274</v>
      </c>
      <c r="E22" s="42" t="s">
        <v>269</v>
      </c>
      <c r="F22" s="43" t="s">
        <v>9</v>
      </c>
      <c r="G22" s="57">
        <v>21</v>
      </c>
      <c r="H22" s="57">
        <v>3</v>
      </c>
      <c r="I22" s="57">
        <v>31</v>
      </c>
      <c r="J22" s="57">
        <v>310</v>
      </c>
      <c r="K22" s="57">
        <v>242</v>
      </c>
      <c r="L22" s="57">
        <v>242</v>
      </c>
      <c r="M22" s="104">
        <f t="shared" si="0"/>
        <v>100</v>
      </c>
      <c r="N22" s="57">
        <v>16</v>
      </c>
      <c r="O22" s="57">
        <v>44297</v>
      </c>
      <c r="P22" s="57">
        <v>20975</v>
      </c>
      <c r="Q22" s="57">
        <v>20364</v>
      </c>
      <c r="R22" s="57">
        <v>175</v>
      </c>
      <c r="S22" s="57">
        <v>170</v>
      </c>
      <c r="T22" s="57">
        <v>121.03005464480874</v>
      </c>
      <c r="U22" s="57">
        <f t="shared" si="1"/>
        <v>565</v>
      </c>
      <c r="V22" s="57">
        <f t="shared" si="2"/>
        <v>702</v>
      </c>
      <c r="W22" s="57">
        <f t="shared" si="3"/>
        <v>500</v>
      </c>
      <c r="X22" s="102">
        <f t="shared" si="4"/>
        <v>47.4</v>
      </c>
      <c r="Y22" s="102">
        <f t="shared" si="5"/>
        <v>46</v>
      </c>
      <c r="Z22" s="102">
        <f t="shared" si="6"/>
        <v>71.2</v>
      </c>
      <c r="AA22" s="105" t="s">
        <v>10</v>
      </c>
      <c r="AB22" s="57">
        <v>1728</v>
      </c>
    </row>
    <row r="23" spans="1:28" s="5" customFormat="1" ht="11.25" customHeight="1">
      <c r="A23" s="168"/>
      <c r="B23" s="42">
        <v>17</v>
      </c>
      <c r="C23" s="42" t="s">
        <v>271</v>
      </c>
      <c r="D23" s="57" t="s">
        <v>273</v>
      </c>
      <c r="E23" s="42" t="s">
        <v>269</v>
      </c>
      <c r="F23" s="43" t="s">
        <v>9</v>
      </c>
      <c r="G23" s="57">
        <v>21</v>
      </c>
      <c r="H23" s="57">
        <v>3</v>
      </c>
      <c r="I23" s="57">
        <v>31</v>
      </c>
      <c r="J23" s="57">
        <v>1000</v>
      </c>
      <c r="K23" s="57">
        <v>917</v>
      </c>
      <c r="L23" s="57">
        <v>917</v>
      </c>
      <c r="M23" s="104">
        <f t="shared" si="0"/>
        <v>100</v>
      </c>
      <c r="N23" s="57">
        <v>17</v>
      </c>
      <c r="O23" s="57">
        <v>108018</v>
      </c>
      <c r="P23" s="57">
        <v>90919</v>
      </c>
      <c r="Q23" s="57">
        <v>87999</v>
      </c>
      <c r="R23" s="57">
        <v>450</v>
      </c>
      <c r="S23" s="57">
        <v>373</v>
      </c>
      <c r="T23" s="57">
        <v>295.13114754098359</v>
      </c>
      <c r="U23" s="57">
        <f t="shared" si="1"/>
        <v>450</v>
      </c>
      <c r="V23" s="57">
        <f t="shared" si="2"/>
        <v>407</v>
      </c>
      <c r="W23" s="57">
        <f t="shared" si="3"/>
        <v>322</v>
      </c>
      <c r="X23" s="102">
        <f t="shared" si="4"/>
        <v>84.2</v>
      </c>
      <c r="Y23" s="102">
        <f t="shared" si="5"/>
        <v>81.5</v>
      </c>
      <c r="Z23" s="102">
        <f t="shared" si="6"/>
        <v>79.099999999999994</v>
      </c>
      <c r="AA23" s="105" t="s">
        <v>10</v>
      </c>
      <c r="AB23" s="57">
        <v>1728</v>
      </c>
    </row>
    <row r="24" spans="1:28" s="5" customFormat="1" ht="11.25" customHeight="1">
      <c r="A24" s="168"/>
      <c r="B24" s="42">
        <v>18</v>
      </c>
      <c r="C24" s="42" t="s">
        <v>271</v>
      </c>
      <c r="D24" s="57" t="s">
        <v>272</v>
      </c>
      <c r="E24" s="42" t="s">
        <v>269</v>
      </c>
      <c r="F24" s="43" t="s">
        <v>9</v>
      </c>
      <c r="G24" s="57">
        <v>21</v>
      </c>
      <c r="H24" s="57">
        <v>3</v>
      </c>
      <c r="I24" s="57">
        <v>31</v>
      </c>
      <c r="J24" s="57">
        <v>150</v>
      </c>
      <c r="K24" s="57">
        <v>99</v>
      </c>
      <c r="L24" s="57">
        <v>99</v>
      </c>
      <c r="M24" s="104">
        <f t="shared" si="0"/>
        <v>100</v>
      </c>
      <c r="N24" s="57">
        <v>18</v>
      </c>
      <c r="O24" s="57">
        <v>15401</v>
      </c>
      <c r="P24" s="57">
        <v>7121</v>
      </c>
      <c r="Q24" s="57">
        <v>5997</v>
      </c>
      <c r="R24" s="57">
        <v>180</v>
      </c>
      <c r="S24" s="57">
        <v>140</v>
      </c>
      <c r="T24" s="57">
        <v>42.079234972677597</v>
      </c>
      <c r="U24" s="57">
        <f t="shared" si="1"/>
        <v>1200</v>
      </c>
      <c r="V24" s="57">
        <f t="shared" si="2"/>
        <v>1414</v>
      </c>
      <c r="W24" s="57">
        <f t="shared" si="3"/>
        <v>425</v>
      </c>
      <c r="X24" s="102">
        <f t="shared" si="4"/>
        <v>46.2</v>
      </c>
      <c r="Y24" s="102">
        <f t="shared" si="5"/>
        <v>38.9</v>
      </c>
      <c r="Z24" s="102">
        <f t="shared" si="6"/>
        <v>30.1</v>
      </c>
      <c r="AA24" s="105" t="s">
        <v>10</v>
      </c>
      <c r="AB24" s="57">
        <v>1728</v>
      </c>
    </row>
    <row r="25" spans="1:28" s="5" customFormat="1" ht="11.25" customHeight="1">
      <c r="A25" s="168"/>
      <c r="B25" s="51">
        <v>19</v>
      </c>
      <c r="C25" s="51" t="s">
        <v>271</v>
      </c>
      <c r="D25" s="133" t="s">
        <v>270</v>
      </c>
      <c r="E25" s="51" t="s">
        <v>269</v>
      </c>
      <c r="F25" s="52" t="s">
        <v>9</v>
      </c>
      <c r="G25" s="133">
        <v>21</v>
      </c>
      <c r="H25" s="133">
        <v>3</v>
      </c>
      <c r="I25" s="133">
        <v>31</v>
      </c>
      <c r="J25" s="133">
        <v>4300</v>
      </c>
      <c r="K25" s="133">
        <v>3628</v>
      </c>
      <c r="L25" s="133">
        <v>3628</v>
      </c>
      <c r="M25" s="152">
        <f t="shared" si="0"/>
        <v>100</v>
      </c>
      <c r="N25" s="133">
        <v>19</v>
      </c>
      <c r="O25" s="133">
        <v>430132</v>
      </c>
      <c r="P25" s="133">
        <v>321491</v>
      </c>
      <c r="Q25" s="133">
        <v>304333</v>
      </c>
      <c r="R25" s="133">
        <v>1600</v>
      </c>
      <c r="S25" s="133">
        <v>1512</v>
      </c>
      <c r="T25" s="133">
        <v>1175.2240437158471</v>
      </c>
      <c r="U25" s="133">
        <f t="shared" si="1"/>
        <v>372</v>
      </c>
      <c r="V25" s="133">
        <f t="shared" si="2"/>
        <v>417</v>
      </c>
      <c r="W25" s="133">
        <f t="shared" si="3"/>
        <v>324</v>
      </c>
      <c r="X25" s="120">
        <f t="shared" si="4"/>
        <v>74.7</v>
      </c>
      <c r="Y25" s="120">
        <f t="shared" si="5"/>
        <v>70.8</v>
      </c>
      <c r="Z25" s="120">
        <f t="shared" si="6"/>
        <v>77.7</v>
      </c>
      <c r="AA25" s="156" t="s">
        <v>10</v>
      </c>
      <c r="AB25" s="133">
        <v>1728</v>
      </c>
    </row>
    <row r="26" spans="1:28" s="5" customFormat="1" ht="11.25" customHeight="1">
      <c r="A26" s="168"/>
      <c r="B26" s="49">
        <v>20</v>
      </c>
      <c r="C26" s="49" t="s">
        <v>267</v>
      </c>
      <c r="D26" s="140" t="s">
        <v>268</v>
      </c>
      <c r="E26" s="49" t="s">
        <v>44</v>
      </c>
      <c r="F26" s="90" t="s">
        <v>9</v>
      </c>
      <c r="G26" s="140">
        <v>25</v>
      </c>
      <c r="H26" s="140">
        <v>3</v>
      </c>
      <c r="I26" s="140">
        <v>22</v>
      </c>
      <c r="J26" s="140">
        <v>415</v>
      </c>
      <c r="K26" s="140">
        <v>6</v>
      </c>
      <c r="L26" s="140">
        <v>6</v>
      </c>
      <c r="M26" s="155">
        <v>0</v>
      </c>
      <c r="N26" s="140">
        <v>20</v>
      </c>
      <c r="O26" s="140">
        <v>32150</v>
      </c>
      <c r="P26" s="140">
        <v>32150</v>
      </c>
      <c r="Q26" s="140">
        <v>7320</v>
      </c>
      <c r="R26" s="140">
        <v>476</v>
      </c>
      <c r="S26" s="140">
        <v>250</v>
      </c>
      <c r="T26" s="140">
        <v>87.841530054644807</v>
      </c>
      <c r="U26" s="140">
        <f t="shared" si="1"/>
        <v>1147</v>
      </c>
      <c r="V26" s="140">
        <f t="shared" si="2"/>
        <v>41667</v>
      </c>
      <c r="W26" s="140">
        <f t="shared" si="3"/>
        <v>14640</v>
      </c>
      <c r="X26" s="119">
        <f t="shared" si="4"/>
        <v>100</v>
      </c>
      <c r="Y26" s="119">
        <f t="shared" si="5"/>
        <v>22.8</v>
      </c>
      <c r="Z26" s="119">
        <f t="shared" si="6"/>
        <v>35.1</v>
      </c>
      <c r="AA26" s="151" t="s">
        <v>47</v>
      </c>
      <c r="AB26" s="106">
        <v>2160</v>
      </c>
    </row>
    <row r="27" spans="1:28" s="5" customFormat="1" ht="11.25" customHeight="1">
      <c r="A27" s="168"/>
      <c r="B27" s="61">
        <v>21</v>
      </c>
      <c r="C27" s="61" t="s">
        <v>267</v>
      </c>
      <c r="D27" s="136" t="s">
        <v>266</v>
      </c>
      <c r="E27" s="61" t="s">
        <v>265</v>
      </c>
      <c r="F27" s="86" t="s">
        <v>9</v>
      </c>
      <c r="G27" s="136">
        <v>26</v>
      </c>
      <c r="H27" s="136">
        <v>3</v>
      </c>
      <c r="I27" s="136">
        <v>28</v>
      </c>
      <c r="J27" s="136">
        <v>4750</v>
      </c>
      <c r="K27" s="136">
        <v>3808</v>
      </c>
      <c r="L27" s="136">
        <v>3808</v>
      </c>
      <c r="M27" s="150">
        <f t="shared" ref="M27:M33" si="7">+ROUND(K27/L27*100,1)</f>
        <v>100</v>
      </c>
      <c r="N27" s="136">
        <v>21</v>
      </c>
      <c r="O27" s="136">
        <v>530800</v>
      </c>
      <c r="P27" s="136">
        <v>480678</v>
      </c>
      <c r="Q27" s="136">
        <v>416628</v>
      </c>
      <c r="R27" s="136">
        <v>2150</v>
      </c>
      <c r="S27" s="136">
        <v>1920</v>
      </c>
      <c r="T27" s="136">
        <v>1450.2732240437158</v>
      </c>
      <c r="U27" s="136">
        <f t="shared" si="1"/>
        <v>453</v>
      </c>
      <c r="V27" s="136">
        <f t="shared" si="2"/>
        <v>504</v>
      </c>
      <c r="W27" s="136">
        <f t="shared" si="3"/>
        <v>381</v>
      </c>
      <c r="X27" s="118">
        <f t="shared" si="4"/>
        <v>90.6</v>
      </c>
      <c r="Y27" s="118">
        <f t="shared" si="5"/>
        <v>78.5</v>
      </c>
      <c r="Z27" s="118">
        <f t="shared" si="6"/>
        <v>75.5</v>
      </c>
      <c r="AA27" s="105" t="s">
        <v>10</v>
      </c>
      <c r="AB27" s="57">
        <v>1400</v>
      </c>
    </row>
    <row r="28" spans="1:28" s="5" customFormat="1" ht="11.25" customHeight="1">
      <c r="A28" s="168"/>
      <c r="B28" s="55">
        <v>22</v>
      </c>
      <c r="C28" s="55" t="s">
        <v>261</v>
      </c>
      <c r="D28" s="135" t="s">
        <v>264</v>
      </c>
      <c r="E28" s="55" t="s">
        <v>7</v>
      </c>
      <c r="F28" s="56" t="s">
        <v>9</v>
      </c>
      <c r="G28" s="135">
        <v>8</v>
      </c>
      <c r="H28" s="135">
        <v>3</v>
      </c>
      <c r="I28" s="135">
        <v>28</v>
      </c>
      <c r="J28" s="135">
        <v>700</v>
      </c>
      <c r="K28" s="135">
        <v>457</v>
      </c>
      <c r="L28" s="135">
        <v>457</v>
      </c>
      <c r="M28" s="148">
        <f t="shared" si="7"/>
        <v>100</v>
      </c>
      <c r="N28" s="135">
        <v>22</v>
      </c>
      <c r="O28" s="135">
        <v>38328</v>
      </c>
      <c r="P28" s="135">
        <v>36747</v>
      </c>
      <c r="Q28" s="135">
        <v>36687</v>
      </c>
      <c r="R28" s="135">
        <v>146</v>
      </c>
      <c r="S28" s="135">
        <v>145</v>
      </c>
      <c r="T28" s="135">
        <v>104.72131147540983</v>
      </c>
      <c r="U28" s="135">
        <f t="shared" si="1"/>
        <v>209</v>
      </c>
      <c r="V28" s="135">
        <f t="shared" si="2"/>
        <v>317</v>
      </c>
      <c r="W28" s="135">
        <f t="shared" si="3"/>
        <v>229</v>
      </c>
      <c r="X28" s="123">
        <f t="shared" si="4"/>
        <v>95.9</v>
      </c>
      <c r="Y28" s="123">
        <f t="shared" si="5"/>
        <v>95.7</v>
      </c>
      <c r="Z28" s="123">
        <f t="shared" si="6"/>
        <v>72.2</v>
      </c>
      <c r="AA28" s="149" t="s">
        <v>10</v>
      </c>
      <c r="AB28" s="135">
        <v>1326</v>
      </c>
    </row>
    <row r="29" spans="1:28" s="5" customFormat="1" ht="11.25" customHeight="1">
      <c r="A29" s="168"/>
      <c r="B29" s="42">
        <v>23</v>
      </c>
      <c r="C29" s="42" t="s">
        <v>261</v>
      </c>
      <c r="D29" s="57" t="s">
        <v>263</v>
      </c>
      <c r="E29" s="46" t="s">
        <v>7</v>
      </c>
      <c r="F29" s="43" t="s">
        <v>6</v>
      </c>
      <c r="G29" s="57">
        <v>60</v>
      </c>
      <c r="H29" s="57">
        <v>6</v>
      </c>
      <c r="I29" s="57">
        <v>28</v>
      </c>
      <c r="J29" s="57">
        <v>1370</v>
      </c>
      <c r="K29" s="57">
        <v>1071</v>
      </c>
      <c r="L29" s="57">
        <v>1071</v>
      </c>
      <c r="M29" s="104">
        <f t="shared" si="7"/>
        <v>100</v>
      </c>
      <c r="N29" s="57">
        <v>23</v>
      </c>
      <c r="O29" s="57">
        <v>105742</v>
      </c>
      <c r="P29" s="57">
        <v>98878</v>
      </c>
      <c r="Q29" s="57">
        <v>98633</v>
      </c>
      <c r="R29" s="57">
        <v>530</v>
      </c>
      <c r="S29" s="57">
        <v>520</v>
      </c>
      <c r="T29" s="57">
        <v>288.91256830601094</v>
      </c>
      <c r="U29" s="57">
        <f t="shared" si="1"/>
        <v>387</v>
      </c>
      <c r="V29" s="135">
        <f t="shared" si="2"/>
        <v>486</v>
      </c>
      <c r="W29" s="135">
        <f t="shared" si="3"/>
        <v>270</v>
      </c>
      <c r="X29" s="102">
        <f t="shared" si="4"/>
        <v>93.5</v>
      </c>
      <c r="Y29" s="102">
        <f t="shared" si="5"/>
        <v>93.3</v>
      </c>
      <c r="Z29" s="102">
        <f t="shared" si="6"/>
        <v>55.6</v>
      </c>
      <c r="AA29" s="105" t="s">
        <v>10</v>
      </c>
      <c r="AB29" s="57">
        <v>1326</v>
      </c>
    </row>
    <row r="30" spans="1:28" s="5" customFormat="1" ht="11.25" customHeight="1">
      <c r="A30" s="168"/>
      <c r="B30" s="42">
        <v>24</v>
      </c>
      <c r="C30" s="46" t="s">
        <v>261</v>
      </c>
      <c r="D30" s="106" t="s">
        <v>262</v>
      </c>
      <c r="E30" s="46" t="s">
        <v>7</v>
      </c>
      <c r="F30" s="47" t="s">
        <v>9</v>
      </c>
      <c r="G30" s="106">
        <v>25</v>
      </c>
      <c r="H30" s="106">
        <v>3</v>
      </c>
      <c r="I30" s="106">
        <v>12</v>
      </c>
      <c r="J30" s="106">
        <v>300</v>
      </c>
      <c r="K30" s="106">
        <v>285</v>
      </c>
      <c r="L30" s="106">
        <v>285</v>
      </c>
      <c r="M30" s="153">
        <f t="shared" si="7"/>
        <v>100</v>
      </c>
      <c r="N30" s="57">
        <v>24</v>
      </c>
      <c r="O30" s="106">
        <v>38708</v>
      </c>
      <c r="P30" s="106">
        <v>37550</v>
      </c>
      <c r="Q30" s="106">
        <v>37490</v>
      </c>
      <c r="R30" s="106">
        <v>159</v>
      </c>
      <c r="S30" s="106">
        <v>150</v>
      </c>
      <c r="T30" s="106">
        <v>105.75956284153006</v>
      </c>
      <c r="U30" s="106">
        <f t="shared" si="1"/>
        <v>530</v>
      </c>
      <c r="V30" s="106">
        <f t="shared" si="2"/>
        <v>526</v>
      </c>
      <c r="W30" s="106">
        <f t="shared" si="3"/>
        <v>371</v>
      </c>
      <c r="X30" s="124">
        <f t="shared" si="4"/>
        <v>97</v>
      </c>
      <c r="Y30" s="124">
        <f t="shared" si="5"/>
        <v>96.9</v>
      </c>
      <c r="Z30" s="124">
        <f t="shared" si="6"/>
        <v>70.5</v>
      </c>
      <c r="AA30" s="151" t="s">
        <v>10</v>
      </c>
      <c r="AB30" s="106">
        <v>1326</v>
      </c>
    </row>
    <row r="31" spans="1:28" s="5" customFormat="1" ht="11.25" customHeight="1">
      <c r="A31" s="168"/>
      <c r="B31" s="61">
        <v>25</v>
      </c>
      <c r="C31" s="61" t="s">
        <v>261</v>
      </c>
      <c r="D31" s="136" t="s">
        <v>260</v>
      </c>
      <c r="E31" s="61" t="s">
        <v>7</v>
      </c>
      <c r="F31" s="86" t="s">
        <v>9</v>
      </c>
      <c r="G31" s="136">
        <v>4</v>
      </c>
      <c r="H31" s="136">
        <v>3</v>
      </c>
      <c r="I31" s="136">
        <v>8</v>
      </c>
      <c r="J31" s="136">
        <v>1500</v>
      </c>
      <c r="K31" s="136">
        <v>1239</v>
      </c>
      <c r="L31" s="136">
        <v>1239</v>
      </c>
      <c r="M31" s="150">
        <f t="shared" si="7"/>
        <v>100</v>
      </c>
      <c r="N31" s="136">
        <v>25</v>
      </c>
      <c r="O31" s="136">
        <v>331276</v>
      </c>
      <c r="P31" s="136">
        <v>298567</v>
      </c>
      <c r="Q31" s="136">
        <v>297827</v>
      </c>
      <c r="R31" s="136">
        <v>1500</v>
      </c>
      <c r="S31" s="136">
        <v>1000</v>
      </c>
      <c r="T31" s="136">
        <v>905.12568306010928</v>
      </c>
      <c r="U31" s="136">
        <f t="shared" si="1"/>
        <v>1000</v>
      </c>
      <c r="V31" s="136">
        <f t="shared" si="2"/>
        <v>807</v>
      </c>
      <c r="W31" s="136">
        <f t="shared" si="3"/>
        <v>731</v>
      </c>
      <c r="X31" s="118">
        <f t="shared" si="4"/>
        <v>90.1</v>
      </c>
      <c r="Y31" s="118">
        <f t="shared" si="5"/>
        <v>89.9</v>
      </c>
      <c r="Z31" s="118">
        <f t="shared" si="6"/>
        <v>90.5</v>
      </c>
      <c r="AA31" s="105" t="s">
        <v>10</v>
      </c>
      <c r="AB31" s="57">
        <v>1326</v>
      </c>
    </row>
    <row r="32" spans="1:28" s="5" customFormat="1" ht="11.25" customHeight="1">
      <c r="A32" s="168"/>
      <c r="B32" s="71">
        <v>26</v>
      </c>
      <c r="C32" s="71" t="s">
        <v>259</v>
      </c>
      <c r="D32" s="134" t="s">
        <v>259</v>
      </c>
      <c r="E32" s="71" t="s">
        <v>7</v>
      </c>
      <c r="F32" s="72" t="s">
        <v>9</v>
      </c>
      <c r="G32" s="71">
        <v>4</v>
      </c>
      <c r="H32" s="71">
        <v>5</v>
      </c>
      <c r="I32" s="71">
        <v>12</v>
      </c>
      <c r="J32" s="134">
        <v>1400</v>
      </c>
      <c r="K32" s="134">
        <v>987</v>
      </c>
      <c r="L32" s="71">
        <v>1009</v>
      </c>
      <c r="M32" s="73">
        <f t="shared" si="7"/>
        <v>97.8</v>
      </c>
      <c r="N32" s="71">
        <v>26</v>
      </c>
      <c r="O32" s="71">
        <v>157757</v>
      </c>
      <c r="P32" s="71">
        <v>134992</v>
      </c>
      <c r="Q32" s="71">
        <v>125236</v>
      </c>
      <c r="R32" s="71">
        <v>700</v>
      </c>
      <c r="S32" s="71">
        <v>680</v>
      </c>
      <c r="T32" s="71">
        <v>431.03005464480873</v>
      </c>
      <c r="U32" s="71">
        <f t="shared" si="1"/>
        <v>500</v>
      </c>
      <c r="V32" s="71">
        <f t="shared" si="2"/>
        <v>689</v>
      </c>
      <c r="W32" s="71">
        <f t="shared" si="3"/>
        <v>437</v>
      </c>
      <c r="X32" s="107">
        <f t="shared" si="4"/>
        <v>85.6</v>
      </c>
      <c r="Y32" s="107">
        <f t="shared" si="5"/>
        <v>79.400000000000006</v>
      </c>
      <c r="Z32" s="107">
        <f t="shared" si="6"/>
        <v>63.4</v>
      </c>
      <c r="AA32" s="72" t="s">
        <v>5</v>
      </c>
      <c r="AB32" s="71">
        <v>831</v>
      </c>
    </row>
    <row r="33" spans="1:28" s="5" customFormat="1" ht="11.25" customHeight="1">
      <c r="A33" s="168"/>
      <c r="B33" s="49">
        <v>27</v>
      </c>
      <c r="C33" s="92" t="s">
        <v>258</v>
      </c>
      <c r="D33" s="139" t="s">
        <v>258</v>
      </c>
      <c r="E33" s="92" t="s">
        <v>7</v>
      </c>
      <c r="F33" s="93" t="s">
        <v>9</v>
      </c>
      <c r="G33" s="92">
        <v>22</v>
      </c>
      <c r="H33" s="92">
        <v>3</v>
      </c>
      <c r="I33" s="92">
        <v>30</v>
      </c>
      <c r="J33" s="139">
        <v>860</v>
      </c>
      <c r="K33" s="139">
        <v>824</v>
      </c>
      <c r="L33" s="92">
        <v>824</v>
      </c>
      <c r="M33" s="95">
        <f t="shared" si="7"/>
        <v>100</v>
      </c>
      <c r="N33" s="49">
        <v>27</v>
      </c>
      <c r="O33" s="92">
        <v>80831</v>
      </c>
      <c r="P33" s="92">
        <v>80831</v>
      </c>
      <c r="Q33" s="92">
        <v>80831</v>
      </c>
      <c r="R33" s="92">
        <v>490</v>
      </c>
      <c r="S33" s="92">
        <v>490</v>
      </c>
      <c r="T33" s="92">
        <v>220.84972677595627</v>
      </c>
      <c r="U33" s="92">
        <f t="shared" si="1"/>
        <v>570</v>
      </c>
      <c r="V33" s="92">
        <f t="shared" si="2"/>
        <v>595</v>
      </c>
      <c r="W33" s="92">
        <f t="shared" si="3"/>
        <v>268</v>
      </c>
      <c r="X33" s="94">
        <f t="shared" si="4"/>
        <v>100</v>
      </c>
      <c r="Y33" s="94">
        <f t="shared" si="5"/>
        <v>100</v>
      </c>
      <c r="Z33" s="94">
        <f t="shared" si="6"/>
        <v>45.1</v>
      </c>
      <c r="AA33" s="72" t="s">
        <v>43</v>
      </c>
      <c r="AB33" s="71">
        <v>928</v>
      </c>
    </row>
    <row r="34" spans="1:28" s="5" customFormat="1" ht="11.25" customHeight="1">
      <c r="A34" s="168"/>
      <c r="B34" s="55">
        <v>28</v>
      </c>
      <c r="C34" s="111" t="s">
        <v>247</v>
      </c>
      <c r="D34" s="138" t="s">
        <v>257</v>
      </c>
      <c r="E34" s="111" t="s">
        <v>19</v>
      </c>
      <c r="F34" s="113" t="s">
        <v>9</v>
      </c>
      <c r="G34" s="111">
        <v>21</v>
      </c>
      <c r="H34" s="111">
        <v>8</v>
      </c>
      <c r="I34" s="111">
        <v>17</v>
      </c>
      <c r="J34" s="138">
        <v>200</v>
      </c>
      <c r="K34" s="138">
        <v>0</v>
      </c>
      <c r="L34" s="111">
        <v>0</v>
      </c>
      <c r="M34" s="112">
        <v>0</v>
      </c>
      <c r="N34" s="55">
        <v>28</v>
      </c>
      <c r="O34" s="111">
        <v>500</v>
      </c>
      <c r="P34" s="111">
        <v>500</v>
      </c>
      <c r="Q34" s="111">
        <v>500</v>
      </c>
      <c r="R34" s="111">
        <v>50</v>
      </c>
      <c r="S34" s="111">
        <v>30</v>
      </c>
      <c r="T34" s="111">
        <v>1.3661202185792349</v>
      </c>
      <c r="U34" s="111">
        <f t="shared" ref="U34:U48" si="8">ROUND(R34/J34*1000,0)</f>
        <v>250</v>
      </c>
      <c r="V34" s="42">
        <v>0</v>
      </c>
      <c r="W34" s="42">
        <v>0</v>
      </c>
      <c r="X34" s="110">
        <f t="shared" si="4"/>
        <v>100</v>
      </c>
      <c r="Y34" s="110">
        <f t="shared" si="5"/>
        <v>100</v>
      </c>
      <c r="Z34" s="110">
        <f t="shared" si="6"/>
        <v>4.5999999999999996</v>
      </c>
      <c r="AA34" s="113" t="s">
        <v>10</v>
      </c>
      <c r="AB34" s="111">
        <v>2300</v>
      </c>
    </row>
    <row r="35" spans="1:28" s="5" customFormat="1" ht="11.25" customHeight="1">
      <c r="A35" s="168"/>
      <c r="B35" s="42">
        <v>29</v>
      </c>
      <c r="C35" s="42" t="s">
        <v>247</v>
      </c>
      <c r="D35" s="57" t="s">
        <v>256</v>
      </c>
      <c r="E35" s="42" t="s">
        <v>44</v>
      </c>
      <c r="F35" s="43" t="s">
        <v>9</v>
      </c>
      <c r="G35" s="42">
        <v>23</v>
      </c>
      <c r="H35" s="42">
        <v>3</v>
      </c>
      <c r="I35" s="42">
        <v>21</v>
      </c>
      <c r="J35" s="57">
        <v>1050</v>
      </c>
      <c r="K35" s="57">
        <v>36</v>
      </c>
      <c r="L35" s="42">
        <v>36</v>
      </c>
      <c r="M35" s="45">
        <f t="shared" ref="M35:M48" si="9">+ROUND(K35/L35*100,1)</f>
        <v>100</v>
      </c>
      <c r="N35" s="42">
        <v>29</v>
      </c>
      <c r="O35" s="42">
        <v>42403</v>
      </c>
      <c r="P35" s="42">
        <v>42403</v>
      </c>
      <c r="Q35" s="42">
        <v>42403</v>
      </c>
      <c r="R35" s="42">
        <v>343</v>
      </c>
      <c r="S35" s="42">
        <v>225</v>
      </c>
      <c r="T35" s="42">
        <v>115.85519125683061</v>
      </c>
      <c r="U35" s="42">
        <f t="shared" si="8"/>
        <v>327</v>
      </c>
      <c r="V35" s="42">
        <f t="shared" ref="V35:V48" si="10">ROUND(S35/K35*1000,0)</f>
        <v>6250</v>
      </c>
      <c r="W35" s="42">
        <f t="shared" ref="W35:W48" si="11">ROUND(T35/K35*1000,0)</f>
        <v>3218</v>
      </c>
      <c r="X35" s="44">
        <f t="shared" si="4"/>
        <v>100</v>
      </c>
      <c r="Y35" s="44">
        <f t="shared" si="5"/>
        <v>100</v>
      </c>
      <c r="Z35" s="44">
        <f t="shared" si="6"/>
        <v>51.5</v>
      </c>
      <c r="AA35" s="43" t="s">
        <v>47</v>
      </c>
      <c r="AB35" s="42">
        <v>2400</v>
      </c>
    </row>
    <row r="36" spans="1:28" s="5" customFormat="1" ht="11.25" customHeight="1">
      <c r="A36" s="168"/>
      <c r="B36" s="42">
        <v>30</v>
      </c>
      <c r="C36" s="46" t="s">
        <v>247</v>
      </c>
      <c r="D36" s="106" t="s">
        <v>255</v>
      </c>
      <c r="E36" s="42" t="s">
        <v>44</v>
      </c>
      <c r="F36" s="47" t="s">
        <v>9</v>
      </c>
      <c r="G36" s="46">
        <v>25</v>
      </c>
      <c r="H36" s="46">
        <v>3</v>
      </c>
      <c r="I36" s="46">
        <v>31</v>
      </c>
      <c r="J36" s="106">
        <v>253</v>
      </c>
      <c r="K36" s="106">
        <v>9</v>
      </c>
      <c r="L36" s="46">
        <v>9</v>
      </c>
      <c r="M36" s="50">
        <f t="shared" si="9"/>
        <v>100</v>
      </c>
      <c r="N36" s="42">
        <v>30</v>
      </c>
      <c r="O36" s="46">
        <v>16528</v>
      </c>
      <c r="P36" s="46">
        <v>12528</v>
      </c>
      <c r="Q36" s="46">
        <v>8528</v>
      </c>
      <c r="R36" s="46">
        <v>250</v>
      </c>
      <c r="S36" s="46">
        <v>53</v>
      </c>
      <c r="T36" s="46">
        <v>45.158469945355193</v>
      </c>
      <c r="U36" s="46">
        <f t="shared" si="8"/>
        <v>988</v>
      </c>
      <c r="V36" s="137">
        <f t="shared" si="10"/>
        <v>5889</v>
      </c>
      <c r="W36" s="137">
        <f t="shared" si="11"/>
        <v>5018</v>
      </c>
      <c r="X36" s="48">
        <f t="shared" si="4"/>
        <v>75.8</v>
      </c>
      <c r="Y36" s="48">
        <f t="shared" si="5"/>
        <v>51.6</v>
      </c>
      <c r="Z36" s="48">
        <f t="shared" si="6"/>
        <v>85.2</v>
      </c>
      <c r="AA36" s="47" t="s">
        <v>10</v>
      </c>
      <c r="AB36" s="46">
        <v>4320</v>
      </c>
    </row>
    <row r="37" spans="1:28" s="5" customFormat="1" ht="11.25" customHeight="1">
      <c r="A37" s="168"/>
      <c r="B37" s="42">
        <v>31</v>
      </c>
      <c r="C37" s="42" t="s">
        <v>247</v>
      </c>
      <c r="D37" s="57" t="s">
        <v>254</v>
      </c>
      <c r="E37" s="42" t="s">
        <v>44</v>
      </c>
      <c r="F37" s="43" t="s">
        <v>9</v>
      </c>
      <c r="G37" s="42">
        <v>23</v>
      </c>
      <c r="H37" s="42">
        <v>3</v>
      </c>
      <c r="I37" s="42">
        <v>31</v>
      </c>
      <c r="J37" s="57">
        <v>150</v>
      </c>
      <c r="K37" s="57">
        <v>2</v>
      </c>
      <c r="L37" s="42">
        <v>2</v>
      </c>
      <c r="M37" s="45">
        <f t="shared" si="9"/>
        <v>100</v>
      </c>
      <c r="N37" s="42">
        <v>31</v>
      </c>
      <c r="O37" s="42">
        <v>1240</v>
      </c>
      <c r="P37" s="42">
        <v>1240</v>
      </c>
      <c r="Q37" s="42">
        <v>1001</v>
      </c>
      <c r="R37" s="42">
        <v>38</v>
      </c>
      <c r="S37" s="42">
        <v>38</v>
      </c>
      <c r="T37" s="42">
        <v>3.3879781420765029</v>
      </c>
      <c r="U37" s="42">
        <f t="shared" si="8"/>
        <v>253</v>
      </c>
      <c r="V37" s="42">
        <f t="shared" si="10"/>
        <v>19000</v>
      </c>
      <c r="W37" s="42">
        <f t="shared" si="11"/>
        <v>1694</v>
      </c>
      <c r="X37" s="44">
        <f t="shared" si="4"/>
        <v>100</v>
      </c>
      <c r="Y37" s="44">
        <f t="shared" si="5"/>
        <v>80.7</v>
      </c>
      <c r="Z37" s="44">
        <f t="shared" si="6"/>
        <v>8.9</v>
      </c>
      <c r="AA37" s="43" t="s">
        <v>5</v>
      </c>
      <c r="AB37" s="42">
        <v>1659</v>
      </c>
    </row>
    <row r="38" spans="1:28" s="5" customFormat="1" ht="11.25" customHeight="1">
      <c r="A38" s="168"/>
      <c r="B38" s="42">
        <v>32</v>
      </c>
      <c r="C38" s="42" t="s">
        <v>247</v>
      </c>
      <c r="D38" s="57" t="s">
        <v>253</v>
      </c>
      <c r="E38" s="42" t="s">
        <v>44</v>
      </c>
      <c r="F38" s="43" t="s">
        <v>9</v>
      </c>
      <c r="G38" s="42">
        <v>26</v>
      </c>
      <c r="H38" s="42">
        <v>3</v>
      </c>
      <c r="I38" s="42">
        <v>17</v>
      </c>
      <c r="J38" s="57">
        <v>1400</v>
      </c>
      <c r="K38" s="57">
        <v>29</v>
      </c>
      <c r="L38" s="42">
        <v>29</v>
      </c>
      <c r="M38" s="45">
        <f t="shared" si="9"/>
        <v>100</v>
      </c>
      <c r="N38" s="42">
        <v>32</v>
      </c>
      <c r="O38" s="42">
        <v>17893</v>
      </c>
      <c r="P38" s="42">
        <v>17893</v>
      </c>
      <c r="Q38" s="42">
        <v>16212</v>
      </c>
      <c r="R38" s="42">
        <v>360</v>
      </c>
      <c r="S38" s="42">
        <v>166</v>
      </c>
      <c r="T38" s="42">
        <v>48.887978142076506</v>
      </c>
      <c r="U38" s="42">
        <f t="shared" si="8"/>
        <v>257</v>
      </c>
      <c r="V38" s="42">
        <f t="shared" si="10"/>
        <v>5724</v>
      </c>
      <c r="W38" s="42">
        <f t="shared" si="11"/>
        <v>1686</v>
      </c>
      <c r="X38" s="44">
        <f t="shared" si="4"/>
        <v>100</v>
      </c>
      <c r="Y38" s="44">
        <f t="shared" si="5"/>
        <v>90.6</v>
      </c>
      <c r="Z38" s="44">
        <f t="shared" si="6"/>
        <v>29.5</v>
      </c>
      <c r="AA38" s="43" t="s">
        <v>43</v>
      </c>
      <c r="AB38" s="42">
        <v>3780</v>
      </c>
    </row>
    <row r="39" spans="1:28" s="5" customFormat="1" ht="11.25" customHeight="1">
      <c r="A39" s="168"/>
      <c r="B39" s="42">
        <v>33</v>
      </c>
      <c r="C39" s="42" t="s">
        <v>247</v>
      </c>
      <c r="D39" s="57" t="s">
        <v>252</v>
      </c>
      <c r="E39" s="42" t="s">
        <v>44</v>
      </c>
      <c r="F39" s="43" t="s">
        <v>9</v>
      </c>
      <c r="G39" s="42">
        <v>26</v>
      </c>
      <c r="H39" s="42">
        <v>3</v>
      </c>
      <c r="I39" s="42">
        <v>14</v>
      </c>
      <c r="J39" s="57">
        <v>712</v>
      </c>
      <c r="K39" s="57">
        <v>595</v>
      </c>
      <c r="L39" s="42">
        <v>595</v>
      </c>
      <c r="M39" s="45">
        <f t="shared" si="9"/>
        <v>100</v>
      </c>
      <c r="N39" s="42">
        <v>33</v>
      </c>
      <c r="O39" s="42">
        <v>1274731</v>
      </c>
      <c r="P39" s="42">
        <v>639496</v>
      </c>
      <c r="Q39" s="42">
        <v>233681</v>
      </c>
      <c r="R39" s="42">
        <v>6340</v>
      </c>
      <c r="S39" s="42">
        <v>3529</v>
      </c>
      <c r="T39" s="42">
        <v>3482.8715846994537</v>
      </c>
      <c r="U39" s="42">
        <f t="shared" si="8"/>
        <v>8904</v>
      </c>
      <c r="V39" s="42">
        <f t="shared" si="10"/>
        <v>5931</v>
      </c>
      <c r="W39" s="42">
        <f t="shared" si="11"/>
        <v>5854</v>
      </c>
      <c r="X39" s="44">
        <f t="shared" si="4"/>
        <v>50.2</v>
      </c>
      <c r="Y39" s="44">
        <f t="shared" si="5"/>
        <v>18.3</v>
      </c>
      <c r="Z39" s="44">
        <f t="shared" si="6"/>
        <v>98.7</v>
      </c>
      <c r="AA39" s="43" t="s">
        <v>43</v>
      </c>
      <c r="AB39" s="42">
        <v>1123</v>
      </c>
    </row>
    <row r="40" spans="1:28" s="5" customFormat="1" ht="11.25" customHeight="1">
      <c r="A40" s="168"/>
      <c r="B40" s="42">
        <v>34</v>
      </c>
      <c r="C40" s="42" t="s">
        <v>247</v>
      </c>
      <c r="D40" s="57" t="s">
        <v>251</v>
      </c>
      <c r="E40" s="42" t="s">
        <v>44</v>
      </c>
      <c r="F40" s="43" t="s">
        <v>9</v>
      </c>
      <c r="G40" s="42">
        <v>20</v>
      </c>
      <c r="H40" s="42">
        <v>3</v>
      </c>
      <c r="I40" s="42">
        <v>28</v>
      </c>
      <c r="J40" s="57">
        <v>2280</v>
      </c>
      <c r="K40" s="57">
        <v>10</v>
      </c>
      <c r="L40" s="42">
        <v>10</v>
      </c>
      <c r="M40" s="45">
        <f t="shared" si="9"/>
        <v>100</v>
      </c>
      <c r="N40" s="42">
        <v>34</v>
      </c>
      <c r="O40" s="42">
        <v>8900</v>
      </c>
      <c r="P40" s="42">
        <v>8850</v>
      </c>
      <c r="Q40" s="42">
        <v>8400</v>
      </c>
      <c r="R40" s="42">
        <v>456</v>
      </c>
      <c r="S40" s="42">
        <v>231</v>
      </c>
      <c r="T40" s="42">
        <v>24.316939890710383</v>
      </c>
      <c r="U40" s="42">
        <f t="shared" si="8"/>
        <v>200</v>
      </c>
      <c r="V40" s="42">
        <f t="shared" si="10"/>
        <v>23100</v>
      </c>
      <c r="W40" s="42">
        <f t="shared" si="11"/>
        <v>2432</v>
      </c>
      <c r="X40" s="44">
        <f t="shared" si="4"/>
        <v>99.4</v>
      </c>
      <c r="Y40" s="44">
        <f t="shared" si="5"/>
        <v>94.4</v>
      </c>
      <c r="Z40" s="44">
        <f t="shared" si="6"/>
        <v>10.5</v>
      </c>
      <c r="AA40" s="43" t="s">
        <v>5</v>
      </c>
      <c r="AB40" s="42">
        <v>3456</v>
      </c>
    </row>
    <row r="41" spans="1:28" s="5" customFormat="1" ht="11.25" customHeight="1">
      <c r="A41" s="168"/>
      <c r="B41" s="42">
        <v>35</v>
      </c>
      <c r="C41" s="42" t="s">
        <v>247</v>
      </c>
      <c r="D41" s="57" t="s">
        <v>250</v>
      </c>
      <c r="E41" s="42" t="s">
        <v>44</v>
      </c>
      <c r="F41" s="43" t="s">
        <v>9</v>
      </c>
      <c r="G41" s="42">
        <v>23</v>
      </c>
      <c r="H41" s="42">
        <v>3</v>
      </c>
      <c r="I41" s="42">
        <v>31</v>
      </c>
      <c r="J41" s="57">
        <v>540</v>
      </c>
      <c r="K41" s="57">
        <v>7</v>
      </c>
      <c r="L41" s="42">
        <v>7</v>
      </c>
      <c r="M41" s="45">
        <f t="shared" si="9"/>
        <v>100</v>
      </c>
      <c r="N41" s="42">
        <v>35</v>
      </c>
      <c r="O41" s="42">
        <v>14902</v>
      </c>
      <c r="P41" s="42">
        <v>14802</v>
      </c>
      <c r="Q41" s="42">
        <v>13502</v>
      </c>
      <c r="R41" s="42">
        <v>136</v>
      </c>
      <c r="S41" s="42">
        <v>330</v>
      </c>
      <c r="T41" s="42">
        <v>40.715846994535518</v>
      </c>
      <c r="U41" s="42">
        <f t="shared" si="8"/>
        <v>252</v>
      </c>
      <c r="V41" s="42">
        <f t="shared" si="10"/>
        <v>47143</v>
      </c>
      <c r="W41" s="42">
        <f t="shared" si="11"/>
        <v>5817</v>
      </c>
      <c r="X41" s="44">
        <f t="shared" si="4"/>
        <v>99.3</v>
      </c>
      <c r="Y41" s="44">
        <f t="shared" si="5"/>
        <v>90.6</v>
      </c>
      <c r="Z41" s="44">
        <f t="shared" si="6"/>
        <v>12.3</v>
      </c>
      <c r="AA41" s="43" t="s">
        <v>10</v>
      </c>
      <c r="AB41" s="42">
        <v>1575</v>
      </c>
    </row>
    <row r="42" spans="1:28" s="5" customFormat="1" ht="11.25" customHeight="1">
      <c r="A42" s="168"/>
      <c r="B42" s="42">
        <v>36</v>
      </c>
      <c r="C42" s="42" t="s">
        <v>247</v>
      </c>
      <c r="D42" s="57" t="s">
        <v>249</v>
      </c>
      <c r="E42" s="42" t="s">
        <v>44</v>
      </c>
      <c r="F42" s="43" t="s">
        <v>9</v>
      </c>
      <c r="G42" s="42">
        <v>26</v>
      </c>
      <c r="H42" s="42">
        <v>3</v>
      </c>
      <c r="I42" s="42">
        <v>26</v>
      </c>
      <c r="J42" s="57">
        <v>830</v>
      </c>
      <c r="K42" s="57">
        <v>5</v>
      </c>
      <c r="L42" s="42">
        <v>5</v>
      </c>
      <c r="M42" s="45">
        <f t="shared" si="9"/>
        <v>100</v>
      </c>
      <c r="N42" s="42">
        <v>36</v>
      </c>
      <c r="O42" s="42">
        <v>101442</v>
      </c>
      <c r="P42" s="42">
        <v>57807</v>
      </c>
      <c r="Q42" s="42">
        <v>57807</v>
      </c>
      <c r="R42" s="42">
        <v>450</v>
      </c>
      <c r="S42" s="42">
        <v>450</v>
      </c>
      <c r="T42" s="42">
        <v>277.1639344262295</v>
      </c>
      <c r="U42" s="42">
        <f t="shared" si="8"/>
        <v>542</v>
      </c>
      <c r="V42" s="42">
        <f t="shared" si="10"/>
        <v>90000</v>
      </c>
      <c r="W42" s="42">
        <f t="shared" si="11"/>
        <v>55433</v>
      </c>
      <c r="X42" s="44">
        <f t="shared" si="4"/>
        <v>57</v>
      </c>
      <c r="Y42" s="44">
        <f t="shared" si="5"/>
        <v>57</v>
      </c>
      <c r="Z42" s="44">
        <f t="shared" si="6"/>
        <v>61.6</v>
      </c>
      <c r="AA42" s="43" t="s">
        <v>43</v>
      </c>
      <c r="AB42" s="42">
        <v>1188</v>
      </c>
    </row>
    <row r="43" spans="1:28" s="5" customFormat="1" ht="11.25" customHeight="1">
      <c r="A43" s="168"/>
      <c r="B43" s="42">
        <v>37</v>
      </c>
      <c r="C43" s="42" t="s">
        <v>247</v>
      </c>
      <c r="D43" s="57" t="s">
        <v>248</v>
      </c>
      <c r="E43" s="42" t="s">
        <v>44</v>
      </c>
      <c r="F43" s="43" t="s">
        <v>9</v>
      </c>
      <c r="G43" s="42">
        <v>21</v>
      </c>
      <c r="H43" s="42">
        <v>3</v>
      </c>
      <c r="I43" s="42">
        <v>31</v>
      </c>
      <c r="J43" s="57">
        <v>279</v>
      </c>
      <c r="K43" s="57">
        <v>2</v>
      </c>
      <c r="L43" s="42">
        <v>2</v>
      </c>
      <c r="M43" s="45">
        <f t="shared" si="9"/>
        <v>100</v>
      </c>
      <c r="N43" s="42">
        <v>37</v>
      </c>
      <c r="O43" s="42">
        <v>13000</v>
      </c>
      <c r="P43" s="42">
        <v>12616</v>
      </c>
      <c r="Q43" s="42">
        <v>12616</v>
      </c>
      <c r="R43" s="42">
        <v>178</v>
      </c>
      <c r="S43" s="42">
        <v>178</v>
      </c>
      <c r="T43" s="42">
        <v>35.519125683060111</v>
      </c>
      <c r="U43" s="42">
        <f t="shared" si="8"/>
        <v>638</v>
      </c>
      <c r="V43" s="42">
        <f t="shared" si="10"/>
        <v>89000</v>
      </c>
      <c r="W43" s="42">
        <f t="shared" si="11"/>
        <v>17760</v>
      </c>
      <c r="X43" s="44">
        <f t="shared" si="4"/>
        <v>97</v>
      </c>
      <c r="Y43" s="44">
        <f t="shared" si="5"/>
        <v>97</v>
      </c>
      <c r="Z43" s="44">
        <f t="shared" si="6"/>
        <v>20</v>
      </c>
      <c r="AA43" s="43" t="s">
        <v>43</v>
      </c>
      <c r="AB43" s="42">
        <v>4166</v>
      </c>
    </row>
    <row r="44" spans="1:28" s="5" customFormat="1" ht="11.25" customHeight="1">
      <c r="A44" s="168"/>
      <c r="B44" s="51">
        <v>38</v>
      </c>
      <c r="C44" s="61" t="s">
        <v>247</v>
      </c>
      <c r="D44" s="136" t="s">
        <v>246</v>
      </c>
      <c r="E44" s="61" t="s">
        <v>44</v>
      </c>
      <c r="F44" s="86" t="s">
        <v>9</v>
      </c>
      <c r="G44" s="61">
        <v>27</v>
      </c>
      <c r="H44" s="61">
        <v>4</v>
      </c>
      <c r="I44" s="61">
        <v>8</v>
      </c>
      <c r="J44" s="136">
        <v>810</v>
      </c>
      <c r="K44" s="136">
        <v>9</v>
      </c>
      <c r="L44" s="61">
        <v>9</v>
      </c>
      <c r="M44" s="98">
        <f t="shared" si="9"/>
        <v>100</v>
      </c>
      <c r="N44" s="51">
        <v>38</v>
      </c>
      <c r="O44" s="61">
        <v>5708</v>
      </c>
      <c r="P44" s="61">
        <v>5688</v>
      </c>
      <c r="Q44" s="61">
        <v>5577</v>
      </c>
      <c r="R44" s="61">
        <v>220</v>
      </c>
      <c r="S44" s="61">
        <v>49</v>
      </c>
      <c r="T44" s="61">
        <v>15.595628415300547</v>
      </c>
      <c r="U44" s="61">
        <f t="shared" si="8"/>
        <v>272</v>
      </c>
      <c r="V44" s="51">
        <f t="shared" si="10"/>
        <v>5444</v>
      </c>
      <c r="W44" s="51">
        <f t="shared" si="11"/>
        <v>1733</v>
      </c>
      <c r="X44" s="97">
        <f t="shared" si="4"/>
        <v>99.6</v>
      </c>
      <c r="Y44" s="97">
        <f t="shared" si="5"/>
        <v>97.7</v>
      </c>
      <c r="Z44" s="97">
        <f t="shared" si="6"/>
        <v>31.8</v>
      </c>
      <c r="AA44" s="52" t="s">
        <v>5</v>
      </c>
      <c r="AB44" s="51">
        <v>3465</v>
      </c>
    </row>
    <row r="45" spans="1:28" s="5" customFormat="1" ht="11.25" customHeight="1">
      <c r="A45" s="168"/>
      <c r="B45" s="49">
        <v>39</v>
      </c>
      <c r="C45" s="55" t="s">
        <v>243</v>
      </c>
      <c r="D45" s="135" t="s">
        <v>245</v>
      </c>
      <c r="E45" s="55" t="s">
        <v>22</v>
      </c>
      <c r="F45" s="56" t="s">
        <v>9</v>
      </c>
      <c r="G45" s="55">
        <v>6</v>
      </c>
      <c r="H45" s="55">
        <v>3</v>
      </c>
      <c r="I45" s="55">
        <v>31</v>
      </c>
      <c r="J45" s="135">
        <v>105</v>
      </c>
      <c r="K45" s="55">
        <v>59</v>
      </c>
      <c r="L45" s="55">
        <v>59</v>
      </c>
      <c r="M45" s="89">
        <f t="shared" si="9"/>
        <v>100</v>
      </c>
      <c r="N45" s="49">
        <v>39</v>
      </c>
      <c r="O45" s="55">
        <v>37650</v>
      </c>
      <c r="P45" s="55">
        <v>11630</v>
      </c>
      <c r="Q45" s="55">
        <v>10914</v>
      </c>
      <c r="R45" s="55">
        <v>227</v>
      </c>
      <c r="S45" s="55">
        <v>139</v>
      </c>
      <c r="T45" s="55">
        <v>102.8688524590164</v>
      </c>
      <c r="U45" s="55">
        <f t="shared" si="8"/>
        <v>2162</v>
      </c>
      <c r="V45" s="55">
        <f t="shared" si="10"/>
        <v>2356</v>
      </c>
      <c r="W45" s="55">
        <f t="shared" si="11"/>
        <v>1744</v>
      </c>
      <c r="X45" s="88">
        <f t="shared" si="4"/>
        <v>30.9</v>
      </c>
      <c r="Y45" s="88">
        <f t="shared" si="5"/>
        <v>29</v>
      </c>
      <c r="Z45" s="88">
        <f t="shared" si="6"/>
        <v>74</v>
      </c>
      <c r="AA45" s="47" t="s">
        <v>43</v>
      </c>
      <c r="AB45" s="46">
        <v>1590</v>
      </c>
    </row>
    <row r="46" spans="1:28" s="5" customFormat="1" ht="11.25" customHeight="1">
      <c r="A46" s="168"/>
      <c r="B46" s="42">
        <v>40</v>
      </c>
      <c r="C46" s="42" t="s">
        <v>243</v>
      </c>
      <c r="D46" s="57" t="s">
        <v>244</v>
      </c>
      <c r="E46" s="42" t="s">
        <v>22</v>
      </c>
      <c r="F46" s="43" t="s">
        <v>9</v>
      </c>
      <c r="G46" s="42">
        <v>4</v>
      </c>
      <c r="H46" s="42">
        <v>4</v>
      </c>
      <c r="I46" s="42">
        <v>1</v>
      </c>
      <c r="J46" s="42">
        <v>500</v>
      </c>
      <c r="K46" s="42">
        <v>245</v>
      </c>
      <c r="L46" s="42">
        <v>245</v>
      </c>
      <c r="M46" s="45">
        <f t="shared" si="9"/>
        <v>100</v>
      </c>
      <c r="N46" s="42">
        <v>40</v>
      </c>
      <c r="O46" s="42">
        <v>348389</v>
      </c>
      <c r="P46" s="42">
        <v>175465</v>
      </c>
      <c r="Q46" s="42">
        <v>165679</v>
      </c>
      <c r="R46" s="42">
        <v>4600</v>
      </c>
      <c r="S46" s="42">
        <v>1720</v>
      </c>
      <c r="T46" s="42">
        <v>951.88251366120221</v>
      </c>
      <c r="U46" s="42">
        <f t="shared" si="8"/>
        <v>9200</v>
      </c>
      <c r="V46" s="42">
        <f t="shared" si="10"/>
        <v>7020</v>
      </c>
      <c r="W46" s="42">
        <f t="shared" si="11"/>
        <v>3885</v>
      </c>
      <c r="X46" s="44">
        <f t="shared" si="4"/>
        <v>50.4</v>
      </c>
      <c r="Y46" s="44">
        <f t="shared" si="5"/>
        <v>47.6</v>
      </c>
      <c r="Z46" s="44">
        <f t="shared" si="6"/>
        <v>55.3</v>
      </c>
      <c r="AA46" s="43" t="s">
        <v>43</v>
      </c>
      <c r="AB46" s="42">
        <v>1590</v>
      </c>
    </row>
    <row r="47" spans="1:28" s="5" customFormat="1" ht="11.25" customHeight="1" thickBot="1">
      <c r="A47" s="168"/>
      <c r="B47" s="38">
        <v>41</v>
      </c>
      <c r="C47" s="49" t="s">
        <v>243</v>
      </c>
      <c r="D47" s="49" t="s">
        <v>242</v>
      </c>
      <c r="E47" s="49" t="s">
        <v>22</v>
      </c>
      <c r="F47" s="90" t="s">
        <v>9</v>
      </c>
      <c r="G47" s="49">
        <v>3</v>
      </c>
      <c r="H47" s="49">
        <v>3</v>
      </c>
      <c r="I47" s="49">
        <v>8</v>
      </c>
      <c r="J47" s="49">
        <v>300</v>
      </c>
      <c r="K47" s="49">
        <v>143</v>
      </c>
      <c r="L47" s="49">
        <v>143</v>
      </c>
      <c r="M47" s="85">
        <f t="shared" si="9"/>
        <v>100</v>
      </c>
      <c r="N47" s="38">
        <v>41</v>
      </c>
      <c r="O47" s="49">
        <v>64449</v>
      </c>
      <c r="P47" s="49">
        <v>49762</v>
      </c>
      <c r="Q47" s="49">
        <v>47162</v>
      </c>
      <c r="R47" s="49">
        <v>1400</v>
      </c>
      <c r="S47" s="49">
        <v>290</v>
      </c>
      <c r="T47" s="49">
        <v>176.09016393442624</v>
      </c>
      <c r="U47" s="49">
        <f t="shared" si="8"/>
        <v>4667</v>
      </c>
      <c r="V47" s="49">
        <f t="shared" si="10"/>
        <v>2028</v>
      </c>
      <c r="W47" s="49">
        <f t="shared" si="11"/>
        <v>1231</v>
      </c>
      <c r="X47" s="84">
        <f t="shared" si="4"/>
        <v>77.2</v>
      </c>
      <c r="Y47" s="84">
        <f t="shared" si="5"/>
        <v>73.2</v>
      </c>
      <c r="Z47" s="84">
        <f t="shared" si="6"/>
        <v>60.7</v>
      </c>
      <c r="AA47" s="47" t="s">
        <v>43</v>
      </c>
      <c r="AB47" s="46">
        <v>1590</v>
      </c>
    </row>
    <row r="48" spans="1:28" s="5" customFormat="1" ht="11.25" customHeight="1" thickTop="1">
      <c r="A48" s="168"/>
      <c r="B48" s="33"/>
      <c r="C48" s="37"/>
      <c r="D48" s="37" t="s">
        <v>3</v>
      </c>
      <c r="E48" s="35"/>
      <c r="F48" s="36"/>
      <c r="G48" s="35"/>
      <c r="H48" s="35"/>
      <c r="I48" s="35"/>
      <c r="J48" s="35">
        <f>SUM(J7:J47)</f>
        <v>42733</v>
      </c>
      <c r="K48" s="35">
        <f t="shared" ref="K48:L48" si="12">SUM(K7:K47)</f>
        <v>22664</v>
      </c>
      <c r="L48" s="35">
        <f t="shared" si="12"/>
        <v>22768</v>
      </c>
      <c r="M48" s="83">
        <f t="shared" si="9"/>
        <v>99.5</v>
      </c>
      <c r="N48" s="33"/>
      <c r="O48" s="35">
        <f>SUM(O7:O47)</f>
        <v>5035695</v>
      </c>
      <c r="P48" s="35">
        <f t="shared" ref="P48:T48" si="13">SUM(P7:P47)</f>
        <v>3622941</v>
      </c>
      <c r="Q48" s="35">
        <f t="shared" si="13"/>
        <v>3031944</v>
      </c>
      <c r="R48" s="35">
        <f t="shared" si="13"/>
        <v>29553</v>
      </c>
      <c r="S48" s="35">
        <f t="shared" si="13"/>
        <v>19465</v>
      </c>
      <c r="T48" s="35">
        <f t="shared" si="13"/>
        <v>13758.72950819672</v>
      </c>
      <c r="U48" s="35">
        <f t="shared" si="8"/>
        <v>692</v>
      </c>
      <c r="V48" s="35">
        <f t="shared" si="10"/>
        <v>859</v>
      </c>
      <c r="W48" s="35">
        <f t="shared" si="11"/>
        <v>607</v>
      </c>
      <c r="X48" s="82">
        <f t="shared" si="4"/>
        <v>71.900000000000006</v>
      </c>
      <c r="Y48" s="82">
        <f t="shared" si="5"/>
        <v>60.2</v>
      </c>
      <c r="Z48" s="82">
        <f t="shared" si="6"/>
        <v>70.7</v>
      </c>
      <c r="AA48" s="30"/>
      <c r="AB48" s="29">
        <f>AVERAGE(AB7:AB47)</f>
        <v>1861.2682926829268</v>
      </c>
    </row>
    <row r="49" spans="1:28" s="5" customFormat="1" ht="11.25" customHeight="1">
      <c r="A49" s="171"/>
      <c r="B49" s="79"/>
      <c r="C49" s="81"/>
      <c r="D49" s="81"/>
      <c r="E49" s="75"/>
      <c r="F49" s="80"/>
      <c r="G49" s="75"/>
      <c r="H49" s="75"/>
      <c r="I49" s="75"/>
      <c r="J49" s="75"/>
      <c r="K49" s="75"/>
      <c r="L49" s="75"/>
      <c r="M49" s="127"/>
      <c r="N49" s="79"/>
      <c r="O49" s="75"/>
      <c r="P49" s="75"/>
      <c r="Q49" s="75"/>
      <c r="R49" s="75"/>
      <c r="S49" s="75"/>
      <c r="T49" s="75"/>
      <c r="U49" s="75"/>
      <c r="V49" s="75"/>
      <c r="W49" s="75"/>
      <c r="X49" s="126"/>
      <c r="Y49" s="126"/>
      <c r="Z49" s="126"/>
      <c r="AA49" s="76"/>
      <c r="AB49" s="75"/>
    </row>
    <row r="50" spans="1:28" s="5" customFormat="1" ht="11.25" customHeight="1">
      <c r="A50" s="167" t="s">
        <v>241</v>
      </c>
      <c r="B50" s="46">
        <v>42</v>
      </c>
      <c r="C50" s="46" t="s">
        <v>235</v>
      </c>
      <c r="D50" s="46" t="s">
        <v>240</v>
      </c>
      <c r="E50" s="46" t="s">
        <v>25</v>
      </c>
      <c r="F50" s="47" t="s">
        <v>173</v>
      </c>
      <c r="G50" s="46">
        <v>14</v>
      </c>
      <c r="H50" s="46">
        <v>6</v>
      </c>
      <c r="I50" s="46">
        <v>26</v>
      </c>
      <c r="J50" s="46">
        <v>360</v>
      </c>
      <c r="K50" s="46">
        <v>179</v>
      </c>
      <c r="L50" s="46">
        <v>179</v>
      </c>
      <c r="M50" s="50">
        <f t="shared" ref="M50:M66" si="14">+ROUND(K50/L50*100,1)</f>
        <v>100</v>
      </c>
      <c r="N50" s="46">
        <v>42</v>
      </c>
      <c r="O50" s="46">
        <v>18250</v>
      </c>
      <c r="P50" s="46">
        <v>12533</v>
      </c>
      <c r="Q50" s="46">
        <v>12348</v>
      </c>
      <c r="R50" s="46">
        <v>50</v>
      </c>
      <c r="S50" s="46">
        <v>50</v>
      </c>
      <c r="T50" s="46">
        <v>49.863387978142079</v>
      </c>
      <c r="U50" s="46">
        <f t="shared" ref="U50:U66" si="15">ROUND(R50/J50*1000,0)</f>
        <v>139</v>
      </c>
      <c r="V50" s="46">
        <f t="shared" ref="V50:V66" si="16">ROUND(S50/K50*1000,0)</f>
        <v>279</v>
      </c>
      <c r="W50" s="46">
        <f t="shared" ref="W50:W66" si="17">ROUND(T50/K50*1000,0)</f>
        <v>279</v>
      </c>
      <c r="X50" s="48">
        <f t="shared" ref="X50:X66" si="18">+ROUND(P50/O50*100,1)</f>
        <v>68.7</v>
      </c>
      <c r="Y50" s="48">
        <f t="shared" ref="Y50:Y66" si="19">+ROUND(Q50/O50*100,1)</f>
        <v>67.7</v>
      </c>
      <c r="Z50" s="48">
        <f t="shared" ref="Z50:Z66" si="20">+ROUND(T50/S50*100,1)</f>
        <v>99.7</v>
      </c>
      <c r="AA50" s="47" t="s">
        <v>10</v>
      </c>
      <c r="AB50" s="46">
        <v>1186</v>
      </c>
    </row>
    <row r="51" spans="1:28" s="5" customFormat="1" ht="11.25" customHeight="1">
      <c r="A51" s="168"/>
      <c r="B51" s="42">
        <v>43</v>
      </c>
      <c r="C51" s="42" t="s">
        <v>235</v>
      </c>
      <c r="D51" s="42" t="s">
        <v>239</v>
      </c>
      <c r="E51" s="42" t="s">
        <v>25</v>
      </c>
      <c r="F51" s="43" t="s">
        <v>6</v>
      </c>
      <c r="G51" s="42">
        <v>28</v>
      </c>
      <c r="H51" s="42">
        <v>7</v>
      </c>
      <c r="I51" s="42">
        <v>16</v>
      </c>
      <c r="J51" s="57">
        <v>1800</v>
      </c>
      <c r="K51" s="42">
        <v>117</v>
      </c>
      <c r="L51" s="42">
        <v>117</v>
      </c>
      <c r="M51" s="45">
        <f t="shared" si="14"/>
        <v>100</v>
      </c>
      <c r="N51" s="42">
        <v>43</v>
      </c>
      <c r="O51" s="42">
        <v>8102</v>
      </c>
      <c r="P51" s="42">
        <v>7697</v>
      </c>
      <c r="Q51" s="42">
        <v>7697</v>
      </c>
      <c r="R51" s="42">
        <v>270</v>
      </c>
      <c r="S51" s="42">
        <v>35</v>
      </c>
      <c r="T51" s="42">
        <v>22.136612021857925</v>
      </c>
      <c r="U51" s="42">
        <f t="shared" si="15"/>
        <v>150</v>
      </c>
      <c r="V51" s="42">
        <f t="shared" si="16"/>
        <v>299</v>
      </c>
      <c r="W51" s="42">
        <f t="shared" si="17"/>
        <v>189</v>
      </c>
      <c r="X51" s="44">
        <f t="shared" si="18"/>
        <v>95</v>
      </c>
      <c r="Y51" s="44">
        <f t="shared" si="19"/>
        <v>95</v>
      </c>
      <c r="Z51" s="44">
        <f t="shared" si="20"/>
        <v>63.2</v>
      </c>
      <c r="AA51" s="43" t="s">
        <v>10</v>
      </c>
      <c r="AB51" s="42">
        <v>1186</v>
      </c>
    </row>
    <row r="52" spans="1:28" s="5" customFormat="1" ht="11.25" customHeight="1">
      <c r="A52" s="168"/>
      <c r="B52" s="46">
        <v>44</v>
      </c>
      <c r="C52" s="42" t="s">
        <v>235</v>
      </c>
      <c r="D52" s="42" t="s">
        <v>238</v>
      </c>
      <c r="E52" s="42" t="s">
        <v>19</v>
      </c>
      <c r="F52" s="43" t="s">
        <v>6</v>
      </c>
      <c r="G52" s="42">
        <v>28</v>
      </c>
      <c r="H52" s="42">
        <v>3</v>
      </c>
      <c r="I52" s="42">
        <v>26</v>
      </c>
      <c r="J52" s="42">
        <v>1150</v>
      </c>
      <c r="K52" s="42">
        <v>218</v>
      </c>
      <c r="L52" s="42">
        <v>218</v>
      </c>
      <c r="M52" s="45">
        <f t="shared" si="14"/>
        <v>100</v>
      </c>
      <c r="N52" s="46">
        <v>44</v>
      </c>
      <c r="O52" s="42">
        <v>55266</v>
      </c>
      <c r="P52" s="42">
        <v>55266</v>
      </c>
      <c r="Q52" s="42">
        <v>55266</v>
      </c>
      <c r="R52" s="42">
        <v>151</v>
      </c>
      <c r="S52" s="42">
        <v>151</v>
      </c>
      <c r="T52" s="42">
        <v>151</v>
      </c>
      <c r="U52" s="42">
        <f t="shared" si="15"/>
        <v>131</v>
      </c>
      <c r="V52" s="42">
        <f t="shared" si="16"/>
        <v>693</v>
      </c>
      <c r="W52" s="42">
        <f t="shared" si="17"/>
        <v>693</v>
      </c>
      <c r="X52" s="44">
        <f t="shared" si="18"/>
        <v>100</v>
      </c>
      <c r="Y52" s="44">
        <f t="shared" si="19"/>
        <v>100</v>
      </c>
      <c r="Z52" s="44">
        <f t="shared" si="20"/>
        <v>100</v>
      </c>
      <c r="AA52" s="43" t="s">
        <v>10</v>
      </c>
      <c r="AB52" s="42">
        <v>1400</v>
      </c>
    </row>
    <row r="53" spans="1:28" s="5" customFormat="1" ht="11.25" customHeight="1">
      <c r="A53" s="168"/>
      <c r="B53" s="46">
        <v>45</v>
      </c>
      <c r="C53" s="42" t="s">
        <v>235</v>
      </c>
      <c r="D53" s="42" t="s">
        <v>237</v>
      </c>
      <c r="E53" s="42" t="s">
        <v>44</v>
      </c>
      <c r="F53" s="43" t="s">
        <v>9</v>
      </c>
      <c r="G53" s="42">
        <v>21</v>
      </c>
      <c r="H53" s="42">
        <v>3</v>
      </c>
      <c r="I53" s="42">
        <v>31</v>
      </c>
      <c r="J53" s="57">
        <v>150</v>
      </c>
      <c r="K53" s="42">
        <v>21</v>
      </c>
      <c r="L53" s="42">
        <v>21</v>
      </c>
      <c r="M53" s="45">
        <f t="shared" si="14"/>
        <v>100</v>
      </c>
      <c r="N53" s="46">
        <v>45</v>
      </c>
      <c r="O53" s="42">
        <v>66850</v>
      </c>
      <c r="P53" s="42">
        <v>66850</v>
      </c>
      <c r="Q53" s="42">
        <v>66850</v>
      </c>
      <c r="R53" s="42">
        <v>267</v>
      </c>
      <c r="S53" s="42">
        <v>211</v>
      </c>
      <c r="T53" s="42">
        <v>182.65027322404373</v>
      </c>
      <c r="U53" s="42">
        <f t="shared" si="15"/>
        <v>1780</v>
      </c>
      <c r="V53" s="42">
        <f t="shared" si="16"/>
        <v>10048</v>
      </c>
      <c r="W53" s="42">
        <f t="shared" si="17"/>
        <v>8698</v>
      </c>
      <c r="X53" s="44">
        <f t="shared" si="18"/>
        <v>100</v>
      </c>
      <c r="Y53" s="44">
        <f t="shared" si="19"/>
        <v>100</v>
      </c>
      <c r="Z53" s="102">
        <f t="shared" si="20"/>
        <v>86.6</v>
      </c>
      <c r="AA53" s="43" t="s">
        <v>47</v>
      </c>
      <c r="AB53" s="42">
        <v>2160</v>
      </c>
    </row>
    <row r="54" spans="1:28" s="5" customFormat="1" ht="11.25" customHeight="1">
      <c r="A54" s="168"/>
      <c r="B54" s="42">
        <v>46</v>
      </c>
      <c r="C54" s="42" t="s">
        <v>235</v>
      </c>
      <c r="D54" s="57" t="s">
        <v>236</v>
      </c>
      <c r="E54" s="42" t="s">
        <v>25</v>
      </c>
      <c r="F54" s="43" t="s">
        <v>9</v>
      </c>
      <c r="G54" s="42">
        <v>25</v>
      </c>
      <c r="H54" s="42">
        <v>7</v>
      </c>
      <c r="I54" s="42">
        <v>29</v>
      </c>
      <c r="J54" s="42">
        <v>3930</v>
      </c>
      <c r="K54" s="42">
        <v>3584</v>
      </c>
      <c r="L54" s="42">
        <v>3584</v>
      </c>
      <c r="M54" s="45">
        <f t="shared" si="14"/>
        <v>100</v>
      </c>
      <c r="N54" s="42">
        <v>46</v>
      </c>
      <c r="O54" s="42">
        <v>535284</v>
      </c>
      <c r="P54" s="42">
        <v>375365</v>
      </c>
      <c r="Q54" s="42">
        <v>369688</v>
      </c>
      <c r="R54" s="42">
        <v>1920</v>
      </c>
      <c r="S54" s="42">
        <v>1715</v>
      </c>
      <c r="T54" s="42">
        <v>1462.5245901639344</v>
      </c>
      <c r="U54" s="42">
        <f t="shared" si="15"/>
        <v>489</v>
      </c>
      <c r="V54" s="42">
        <f t="shared" si="16"/>
        <v>479</v>
      </c>
      <c r="W54" s="42">
        <f t="shared" si="17"/>
        <v>408</v>
      </c>
      <c r="X54" s="44">
        <f t="shared" si="18"/>
        <v>70.099999999999994</v>
      </c>
      <c r="Y54" s="44">
        <f t="shared" si="19"/>
        <v>69.099999999999994</v>
      </c>
      <c r="Z54" s="44">
        <f t="shared" si="20"/>
        <v>85.3</v>
      </c>
      <c r="AA54" s="43" t="s">
        <v>10</v>
      </c>
      <c r="AB54" s="42">
        <v>1186</v>
      </c>
    </row>
    <row r="55" spans="1:28" s="5" customFormat="1" ht="11.25" customHeight="1">
      <c r="A55" s="168"/>
      <c r="B55" s="51">
        <v>47</v>
      </c>
      <c r="C55" s="51" t="s">
        <v>235</v>
      </c>
      <c r="D55" s="51" t="s">
        <v>234</v>
      </c>
      <c r="E55" s="51" t="s">
        <v>25</v>
      </c>
      <c r="F55" s="52" t="s">
        <v>9</v>
      </c>
      <c r="G55" s="51">
        <v>5</v>
      </c>
      <c r="H55" s="51">
        <v>3</v>
      </c>
      <c r="I55" s="51">
        <v>31</v>
      </c>
      <c r="J55" s="51">
        <v>2100</v>
      </c>
      <c r="K55" s="51">
        <v>23</v>
      </c>
      <c r="L55" s="51">
        <v>23</v>
      </c>
      <c r="M55" s="54">
        <f t="shared" si="14"/>
        <v>100</v>
      </c>
      <c r="N55" s="51">
        <v>47</v>
      </c>
      <c r="O55" s="51">
        <v>8281</v>
      </c>
      <c r="P55" s="51">
        <v>4666</v>
      </c>
      <c r="Q55" s="51">
        <v>4635</v>
      </c>
      <c r="R55" s="51">
        <v>531</v>
      </c>
      <c r="S55" s="51">
        <v>93</v>
      </c>
      <c r="T55" s="51">
        <v>22.625683060109289</v>
      </c>
      <c r="U55" s="51">
        <f t="shared" si="15"/>
        <v>253</v>
      </c>
      <c r="V55" s="51">
        <f t="shared" si="16"/>
        <v>4043</v>
      </c>
      <c r="W55" s="51">
        <f t="shared" si="17"/>
        <v>984</v>
      </c>
      <c r="X55" s="53">
        <f t="shared" si="18"/>
        <v>56.3</v>
      </c>
      <c r="Y55" s="53">
        <f t="shared" si="19"/>
        <v>56</v>
      </c>
      <c r="Z55" s="53">
        <f t="shared" si="20"/>
        <v>24.3</v>
      </c>
      <c r="AA55" s="52" t="s">
        <v>10</v>
      </c>
      <c r="AB55" s="51">
        <v>1186</v>
      </c>
    </row>
    <row r="56" spans="1:28" s="5" customFormat="1" ht="11.25" customHeight="1">
      <c r="A56" s="168"/>
      <c r="B56" s="46">
        <v>48</v>
      </c>
      <c r="C56" s="46" t="s">
        <v>225</v>
      </c>
      <c r="D56" s="46" t="s">
        <v>233</v>
      </c>
      <c r="E56" s="46" t="s">
        <v>22</v>
      </c>
      <c r="F56" s="47" t="s">
        <v>9</v>
      </c>
      <c r="G56" s="46">
        <v>19</v>
      </c>
      <c r="H56" s="46">
        <v>3</v>
      </c>
      <c r="I56" s="46">
        <v>28</v>
      </c>
      <c r="J56" s="46">
        <v>4300</v>
      </c>
      <c r="K56" s="46">
        <v>3641</v>
      </c>
      <c r="L56" s="46">
        <v>3641</v>
      </c>
      <c r="M56" s="50">
        <f t="shared" si="14"/>
        <v>100</v>
      </c>
      <c r="N56" s="46">
        <v>48</v>
      </c>
      <c r="O56" s="46">
        <v>538818</v>
      </c>
      <c r="P56" s="46">
        <v>397478</v>
      </c>
      <c r="Q56" s="46">
        <v>379850</v>
      </c>
      <c r="R56" s="46">
        <v>2200</v>
      </c>
      <c r="S56" s="46">
        <v>1915</v>
      </c>
      <c r="T56" s="46">
        <v>1472.1803278688524</v>
      </c>
      <c r="U56" s="46">
        <f t="shared" si="15"/>
        <v>512</v>
      </c>
      <c r="V56" s="46">
        <f t="shared" si="16"/>
        <v>526</v>
      </c>
      <c r="W56" s="46">
        <f t="shared" si="17"/>
        <v>404</v>
      </c>
      <c r="X56" s="48">
        <f t="shared" si="18"/>
        <v>73.8</v>
      </c>
      <c r="Y56" s="48">
        <f t="shared" si="19"/>
        <v>70.5</v>
      </c>
      <c r="Z56" s="48">
        <f t="shared" si="20"/>
        <v>76.900000000000006</v>
      </c>
      <c r="AA56" s="47" t="s">
        <v>5</v>
      </c>
      <c r="AB56" s="46">
        <v>1242</v>
      </c>
    </row>
    <row r="57" spans="1:28" s="5" customFormat="1" ht="11.25" customHeight="1">
      <c r="A57" s="168"/>
      <c r="B57" s="42">
        <v>49</v>
      </c>
      <c r="C57" s="42" t="s">
        <v>225</v>
      </c>
      <c r="D57" s="42" t="s">
        <v>232</v>
      </c>
      <c r="E57" s="42" t="s">
        <v>22</v>
      </c>
      <c r="F57" s="43" t="s">
        <v>9</v>
      </c>
      <c r="G57" s="42">
        <v>22</v>
      </c>
      <c r="H57" s="42">
        <v>3</v>
      </c>
      <c r="I57" s="42">
        <v>30</v>
      </c>
      <c r="J57" s="42">
        <v>2215</v>
      </c>
      <c r="K57" s="42">
        <v>1793</v>
      </c>
      <c r="L57" s="42">
        <v>1793</v>
      </c>
      <c r="M57" s="45">
        <f t="shared" si="14"/>
        <v>100</v>
      </c>
      <c r="N57" s="42">
        <v>49</v>
      </c>
      <c r="O57" s="42">
        <v>474423</v>
      </c>
      <c r="P57" s="42">
        <v>444500</v>
      </c>
      <c r="Q57" s="42">
        <v>185828</v>
      </c>
      <c r="R57" s="42">
        <v>2270</v>
      </c>
      <c r="S57" s="42">
        <v>1834</v>
      </c>
      <c r="T57" s="42">
        <v>1296.2377049180327</v>
      </c>
      <c r="U57" s="42">
        <f t="shared" si="15"/>
        <v>1025</v>
      </c>
      <c r="V57" s="42">
        <f t="shared" si="16"/>
        <v>1023</v>
      </c>
      <c r="W57" s="42">
        <f t="shared" si="17"/>
        <v>723</v>
      </c>
      <c r="X57" s="44">
        <f t="shared" si="18"/>
        <v>93.7</v>
      </c>
      <c r="Y57" s="44">
        <f t="shared" si="19"/>
        <v>39.200000000000003</v>
      </c>
      <c r="Z57" s="44">
        <f t="shared" si="20"/>
        <v>70.7</v>
      </c>
      <c r="AA57" s="43" t="s">
        <v>5</v>
      </c>
      <c r="AB57" s="42">
        <v>1242</v>
      </c>
    </row>
    <row r="58" spans="1:28" s="5" customFormat="1" ht="11.25" customHeight="1">
      <c r="A58" s="168"/>
      <c r="B58" s="46">
        <v>50</v>
      </c>
      <c r="C58" s="42" t="s">
        <v>225</v>
      </c>
      <c r="D58" s="42" t="s">
        <v>231</v>
      </c>
      <c r="E58" s="42" t="s">
        <v>22</v>
      </c>
      <c r="F58" s="43" t="s">
        <v>6</v>
      </c>
      <c r="G58" s="42">
        <v>31</v>
      </c>
      <c r="H58" s="42">
        <v>5</v>
      </c>
      <c r="I58" s="42">
        <v>15</v>
      </c>
      <c r="J58" s="42">
        <v>110</v>
      </c>
      <c r="K58" s="42">
        <v>35</v>
      </c>
      <c r="L58" s="42">
        <v>35</v>
      </c>
      <c r="M58" s="45">
        <f t="shared" si="14"/>
        <v>100</v>
      </c>
      <c r="N58" s="46">
        <v>50</v>
      </c>
      <c r="O58" s="42">
        <v>3005</v>
      </c>
      <c r="P58" s="42">
        <v>3005</v>
      </c>
      <c r="Q58" s="42">
        <v>2733</v>
      </c>
      <c r="R58" s="42">
        <v>17</v>
      </c>
      <c r="S58" s="42">
        <v>35</v>
      </c>
      <c r="T58" s="42">
        <v>8.2103825136612016</v>
      </c>
      <c r="U58" s="42">
        <f t="shared" si="15"/>
        <v>155</v>
      </c>
      <c r="V58" s="42">
        <f t="shared" si="16"/>
        <v>1000</v>
      </c>
      <c r="W58" s="42">
        <f t="shared" si="17"/>
        <v>235</v>
      </c>
      <c r="X58" s="44">
        <f t="shared" si="18"/>
        <v>100</v>
      </c>
      <c r="Y58" s="44">
        <f t="shared" si="19"/>
        <v>90.9</v>
      </c>
      <c r="Z58" s="44">
        <f t="shared" si="20"/>
        <v>23.5</v>
      </c>
      <c r="AA58" s="43" t="s">
        <v>5</v>
      </c>
      <c r="AB58" s="42">
        <v>1242</v>
      </c>
    </row>
    <row r="59" spans="1:28" s="5" customFormat="1" ht="11.25" customHeight="1">
      <c r="A59" s="168"/>
      <c r="B59" s="42">
        <v>51</v>
      </c>
      <c r="C59" s="42" t="s">
        <v>225</v>
      </c>
      <c r="D59" s="42" t="s">
        <v>230</v>
      </c>
      <c r="E59" s="42" t="s">
        <v>22</v>
      </c>
      <c r="F59" s="43" t="s">
        <v>6</v>
      </c>
      <c r="G59" s="42">
        <v>61</v>
      </c>
      <c r="H59" s="42">
        <v>8</v>
      </c>
      <c r="I59" s="42">
        <v>8</v>
      </c>
      <c r="J59" s="42">
        <v>120</v>
      </c>
      <c r="K59" s="42">
        <v>74</v>
      </c>
      <c r="L59" s="42">
        <v>74</v>
      </c>
      <c r="M59" s="45">
        <f t="shared" si="14"/>
        <v>100</v>
      </c>
      <c r="N59" s="42">
        <v>51</v>
      </c>
      <c r="O59" s="42">
        <v>36626</v>
      </c>
      <c r="P59" s="42">
        <v>36142</v>
      </c>
      <c r="Q59" s="42">
        <v>30290</v>
      </c>
      <c r="R59" s="42">
        <v>354</v>
      </c>
      <c r="S59" s="42">
        <v>260</v>
      </c>
      <c r="T59" s="42">
        <v>100.07103825136612</v>
      </c>
      <c r="U59" s="42">
        <f t="shared" si="15"/>
        <v>2950</v>
      </c>
      <c r="V59" s="42">
        <f t="shared" si="16"/>
        <v>3514</v>
      </c>
      <c r="W59" s="42">
        <f t="shared" si="17"/>
        <v>1352</v>
      </c>
      <c r="X59" s="44">
        <f t="shared" si="18"/>
        <v>98.7</v>
      </c>
      <c r="Y59" s="44">
        <f t="shared" si="19"/>
        <v>82.7</v>
      </c>
      <c r="Z59" s="44">
        <f t="shared" si="20"/>
        <v>38.5</v>
      </c>
      <c r="AA59" s="43" t="s">
        <v>5</v>
      </c>
      <c r="AB59" s="42">
        <v>1242</v>
      </c>
    </row>
    <row r="60" spans="1:28" s="5" customFormat="1" ht="11.25" customHeight="1">
      <c r="A60" s="168"/>
      <c r="B60" s="46">
        <v>52</v>
      </c>
      <c r="C60" s="42" t="s">
        <v>225</v>
      </c>
      <c r="D60" s="42" t="s">
        <v>229</v>
      </c>
      <c r="E60" s="42" t="s">
        <v>22</v>
      </c>
      <c r="F60" s="43" t="s">
        <v>9</v>
      </c>
      <c r="G60" s="42">
        <v>11</v>
      </c>
      <c r="H60" s="42">
        <v>12</v>
      </c>
      <c r="I60" s="42">
        <v>28</v>
      </c>
      <c r="J60" s="42">
        <v>3700</v>
      </c>
      <c r="K60" s="42">
        <v>146</v>
      </c>
      <c r="L60" s="42">
        <v>146</v>
      </c>
      <c r="M60" s="45">
        <f t="shared" si="14"/>
        <v>100</v>
      </c>
      <c r="N60" s="46">
        <v>52</v>
      </c>
      <c r="O60" s="42">
        <v>69506</v>
      </c>
      <c r="P60" s="42">
        <v>69334</v>
      </c>
      <c r="Q60" s="42">
        <v>69334</v>
      </c>
      <c r="R60" s="42">
        <v>925</v>
      </c>
      <c r="S60" s="42">
        <v>355</v>
      </c>
      <c r="T60" s="42">
        <v>189.9071038251366</v>
      </c>
      <c r="U60" s="42">
        <f t="shared" si="15"/>
        <v>250</v>
      </c>
      <c r="V60" s="42">
        <f t="shared" si="16"/>
        <v>2432</v>
      </c>
      <c r="W60" s="42">
        <f t="shared" si="17"/>
        <v>1301</v>
      </c>
      <c r="X60" s="44">
        <f t="shared" si="18"/>
        <v>99.8</v>
      </c>
      <c r="Y60" s="44">
        <f t="shared" si="19"/>
        <v>99.8</v>
      </c>
      <c r="Z60" s="44">
        <f t="shared" si="20"/>
        <v>53.5</v>
      </c>
      <c r="AA60" s="43" t="s">
        <v>5</v>
      </c>
      <c r="AB60" s="42">
        <v>1242</v>
      </c>
    </row>
    <row r="61" spans="1:28" s="5" customFormat="1" ht="11.25" customHeight="1">
      <c r="A61" s="168"/>
      <c r="B61" s="42">
        <v>53</v>
      </c>
      <c r="C61" s="42" t="s">
        <v>225</v>
      </c>
      <c r="D61" s="42" t="s">
        <v>228</v>
      </c>
      <c r="E61" s="42" t="s">
        <v>22</v>
      </c>
      <c r="F61" s="43" t="s">
        <v>6</v>
      </c>
      <c r="G61" s="42">
        <v>50</v>
      </c>
      <c r="H61" s="42">
        <v>8</v>
      </c>
      <c r="I61" s="42">
        <v>4</v>
      </c>
      <c r="J61" s="42">
        <v>2200</v>
      </c>
      <c r="K61" s="42">
        <v>54</v>
      </c>
      <c r="L61" s="42">
        <v>54</v>
      </c>
      <c r="M61" s="45">
        <f t="shared" si="14"/>
        <v>100</v>
      </c>
      <c r="N61" s="42">
        <v>53</v>
      </c>
      <c r="O61" s="42">
        <v>31780</v>
      </c>
      <c r="P61" s="42">
        <v>29984</v>
      </c>
      <c r="Q61" s="42">
        <v>29984</v>
      </c>
      <c r="R61" s="42">
        <v>1000</v>
      </c>
      <c r="S61" s="42">
        <v>142</v>
      </c>
      <c r="T61" s="42">
        <v>86.830601092896174</v>
      </c>
      <c r="U61" s="42">
        <f t="shared" si="15"/>
        <v>455</v>
      </c>
      <c r="V61" s="42">
        <f t="shared" si="16"/>
        <v>2630</v>
      </c>
      <c r="W61" s="42">
        <f t="shared" si="17"/>
        <v>1608</v>
      </c>
      <c r="X61" s="44">
        <f t="shared" si="18"/>
        <v>94.3</v>
      </c>
      <c r="Y61" s="44">
        <f t="shared" si="19"/>
        <v>94.3</v>
      </c>
      <c r="Z61" s="44">
        <f t="shared" si="20"/>
        <v>61.1</v>
      </c>
      <c r="AA61" s="43" t="s">
        <v>5</v>
      </c>
      <c r="AB61" s="42">
        <v>1242</v>
      </c>
    </row>
    <row r="62" spans="1:28" s="5" customFormat="1" ht="11.25" customHeight="1">
      <c r="A62" s="168"/>
      <c r="B62" s="46">
        <v>54</v>
      </c>
      <c r="C62" s="46" t="s">
        <v>225</v>
      </c>
      <c r="D62" s="46" t="s">
        <v>227</v>
      </c>
      <c r="E62" s="46" t="s">
        <v>22</v>
      </c>
      <c r="F62" s="47" t="s">
        <v>9</v>
      </c>
      <c r="G62" s="46">
        <v>2</v>
      </c>
      <c r="H62" s="46">
        <v>5</v>
      </c>
      <c r="I62" s="46">
        <v>30</v>
      </c>
      <c r="J62" s="46">
        <v>136</v>
      </c>
      <c r="K62" s="46">
        <v>29</v>
      </c>
      <c r="L62" s="46">
        <v>29</v>
      </c>
      <c r="M62" s="50">
        <f t="shared" si="14"/>
        <v>100</v>
      </c>
      <c r="N62" s="46">
        <v>54</v>
      </c>
      <c r="O62" s="46">
        <v>12216</v>
      </c>
      <c r="P62" s="46">
        <v>12199</v>
      </c>
      <c r="Q62" s="46">
        <v>2102</v>
      </c>
      <c r="R62" s="46">
        <v>34</v>
      </c>
      <c r="S62" s="46">
        <v>34</v>
      </c>
      <c r="T62" s="46">
        <v>33.377049180327866</v>
      </c>
      <c r="U62" s="46">
        <f t="shared" si="15"/>
        <v>250</v>
      </c>
      <c r="V62" s="46">
        <f t="shared" si="16"/>
        <v>1172</v>
      </c>
      <c r="W62" s="46">
        <f t="shared" si="17"/>
        <v>1151</v>
      </c>
      <c r="X62" s="48">
        <f t="shared" si="18"/>
        <v>99.9</v>
      </c>
      <c r="Y62" s="48">
        <f t="shared" si="19"/>
        <v>17.2</v>
      </c>
      <c r="Z62" s="48">
        <f t="shared" si="20"/>
        <v>98.2</v>
      </c>
      <c r="AA62" s="47" t="s">
        <v>5</v>
      </c>
      <c r="AB62" s="46">
        <v>1242</v>
      </c>
    </row>
    <row r="63" spans="1:28" s="5" customFormat="1" ht="11.25" customHeight="1">
      <c r="A63" s="168"/>
      <c r="B63" s="42">
        <v>55</v>
      </c>
      <c r="C63" s="42" t="s">
        <v>225</v>
      </c>
      <c r="D63" s="42" t="s">
        <v>226</v>
      </c>
      <c r="E63" s="42" t="s">
        <v>22</v>
      </c>
      <c r="F63" s="43" t="s">
        <v>6</v>
      </c>
      <c r="G63" s="42">
        <v>63</v>
      </c>
      <c r="H63" s="42">
        <v>11</v>
      </c>
      <c r="I63" s="42">
        <v>7</v>
      </c>
      <c r="J63" s="42">
        <v>550</v>
      </c>
      <c r="K63" s="42">
        <v>221</v>
      </c>
      <c r="L63" s="42">
        <v>221</v>
      </c>
      <c r="M63" s="45">
        <f t="shared" si="14"/>
        <v>100</v>
      </c>
      <c r="N63" s="42">
        <v>55</v>
      </c>
      <c r="O63" s="42">
        <v>288681</v>
      </c>
      <c r="P63" s="42">
        <v>274341</v>
      </c>
      <c r="Q63" s="42">
        <v>170429</v>
      </c>
      <c r="R63" s="42">
        <v>1900</v>
      </c>
      <c r="S63" s="42">
        <v>1256</v>
      </c>
      <c r="T63" s="42">
        <v>788.74590163934431</v>
      </c>
      <c r="U63" s="42">
        <f t="shared" si="15"/>
        <v>3455</v>
      </c>
      <c r="V63" s="42">
        <f t="shared" si="16"/>
        <v>5683</v>
      </c>
      <c r="W63" s="42">
        <f t="shared" si="17"/>
        <v>3569</v>
      </c>
      <c r="X63" s="44">
        <f t="shared" si="18"/>
        <v>95</v>
      </c>
      <c r="Y63" s="44">
        <f t="shared" si="19"/>
        <v>59</v>
      </c>
      <c r="Z63" s="44">
        <f t="shared" si="20"/>
        <v>62.8</v>
      </c>
      <c r="AA63" s="43" t="s">
        <v>5</v>
      </c>
      <c r="AB63" s="42">
        <v>1242</v>
      </c>
    </row>
    <row r="64" spans="1:28" s="5" customFormat="1" ht="11.25" customHeight="1">
      <c r="A64" s="168"/>
      <c r="B64" s="51">
        <v>56</v>
      </c>
      <c r="C64" s="51" t="s">
        <v>225</v>
      </c>
      <c r="D64" s="51" t="s">
        <v>224</v>
      </c>
      <c r="E64" s="51" t="s">
        <v>22</v>
      </c>
      <c r="F64" s="52" t="s">
        <v>9</v>
      </c>
      <c r="G64" s="51">
        <v>15</v>
      </c>
      <c r="H64" s="51">
        <v>4</v>
      </c>
      <c r="I64" s="51">
        <v>2</v>
      </c>
      <c r="J64" s="51">
        <v>564</v>
      </c>
      <c r="K64" s="51">
        <v>15</v>
      </c>
      <c r="L64" s="51">
        <v>15</v>
      </c>
      <c r="M64" s="54">
        <f t="shared" si="14"/>
        <v>100</v>
      </c>
      <c r="N64" s="51">
        <v>56</v>
      </c>
      <c r="O64" s="51">
        <v>18103</v>
      </c>
      <c r="P64" s="51">
        <v>10263</v>
      </c>
      <c r="Q64" s="51">
        <v>10263</v>
      </c>
      <c r="R64" s="51">
        <v>141</v>
      </c>
      <c r="S64" s="51">
        <v>141</v>
      </c>
      <c r="T64" s="51">
        <v>49.461748633879779</v>
      </c>
      <c r="U64" s="51">
        <f t="shared" si="15"/>
        <v>250</v>
      </c>
      <c r="V64" s="51">
        <f t="shared" si="16"/>
        <v>9400</v>
      </c>
      <c r="W64" s="51">
        <f t="shared" si="17"/>
        <v>3297</v>
      </c>
      <c r="X64" s="53">
        <f t="shared" si="18"/>
        <v>56.7</v>
      </c>
      <c r="Y64" s="53">
        <f t="shared" si="19"/>
        <v>56.7</v>
      </c>
      <c r="Z64" s="53">
        <f t="shared" si="20"/>
        <v>35.1</v>
      </c>
      <c r="AA64" s="52" t="s">
        <v>5</v>
      </c>
      <c r="AB64" s="51">
        <v>1242</v>
      </c>
    </row>
    <row r="65" spans="1:28" s="5" customFormat="1" ht="11.25" customHeight="1" thickBot="1">
      <c r="A65" s="168"/>
      <c r="B65" s="46">
        <v>57</v>
      </c>
      <c r="C65" s="46" t="s">
        <v>223</v>
      </c>
      <c r="D65" s="46" t="s">
        <v>223</v>
      </c>
      <c r="E65" s="46" t="s">
        <v>7</v>
      </c>
      <c r="F65" s="47" t="s">
        <v>9</v>
      </c>
      <c r="G65" s="46">
        <v>24</v>
      </c>
      <c r="H65" s="46">
        <v>11</v>
      </c>
      <c r="I65" s="46">
        <v>12</v>
      </c>
      <c r="J65" s="115">
        <v>4740</v>
      </c>
      <c r="K65" s="115">
        <v>4349</v>
      </c>
      <c r="L65" s="115">
        <v>4349</v>
      </c>
      <c r="M65" s="116">
        <f t="shared" si="14"/>
        <v>100</v>
      </c>
      <c r="N65" s="46">
        <v>57</v>
      </c>
      <c r="O65" s="115">
        <v>385506</v>
      </c>
      <c r="P65" s="115">
        <v>385505</v>
      </c>
      <c r="Q65" s="115">
        <v>384875</v>
      </c>
      <c r="R65" s="115">
        <v>1970</v>
      </c>
      <c r="S65" s="115">
        <v>1822</v>
      </c>
      <c r="T65" s="115">
        <v>1053.295081967213</v>
      </c>
      <c r="U65" s="115">
        <f t="shared" si="15"/>
        <v>416</v>
      </c>
      <c r="V65" s="115">
        <f t="shared" si="16"/>
        <v>419</v>
      </c>
      <c r="W65" s="115">
        <f t="shared" si="17"/>
        <v>242</v>
      </c>
      <c r="X65" s="114">
        <f t="shared" si="18"/>
        <v>100</v>
      </c>
      <c r="Y65" s="114">
        <f t="shared" si="19"/>
        <v>99.8</v>
      </c>
      <c r="Z65" s="114">
        <f t="shared" si="20"/>
        <v>57.8</v>
      </c>
      <c r="AA65" s="47" t="s">
        <v>5</v>
      </c>
      <c r="AB65" s="46">
        <v>1527</v>
      </c>
    </row>
    <row r="66" spans="1:28" s="5" customFormat="1" ht="11.25" customHeight="1" thickTop="1">
      <c r="A66" s="168"/>
      <c r="B66" s="33"/>
      <c r="C66" s="37"/>
      <c r="D66" s="37" t="s">
        <v>3</v>
      </c>
      <c r="E66" s="35"/>
      <c r="F66" s="36"/>
      <c r="G66" s="35"/>
      <c r="H66" s="35"/>
      <c r="I66" s="35"/>
      <c r="J66" s="32">
        <f>SUM(J50:J65)</f>
        <v>28125</v>
      </c>
      <c r="K66" s="32">
        <f t="shared" ref="K66:L66" si="21">SUM(K50:K65)</f>
        <v>14499</v>
      </c>
      <c r="L66" s="32">
        <f t="shared" si="21"/>
        <v>14499</v>
      </c>
      <c r="M66" s="34">
        <f t="shared" si="14"/>
        <v>100</v>
      </c>
      <c r="N66" s="33"/>
      <c r="O66" s="32">
        <f>SUM(O50:O65)</f>
        <v>2550697</v>
      </c>
      <c r="P66" s="32">
        <f t="shared" ref="P66:T66" si="22">SUM(P50:P65)</f>
        <v>2185128</v>
      </c>
      <c r="Q66" s="32">
        <f t="shared" si="22"/>
        <v>1782172</v>
      </c>
      <c r="R66" s="32">
        <f t="shared" si="22"/>
        <v>14000</v>
      </c>
      <c r="S66" s="32">
        <f t="shared" si="22"/>
        <v>10049</v>
      </c>
      <c r="T66" s="32">
        <f t="shared" si="22"/>
        <v>6969.1174863387969</v>
      </c>
      <c r="U66" s="32">
        <f t="shared" si="15"/>
        <v>498</v>
      </c>
      <c r="V66" s="32">
        <f t="shared" si="16"/>
        <v>693</v>
      </c>
      <c r="W66" s="32">
        <f t="shared" si="17"/>
        <v>481</v>
      </c>
      <c r="X66" s="31">
        <f t="shared" si="18"/>
        <v>85.7</v>
      </c>
      <c r="Y66" s="31">
        <f t="shared" si="19"/>
        <v>69.900000000000006</v>
      </c>
      <c r="Z66" s="31">
        <f t="shared" si="20"/>
        <v>69.400000000000006</v>
      </c>
      <c r="AA66" s="30"/>
      <c r="AB66" s="29">
        <f>AVERAGE(AB50:AB65)</f>
        <v>1313.0625</v>
      </c>
    </row>
    <row r="67" spans="1:28" s="5" customFormat="1" ht="11.25" customHeight="1">
      <c r="A67" s="171"/>
      <c r="B67" s="79"/>
      <c r="C67" s="81"/>
      <c r="D67" s="81"/>
      <c r="E67" s="75"/>
      <c r="F67" s="80"/>
      <c r="G67" s="75"/>
      <c r="H67" s="75"/>
      <c r="I67" s="75"/>
      <c r="J67" s="75"/>
      <c r="K67" s="75"/>
      <c r="L67" s="75"/>
      <c r="M67" s="127"/>
      <c r="N67" s="79"/>
      <c r="O67" s="75"/>
      <c r="P67" s="75"/>
      <c r="Q67" s="75"/>
      <c r="R67" s="75"/>
      <c r="S67" s="75"/>
      <c r="T67" s="75"/>
      <c r="U67" s="75"/>
      <c r="V67" s="75"/>
      <c r="W67" s="75"/>
      <c r="X67" s="126"/>
      <c r="Y67" s="126"/>
      <c r="Z67" s="126"/>
      <c r="AA67" s="76"/>
      <c r="AB67" s="75"/>
    </row>
    <row r="68" spans="1:28" s="5" customFormat="1" ht="11.25" customHeight="1">
      <c r="A68" s="167" t="s">
        <v>212</v>
      </c>
      <c r="B68" s="71">
        <v>58</v>
      </c>
      <c r="C68" s="71" t="s">
        <v>222</v>
      </c>
      <c r="D68" s="134" t="s">
        <v>221</v>
      </c>
      <c r="E68" s="71" t="s">
        <v>19</v>
      </c>
      <c r="F68" s="72" t="s">
        <v>6</v>
      </c>
      <c r="G68" s="71">
        <v>26</v>
      </c>
      <c r="H68" s="71">
        <v>12</v>
      </c>
      <c r="I68" s="71">
        <v>19</v>
      </c>
      <c r="J68" s="71">
        <v>400</v>
      </c>
      <c r="K68" s="71">
        <v>147</v>
      </c>
      <c r="L68" s="71">
        <v>147</v>
      </c>
      <c r="M68" s="73">
        <f t="shared" ref="M68:M79" si="23">+ROUND(K68/L68*100,1)</f>
        <v>100</v>
      </c>
      <c r="N68" s="71">
        <v>58</v>
      </c>
      <c r="O68" s="71">
        <v>13147</v>
      </c>
      <c r="P68" s="71">
        <v>13147</v>
      </c>
      <c r="Q68" s="71">
        <v>13147</v>
      </c>
      <c r="R68" s="71">
        <v>130</v>
      </c>
      <c r="S68" s="71">
        <v>58</v>
      </c>
      <c r="T68" s="71">
        <v>35.920765027322403</v>
      </c>
      <c r="U68" s="71">
        <f t="shared" ref="U68:U84" si="24">ROUND(R68/J68*1000,0)</f>
        <v>325</v>
      </c>
      <c r="V68" s="71">
        <f t="shared" ref="V68:V84" si="25">ROUND(S68/K68*1000,0)</f>
        <v>395</v>
      </c>
      <c r="W68" s="71">
        <f t="shared" ref="W68:W84" si="26">ROUND(T68/K68*1000,0)</f>
        <v>244</v>
      </c>
      <c r="X68" s="107">
        <f t="shared" ref="X68:X84" si="27">+ROUND(P68/O68*100,1)</f>
        <v>100</v>
      </c>
      <c r="Y68" s="107">
        <f t="shared" ref="Y68:Y84" si="28">+ROUND(Q68/O68*100,1)</f>
        <v>100</v>
      </c>
      <c r="Z68" s="107">
        <f t="shared" ref="Z68:Z84" si="29">+ROUND(T68/S68*100,1)</f>
        <v>61.9</v>
      </c>
      <c r="AA68" s="72" t="s">
        <v>5</v>
      </c>
      <c r="AB68" s="71">
        <v>1000</v>
      </c>
    </row>
    <row r="69" spans="1:28" s="5" customFormat="1" ht="11.25" customHeight="1">
      <c r="A69" s="168"/>
      <c r="B69" s="49">
        <v>59</v>
      </c>
      <c r="C69" s="46" t="s">
        <v>219</v>
      </c>
      <c r="D69" s="106" t="s">
        <v>220</v>
      </c>
      <c r="E69" s="46" t="s">
        <v>25</v>
      </c>
      <c r="F69" s="47" t="s">
        <v>9</v>
      </c>
      <c r="G69" s="46">
        <v>3</v>
      </c>
      <c r="H69" s="46">
        <v>12</v>
      </c>
      <c r="I69" s="46">
        <v>17</v>
      </c>
      <c r="J69" s="46">
        <v>187</v>
      </c>
      <c r="K69" s="46">
        <v>71</v>
      </c>
      <c r="L69" s="46">
        <v>71</v>
      </c>
      <c r="M69" s="50">
        <f t="shared" si="23"/>
        <v>100</v>
      </c>
      <c r="N69" s="49">
        <v>59</v>
      </c>
      <c r="O69" s="46">
        <v>23483</v>
      </c>
      <c r="P69" s="46">
        <v>23483</v>
      </c>
      <c r="Q69" s="46">
        <v>23483</v>
      </c>
      <c r="R69" s="46">
        <v>1440</v>
      </c>
      <c r="S69" s="46">
        <v>141</v>
      </c>
      <c r="T69" s="46">
        <v>64.161202185792348</v>
      </c>
      <c r="U69" s="46">
        <f t="shared" si="24"/>
        <v>7701</v>
      </c>
      <c r="V69" s="46">
        <f t="shared" si="25"/>
        <v>1986</v>
      </c>
      <c r="W69" s="46">
        <f t="shared" si="26"/>
        <v>904</v>
      </c>
      <c r="X69" s="48">
        <f t="shared" si="27"/>
        <v>100</v>
      </c>
      <c r="Y69" s="48">
        <f t="shared" si="28"/>
        <v>100</v>
      </c>
      <c r="Z69" s="48">
        <f t="shared" si="29"/>
        <v>45.5</v>
      </c>
      <c r="AA69" s="47" t="s">
        <v>43</v>
      </c>
      <c r="AB69" s="46">
        <v>784</v>
      </c>
    </row>
    <row r="70" spans="1:28" s="5" customFormat="1" ht="11.25" customHeight="1">
      <c r="A70" s="168"/>
      <c r="B70" s="42">
        <v>60</v>
      </c>
      <c r="C70" s="42" t="s">
        <v>219</v>
      </c>
      <c r="D70" s="57" t="s">
        <v>186</v>
      </c>
      <c r="E70" s="42" t="s">
        <v>25</v>
      </c>
      <c r="F70" s="43" t="s">
        <v>6</v>
      </c>
      <c r="G70" s="42">
        <v>33</v>
      </c>
      <c r="H70" s="42">
        <v>3</v>
      </c>
      <c r="I70" s="42">
        <v>24</v>
      </c>
      <c r="J70" s="42">
        <v>264</v>
      </c>
      <c r="K70" s="42">
        <v>69</v>
      </c>
      <c r="L70" s="42">
        <v>69</v>
      </c>
      <c r="M70" s="45">
        <f t="shared" si="23"/>
        <v>100</v>
      </c>
      <c r="N70" s="42">
        <v>60</v>
      </c>
      <c r="O70" s="42">
        <v>6762</v>
      </c>
      <c r="P70" s="42">
        <v>6762</v>
      </c>
      <c r="Q70" s="42">
        <v>6762</v>
      </c>
      <c r="R70" s="42">
        <v>40</v>
      </c>
      <c r="S70" s="42">
        <v>20</v>
      </c>
      <c r="T70" s="42">
        <v>18.475409836065573</v>
      </c>
      <c r="U70" s="42">
        <f t="shared" si="24"/>
        <v>152</v>
      </c>
      <c r="V70" s="42">
        <f t="shared" si="25"/>
        <v>290</v>
      </c>
      <c r="W70" s="42">
        <f t="shared" si="26"/>
        <v>268</v>
      </c>
      <c r="X70" s="44">
        <f t="shared" si="27"/>
        <v>100</v>
      </c>
      <c r="Y70" s="44">
        <f t="shared" si="28"/>
        <v>100</v>
      </c>
      <c r="Z70" s="44">
        <f t="shared" si="29"/>
        <v>92.4</v>
      </c>
      <c r="AA70" s="43" t="s">
        <v>43</v>
      </c>
      <c r="AB70" s="42">
        <v>784</v>
      </c>
    </row>
    <row r="71" spans="1:28" s="5" customFormat="1" ht="11.25" customHeight="1">
      <c r="A71" s="168"/>
      <c r="B71" s="46">
        <v>61</v>
      </c>
      <c r="C71" s="61" t="s">
        <v>219</v>
      </c>
      <c r="D71" s="57" t="s">
        <v>218</v>
      </c>
      <c r="E71" s="42" t="s">
        <v>25</v>
      </c>
      <c r="F71" s="43" t="s">
        <v>6</v>
      </c>
      <c r="G71" s="42">
        <v>31</v>
      </c>
      <c r="H71" s="42">
        <v>11</v>
      </c>
      <c r="I71" s="42">
        <v>2</v>
      </c>
      <c r="J71" s="57">
        <v>398</v>
      </c>
      <c r="K71" s="136">
        <v>69</v>
      </c>
      <c r="L71" s="57">
        <v>69</v>
      </c>
      <c r="M71" s="150">
        <f t="shared" si="23"/>
        <v>100</v>
      </c>
      <c r="N71" s="106">
        <v>61</v>
      </c>
      <c r="O71" s="136">
        <v>5779</v>
      </c>
      <c r="P71" s="136">
        <v>5779</v>
      </c>
      <c r="Q71" s="136">
        <v>5779</v>
      </c>
      <c r="R71" s="136">
        <v>60</v>
      </c>
      <c r="S71" s="136">
        <v>19</v>
      </c>
      <c r="T71" s="136">
        <v>15.789617486338798</v>
      </c>
      <c r="U71" s="61">
        <f t="shared" si="24"/>
        <v>151</v>
      </c>
      <c r="V71" s="42">
        <f t="shared" si="25"/>
        <v>275</v>
      </c>
      <c r="W71" s="42">
        <f t="shared" si="26"/>
        <v>229</v>
      </c>
      <c r="X71" s="97">
        <f t="shared" si="27"/>
        <v>100</v>
      </c>
      <c r="Y71" s="97">
        <f t="shared" si="28"/>
        <v>100</v>
      </c>
      <c r="Z71" s="97">
        <f t="shared" si="29"/>
        <v>83.1</v>
      </c>
      <c r="AA71" s="43" t="s">
        <v>43</v>
      </c>
      <c r="AB71" s="61">
        <v>784</v>
      </c>
    </row>
    <row r="72" spans="1:28" s="5" customFormat="1" ht="11.25" customHeight="1">
      <c r="A72" s="168"/>
      <c r="B72" s="49">
        <v>62</v>
      </c>
      <c r="C72" s="61" t="s">
        <v>328</v>
      </c>
      <c r="D72" s="133" t="s">
        <v>329</v>
      </c>
      <c r="E72" s="51" t="s">
        <v>330</v>
      </c>
      <c r="F72" s="52" t="s">
        <v>337</v>
      </c>
      <c r="G72" s="51">
        <v>27</v>
      </c>
      <c r="H72" s="51">
        <v>3</v>
      </c>
      <c r="I72" s="49">
        <v>30</v>
      </c>
      <c r="J72" s="133">
        <v>413</v>
      </c>
      <c r="K72" s="133">
        <v>7</v>
      </c>
      <c r="L72" s="133">
        <v>7</v>
      </c>
      <c r="M72" s="152">
        <f t="shared" si="23"/>
        <v>100</v>
      </c>
      <c r="N72" s="133">
        <v>62</v>
      </c>
      <c r="O72" s="133">
        <v>2183</v>
      </c>
      <c r="P72" s="133">
        <v>2183</v>
      </c>
      <c r="Q72" s="133">
        <v>2183</v>
      </c>
      <c r="R72" s="133">
        <v>103</v>
      </c>
      <c r="S72" s="133">
        <v>27</v>
      </c>
      <c r="T72" s="133">
        <v>5.9644808743169397</v>
      </c>
      <c r="U72" s="51">
        <f t="shared" si="24"/>
        <v>249</v>
      </c>
      <c r="V72" s="51">
        <f t="shared" si="25"/>
        <v>3857</v>
      </c>
      <c r="W72" s="51">
        <f t="shared" si="26"/>
        <v>852</v>
      </c>
      <c r="X72" s="53">
        <f t="shared" si="27"/>
        <v>100</v>
      </c>
      <c r="Y72" s="53">
        <f t="shared" si="28"/>
        <v>100</v>
      </c>
      <c r="Z72" s="53">
        <f t="shared" si="29"/>
        <v>22.1</v>
      </c>
      <c r="AA72" s="52" t="s">
        <v>10</v>
      </c>
      <c r="AB72" s="51">
        <v>2160</v>
      </c>
    </row>
    <row r="73" spans="1:28" s="5" customFormat="1" ht="11.25" customHeight="1">
      <c r="A73" s="168"/>
      <c r="B73" s="111">
        <v>63</v>
      </c>
      <c r="C73" s="55" t="s">
        <v>207</v>
      </c>
      <c r="D73" s="106" t="s">
        <v>217</v>
      </c>
      <c r="E73" s="46" t="s">
        <v>19</v>
      </c>
      <c r="F73" s="47" t="s">
        <v>9</v>
      </c>
      <c r="G73" s="46">
        <v>27</v>
      </c>
      <c r="H73" s="46">
        <v>7</v>
      </c>
      <c r="I73" s="55">
        <v>24</v>
      </c>
      <c r="J73" s="106">
        <v>670</v>
      </c>
      <c r="K73" s="106">
        <v>82</v>
      </c>
      <c r="L73" s="106">
        <v>82</v>
      </c>
      <c r="M73" s="153">
        <f t="shared" si="23"/>
        <v>100</v>
      </c>
      <c r="N73" s="140">
        <v>63</v>
      </c>
      <c r="O73" s="106">
        <v>36878</v>
      </c>
      <c r="P73" s="106">
        <v>30868</v>
      </c>
      <c r="Q73" s="106">
        <v>19500</v>
      </c>
      <c r="R73" s="106">
        <v>586</v>
      </c>
      <c r="S73" s="106">
        <v>398</v>
      </c>
      <c r="T73" s="106">
        <v>100.75956284153006</v>
      </c>
      <c r="U73" s="46">
        <f t="shared" si="24"/>
        <v>875</v>
      </c>
      <c r="V73" s="46">
        <f t="shared" si="25"/>
        <v>4854</v>
      </c>
      <c r="W73" s="46">
        <f t="shared" si="26"/>
        <v>1229</v>
      </c>
      <c r="X73" s="48">
        <f t="shared" si="27"/>
        <v>83.7</v>
      </c>
      <c r="Y73" s="48">
        <f t="shared" si="28"/>
        <v>52.9</v>
      </c>
      <c r="Z73" s="48">
        <f t="shared" si="29"/>
        <v>25.3</v>
      </c>
      <c r="AA73" s="47" t="s">
        <v>10</v>
      </c>
      <c r="AB73" s="46">
        <v>1365</v>
      </c>
    </row>
    <row r="74" spans="1:28" s="5" customFormat="1" ht="11.25" customHeight="1">
      <c r="A74" s="168"/>
      <c r="B74" s="42">
        <v>64</v>
      </c>
      <c r="C74" s="42" t="s">
        <v>207</v>
      </c>
      <c r="D74" s="57" t="s">
        <v>216</v>
      </c>
      <c r="E74" s="42" t="s">
        <v>44</v>
      </c>
      <c r="F74" s="43" t="s">
        <v>9</v>
      </c>
      <c r="G74" s="42">
        <v>23</v>
      </c>
      <c r="H74" s="42">
        <v>3</v>
      </c>
      <c r="I74" s="42">
        <v>28</v>
      </c>
      <c r="J74" s="57">
        <v>1460</v>
      </c>
      <c r="K74" s="57">
        <v>19</v>
      </c>
      <c r="L74" s="57">
        <v>19</v>
      </c>
      <c r="M74" s="104">
        <f t="shared" si="23"/>
        <v>100</v>
      </c>
      <c r="N74" s="57">
        <v>64</v>
      </c>
      <c r="O74" s="57">
        <v>146000</v>
      </c>
      <c r="P74" s="57">
        <v>146000</v>
      </c>
      <c r="Q74" s="57">
        <v>146000</v>
      </c>
      <c r="R74" s="57">
        <v>526</v>
      </c>
      <c r="S74" s="57">
        <v>526</v>
      </c>
      <c r="T74" s="57">
        <v>398.90710382513663</v>
      </c>
      <c r="U74" s="42">
        <f t="shared" si="24"/>
        <v>360</v>
      </c>
      <c r="V74" s="87">
        <f t="shared" si="25"/>
        <v>27684</v>
      </c>
      <c r="W74" s="87">
        <f t="shared" si="26"/>
        <v>20995</v>
      </c>
      <c r="X74" s="44">
        <f t="shared" si="27"/>
        <v>100</v>
      </c>
      <c r="Y74" s="44">
        <f t="shared" si="28"/>
        <v>100</v>
      </c>
      <c r="Z74" s="44">
        <f t="shared" si="29"/>
        <v>75.8</v>
      </c>
      <c r="AA74" s="43" t="s">
        <v>43</v>
      </c>
      <c r="AB74" s="42">
        <v>2700</v>
      </c>
    </row>
    <row r="75" spans="1:28" s="5" customFormat="1" ht="11.25" customHeight="1">
      <c r="A75" s="168"/>
      <c r="B75" s="42">
        <v>65</v>
      </c>
      <c r="C75" s="42" t="s">
        <v>207</v>
      </c>
      <c r="D75" s="57" t="s">
        <v>215</v>
      </c>
      <c r="E75" s="42" t="s">
        <v>44</v>
      </c>
      <c r="F75" s="43" t="s">
        <v>9</v>
      </c>
      <c r="G75" s="42">
        <v>24</v>
      </c>
      <c r="H75" s="42">
        <v>2</v>
      </c>
      <c r="I75" s="42">
        <v>21</v>
      </c>
      <c r="J75" s="57">
        <v>337</v>
      </c>
      <c r="K75" s="57">
        <v>5</v>
      </c>
      <c r="L75" s="57">
        <v>5</v>
      </c>
      <c r="M75" s="104">
        <f t="shared" si="23"/>
        <v>100</v>
      </c>
      <c r="N75" s="57">
        <v>65</v>
      </c>
      <c r="O75" s="57">
        <v>76980</v>
      </c>
      <c r="P75" s="57">
        <v>42649</v>
      </c>
      <c r="Q75" s="57">
        <v>42461</v>
      </c>
      <c r="R75" s="57">
        <v>286</v>
      </c>
      <c r="S75" s="57">
        <v>272</v>
      </c>
      <c r="T75" s="57">
        <v>210.32786885245901</v>
      </c>
      <c r="U75" s="42">
        <f t="shared" si="24"/>
        <v>849</v>
      </c>
      <c r="V75" s="42">
        <f t="shared" si="25"/>
        <v>54400</v>
      </c>
      <c r="W75" s="42">
        <f t="shared" si="26"/>
        <v>42066</v>
      </c>
      <c r="X75" s="44">
        <f t="shared" si="27"/>
        <v>55.4</v>
      </c>
      <c r="Y75" s="44">
        <f t="shared" si="28"/>
        <v>55.2</v>
      </c>
      <c r="Z75" s="44">
        <f t="shared" si="29"/>
        <v>77.3</v>
      </c>
      <c r="AA75" s="43" t="s">
        <v>10</v>
      </c>
      <c r="AB75" s="42">
        <v>2000</v>
      </c>
    </row>
    <row r="76" spans="1:28" s="5" customFormat="1" ht="11.25" customHeight="1">
      <c r="A76" s="168"/>
      <c r="B76" s="42">
        <v>66</v>
      </c>
      <c r="C76" s="42" t="s">
        <v>207</v>
      </c>
      <c r="D76" s="57" t="s">
        <v>214</v>
      </c>
      <c r="E76" s="42" t="s">
        <v>44</v>
      </c>
      <c r="F76" s="43" t="s">
        <v>9</v>
      </c>
      <c r="G76" s="42">
        <v>19</v>
      </c>
      <c r="H76" s="42">
        <v>3</v>
      </c>
      <c r="I76" s="42">
        <v>28</v>
      </c>
      <c r="J76" s="57">
        <v>2400</v>
      </c>
      <c r="K76" s="57">
        <v>65</v>
      </c>
      <c r="L76" s="57">
        <v>65</v>
      </c>
      <c r="M76" s="104">
        <f t="shared" si="23"/>
        <v>100</v>
      </c>
      <c r="N76" s="57">
        <v>66</v>
      </c>
      <c r="O76" s="57">
        <v>104850</v>
      </c>
      <c r="P76" s="57">
        <v>17635</v>
      </c>
      <c r="Q76" s="57">
        <v>17635</v>
      </c>
      <c r="R76" s="57">
        <v>600</v>
      </c>
      <c r="S76" s="57">
        <v>423.6</v>
      </c>
      <c r="T76" s="57">
        <v>286.47540983606558</v>
      </c>
      <c r="U76" s="42">
        <f t="shared" si="24"/>
        <v>250</v>
      </c>
      <c r="V76" s="42">
        <f t="shared" si="25"/>
        <v>6517</v>
      </c>
      <c r="W76" s="42">
        <f t="shared" si="26"/>
        <v>4407</v>
      </c>
      <c r="X76" s="44">
        <f t="shared" si="27"/>
        <v>16.8</v>
      </c>
      <c r="Y76" s="44">
        <f t="shared" si="28"/>
        <v>16.8</v>
      </c>
      <c r="Z76" s="44">
        <f t="shared" si="29"/>
        <v>67.599999999999994</v>
      </c>
      <c r="AA76" s="43" t="s">
        <v>10</v>
      </c>
      <c r="AB76" s="42">
        <v>2160</v>
      </c>
    </row>
    <row r="77" spans="1:28" s="5" customFormat="1" ht="11.25" customHeight="1">
      <c r="A77" s="168"/>
      <c r="B77" s="42">
        <v>67</v>
      </c>
      <c r="C77" s="42" t="s">
        <v>207</v>
      </c>
      <c r="D77" s="57" t="s">
        <v>213</v>
      </c>
      <c r="E77" s="42" t="s">
        <v>44</v>
      </c>
      <c r="F77" s="43" t="s">
        <v>9</v>
      </c>
      <c r="G77" s="42">
        <v>11</v>
      </c>
      <c r="H77" s="42">
        <v>10</v>
      </c>
      <c r="I77" s="42">
        <v>1</v>
      </c>
      <c r="J77" s="57">
        <v>1615</v>
      </c>
      <c r="K77" s="57">
        <v>67</v>
      </c>
      <c r="L77" s="57">
        <v>67</v>
      </c>
      <c r="M77" s="104">
        <f t="shared" si="23"/>
        <v>100</v>
      </c>
      <c r="N77" s="57">
        <v>67</v>
      </c>
      <c r="O77" s="57">
        <v>24029</v>
      </c>
      <c r="P77" s="57">
        <v>23309</v>
      </c>
      <c r="Q77" s="57">
        <v>22478</v>
      </c>
      <c r="R77" s="57">
        <v>486</v>
      </c>
      <c r="S77" s="57">
        <v>265</v>
      </c>
      <c r="T77" s="57">
        <v>65.65300546448087</v>
      </c>
      <c r="U77" s="42">
        <f t="shared" si="24"/>
        <v>301</v>
      </c>
      <c r="V77" s="42">
        <f t="shared" si="25"/>
        <v>3955</v>
      </c>
      <c r="W77" s="42">
        <f t="shared" si="26"/>
        <v>980</v>
      </c>
      <c r="X77" s="44">
        <f t="shared" si="27"/>
        <v>97</v>
      </c>
      <c r="Y77" s="44">
        <f t="shared" si="28"/>
        <v>93.5</v>
      </c>
      <c r="Z77" s="44">
        <f t="shared" si="29"/>
        <v>24.8</v>
      </c>
      <c r="AA77" s="47" t="s">
        <v>5</v>
      </c>
      <c r="AB77" s="46">
        <v>3166</v>
      </c>
    </row>
    <row r="78" spans="1:28" s="5" customFormat="1" ht="11.25" customHeight="1">
      <c r="A78" s="168"/>
      <c r="B78" s="42">
        <v>68</v>
      </c>
      <c r="C78" s="42" t="s">
        <v>207</v>
      </c>
      <c r="D78" s="57" t="s">
        <v>211</v>
      </c>
      <c r="E78" s="42" t="s">
        <v>44</v>
      </c>
      <c r="F78" s="43" t="s">
        <v>9</v>
      </c>
      <c r="G78" s="42">
        <v>23</v>
      </c>
      <c r="H78" s="42">
        <v>3</v>
      </c>
      <c r="I78" s="42">
        <v>31</v>
      </c>
      <c r="J78" s="57">
        <v>340</v>
      </c>
      <c r="K78" s="57">
        <v>173</v>
      </c>
      <c r="L78" s="57">
        <v>173</v>
      </c>
      <c r="M78" s="104">
        <f t="shared" si="23"/>
        <v>100</v>
      </c>
      <c r="N78" s="57">
        <v>68</v>
      </c>
      <c r="O78" s="57">
        <v>378000</v>
      </c>
      <c r="P78" s="57">
        <v>179000</v>
      </c>
      <c r="Q78" s="57">
        <v>170000</v>
      </c>
      <c r="R78" s="57">
        <v>3060</v>
      </c>
      <c r="S78" s="57">
        <v>1800</v>
      </c>
      <c r="T78" s="57">
        <v>1032.7868852459017</v>
      </c>
      <c r="U78" s="42">
        <f t="shared" si="24"/>
        <v>9000</v>
      </c>
      <c r="V78" s="42">
        <f t="shared" si="25"/>
        <v>10405</v>
      </c>
      <c r="W78" s="42">
        <f t="shared" si="26"/>
        <v>5970</v>
      </c>
      <c r="X78" s="44">
        <f t="shared" si="27"/>
        <v>47.4</v>
      </c>
      <c r="Y78" s="44">
        <f t="shared" si="28"/>
        <v>45</v>
      </c>
      <c r="Z78" s="44">
        <f t="shared" si="29"/>
        <v>57.4</v>
      </c>
      <c r="AA78" s="43" t="s">
        <v>10</v>
      </c>
      <c r="AB78" s="42">
        <v>1620</v>
      </c>
    </row>
    <row r="79" spans="1:28" s="5" customFormat="1" ht="11.25" customHeight="1">
      <c r="A79" s="168"/>
      <c r="B79" s="42">
        <v>69</v>
      </c>
      <c r="C79" s="42" t="s">
        <v>207</v>
      </c>
      <c r="D79" s="57" t="s">
        <v>210</v>
      </c>
      <c r="E79" s="42" t="s">
        <v>44</v>
      </c>
      <c r="F79" s="43" t="s">
        <v>9</v>
      </c>
      <c r="G79" s="42">
        <v>23</v>
      </c>
      <c r="H79" s="42">
        <v>3</v>
      </c>
      <c r="I79" s="42">
        <v>29</v>
      </c>
      <c r="J79" s="57">
        <v>950</v>
      </c>
      <c r="K79" s="57">
        <v>64</v>
      </c>
      <c r="L79" s="57">
        <v>64</v>
      </c>
      <c r="M79" s="104">
        <f t="shared" si="23"/>
        <v>100</v>
      </c>
      <c r="N79" s="57">
        <v>69</v>
      </c>
      <c r="O79" s="57">
        <v>59754</v>
      </c>
      <c r="P79" s="57">
        <v>59754</v>
      </c>
      <c r="Q79" s="57">
        <v>59754</v>
      </c>
      <c r="R79" s="57">
        <v>323</v>
      </c>
      <c r="S79" s="57">
        <v>323</v>
      </c>
      <c r="T79" s="57">
        <v>163.26229508196721</v>
      </c>
      <c r="U79" s="42">
        <f t="shared" si="24"/>
        <v>340</v>
      </c>
      <c r="V79" s="42">
        <f t="shared" si="25"/>
        <v>5047</v>
      </c>
      <c r="W79" s="42">
        <f t="shared" si="26"/>
        <v>2551</v>
      </c>
      <c r="X79" s="44">
        <f t="shared" si="27"/>
        <v>100</v>
      </c>
      <c r="Y79" s="44">
        <f t="shared" si="28"/>
        <v>100</v>
      </c>
      <c r="Z79" s="44">
        <f t="shared" si="29"/>
        <v>50.5</v>
      </c>
      <c r="AA79" s="43" t="s">
        <v>43</v>
      </c>
      <c r="AB79" s="42">
        <v>1932</v>
      </c>
    </row>
    <row r="80" spans="1:28" s="5" customFormat="1" ht="11.25" customHeight="1">
      <c r="A80" s="168"/>
      <c r="B80" s="42">
        <v>70</v>
      </c>
      <c r="C80" s="42" t="s">
        <v>207</v>
      </c>
      <c r="D80" s="57" t="s">
        <v>209</v>
      </c>
      <c r="E80" s="42" t="s">
        <v>44</v>
      </c>
      <c r="F80" s="43" t="s">
        <v>9</v>
      </c>
      <c r="G80" s="42">
        <v>28</v>
      </c>
      <c r="H80" s="42">
        <v>3</v>
      </c>
      <c r="I80" s="42">
        <v>31</v>
      </c>
      <c r="J80" s="57">
        <v>120</v>
      </c>
      <c r="K80" s="57">
        <v>120</v>
      </c>
      <c r="L80" s="57">
        <v>120</v>
      </c>
      <c r="M80" s="104">
        <v>0</v>
      </c>
      <c r="N80" s="57">
        <v>70</v>
      </c>
      <c r="O80" s="57">
        <v>7592</v>
      </c>
      <c r="P80" s="57">
        <v>6935</v>
      </c>
      <c r="Q80" s="57">
        <v>6570</v>
      </c>
      <c r="R80" s="57">
        <v>30</v>
      </c>
      <c r="S80" s="57">
        <v>37</v>
      </c>
      <c r="T80" s="57">
        <v>20.743169398907103</v>
      </c>
      <c r="U80" s="42">
        <f t="shared" si="24"/>
        <v>250</v>
      </c>
      <c r="V80" s="42">
        <f t="shared" si="25"/>
        <v>308</v>
      </c>
      <c r="W80" s="42">
        <f t="shared" si="26"/>
        <v>173</v>
      </c>
      <c r="X80" s="44">
        <f t="shared" si="27"/>
        <v>91.3</v>
      </c>
      <c r="Y80" s="44">
        <f t="shared" si="28"/>
        <v>86.5</v>
      </c>
      <c r="Z80" s="44">
        <f t="shared" si="29"/>
        <v>56.1</v>
      </c>
      <c r="AA80" s="43" t="s">
        <v>47</v>
      </c>
      <c r="AB80" s="42">
        <v>2000</v>
      </c>
    </row>
    <row r="81" spans="1:28" s="5" customFormat="1" ht="11.25" customHeight="1">
      <c r="A81" s="168"/>
      <c r="B81" s="42">
        <v>71</v>
      </c>
      <c r="C81" s="42" t="s">
        <v>207</v>
      </c>
      <c r="D81" s="57" t="s">
        <v>208</v>
      </c>
      <c r="E81" s="42" t="s">
        <v>19</v>
      </c>
      <c r="F81" s="43" t="s">
        <v>9</v>
      </c>
      <c r="G81" s="42">
        <v>21</v>
      </c>
      <c r="H81" s="42">
        <v>3</v>
      </c>
      <c r="I81" s="42">
        <v>31</v>
      </c>
      <c r="J81" s="57">
        <v>585</v>
      </c>
      <c r="K81" s="42">
        <v>66</v>
      </c>
      <c r="L81" s="42">
        <v>66</v>
      </c>
      <c r="M81" s="45">
        <f>+ROUND(K81/L81*100,1)</f>
        <v>100</v>
      </c>
      <c r="N81" s="42">
        <v>71</v>
      </c>
      <c r="O81" s="42">
        <v>33266</v>
      </c>
      <c r="P81" s="42">
        <v>33266</v>
      </c>
      <c r="Q81" s="42">
        <v>33266</v>
      </c>
      <c r="R81" s="42">
        <v>142</v>
      </c>
      <c r="S81" s="42">
        <v>142</v>
      </c>
      <c r="T81" s="42">
        <v>90.89071038251366</v>
      </c>
      <c r="U81" s="42">
        <f t="shared" si="24"/>
        <v>243</v>
      </c>
      <c r="V81" s="42">
        <f t="shared" si="25"/>
        <v>2152</v>
      </c>
      <c r="W81" s="42">
        <f t="shared" si="26"/>
        <v>1377</v>
      </c>
      <c r="X81" s="44">
        <f t="shared" si="27"/>
        <v>100</v>
      </c>
      <c r="Y81" s="44">
        <f t="shared" si="28"/>
        <v>100</v>
      </c>
      <c r="Z81" s="44">
        <f t="shared" si="29"/>
        <v>64</v>
      </c>
      <c r="AA81" s="43" t="s">
        <v>47</v>
      </c>
      <c r="AB81" s="42">
        <v>1666</v>
      </c>
    </row>
    <row r="82" spans="1:28" s="5" customFormat="1" ht="11.25" customHeight="1">
      <c r="A82" s="168"/>
      <c r="B82" s="92">
        <v>72</v>
      </c>
      <c r="C82" s="51" t="s">
        <v>207</v>
      </c>
      <c r="D82" s="133" t="s">
        <v>206</v>
      </c>
      <c r="E82" s="51" t="s">
        <v>19</v>
      </c>
      <c r="F82" s="52" t="s">
        <v>9</v>
      </c>
      <c r="G82" s="51">
        <v>23</v>
      </c>
      <c r="H82" s="51">
        <v>3</v>
      </c>
      <c r="I82" s="51">
        <v>29</v>
      </c>
      <c r="J82" s="133">
        <v>720</v>
      </c>
      <c r="K82" s="51">
        <v>5</v>
      </c>
      <c r="L82" s="51">
        <v>5</v>
      </c>
      <c r="M82" s="54">
        <f>+ROUND(K82/L82*100,1)</f>
        <v>100</v>
      </c>
      <c r="N82" s="92">
        <v>72</v>
      </c>
      <c r="O82" s="51">
        <v>27375</v>
      </c>
      <c r="P82" s="51">
        <v>17343</v>
      </c>
      <c r="Q82" s="51">
        <v>16580</v>
      </c>
      <c r="R82" s="51">
        <v>222</v>
      </c>
      <c r="S82" s="51">
        <v>220</v>
      </c>
      <c r="T82" s="51">
        <v>74.795081967213122</v>
      </c>
      <c r="U82" s="51">
        <f t="shared" si="24"/>
        <v>308</v>
      </c>
      <c r="V82" s="51">
        <f t="shared" si="25"/>
        <v>44000</v>
      </c>
      <c r="W82" s="51">
        <f t="shared" si="26"/>
        <v>14959</v>
      </c>
      <c r="X82" s="53">
        <f t="shared" si="27"/>
        <v>63.4</v>
      </c>
      <c r="Y82" s="53">
        <f t="shared" si="28"/>
        <v>60.6</v>
      </c>
      <c r="Z82" s="120">
        <f t="shared" si="29"/>
        <v>34</v>
      </c>
      <c r="AA82" s="52" t="s">
        <v>47</v>
      </c>
      <c r="AB82" s="51">
        <v>2000</v>
      </c>
    </row>
    <row r="83" spans="1:28" s="5" customFormat="1" ht="11.25" customHeight="1" thickBot="1">
      <c r="A83" s="168"/>
      <c r="B83" s="46">
        <v>73</v>
      </c>
      <c r="C83" s="128" t="s">
        <v>205</v>
      </c>
      <c r="D83" s="132" t="s">
        <v>204</v>
      </c>
      <c r="E83" s="128" t="s">
        <v>44</v>
      </c>
      <c r="F83" s="129" t="s">
        <v>9</v>
      </c>
      <c r="G83" s="128">
        <v>23</v>
      </c>
      <c r="H83" s="128">
        <v>3</v>
      </c>
      <c r="I83" s="128">
        <v>15</v>
      </c>
      <c r="J83" s="128">
        <v>800</v>
      </c>
      <c r="K83" s="128">
        <v>39</v>
      </c>
      <c r="L83" s="128">
        <v>42</v>
      </c>
      <c r="M83" s="131">
        <f>+ROUND(K83/L83*100,1)</f>
        <v>92.9</v>
      </c>
      <c r="N83" s="46">
        <v>73</v>
      </c>
      <c r="O83" s="128">
        <v>33290</v>
      </c>
      <c r="P83" s="128">
        <v>27908</v>
      </c>
      <c r="Q83" s="128">
        <v>27908</v>
      </c>
      <c r="R83" s="128">
        <v>250</v>
      </c>
      <c r="S83" s="128">
        <v>236</v>
      </c>
      <c r="T83" s="128">
        <v>90.95628415300547</v>
      </c>
      <c r="U83" s="128">
        <f t="shared" si="24"/>
        <v>313</v>
      </c>
      <c r="V83" s="128">
        <f t="shared" si="25"/>
        <v>6051</v>
      </c>
      <c r="W83" s="128">
        <f t="shared" si="26"/>
        <v>2332</v>
      </c>
      <c r="X83" s="130">
        <f t="shared" si="27"/>
        <v>83.8</v>
      </c>
      <c r="Y83" s="130">
        <f t="shared" si="28"/>
        <v>83.8</v>
      </c>
      <c r="Z83" s="130">
        <f t="shared" si="29"/>
        <v>38.5</v>
      </c>
      <c r="AA83" s="129" t="s">
        <v>43</v>
      </c>
      <c r="AB83" s="128">
        <v>1890</v>
      </c>
    </row>
    <row r="84" spans="1:28" s="5" customFormat="1" ht="11.25" customHeight="1" thickTop="1">
      <c r="A84" s="168"/>
      <c r="B84" s="33"/>
      <c r="C84" s="37"/>
      <c r="D84" s="37" t="s">
        <v>3</v>
      </c>
      <c r="E84" s="35"/>
      <c r="F84" s="36"/>
      <c r="G84" s="35"/>
      <c r="H84" s="35"/>
      <c r="I84" s="35"/>
      <c r="J84" s="32">
        <f>SUM(J68:J83)</f>
        <v>11659</v>
      </c>
      <c r="K84" s="32">
        <f t="shared" ref="K84:L84" si="30">SUM(K68:K83)</f>
        <v>1068</v>
      </c>
      <c r="L84" s="32">
        <f t="shared" si="30"/>
        <v>1071</v>
      </c>
      <c r="M84" s="34">
        <f>+ROUND(K84/L84*100,1)</f>
        <v>99.7</v>
      </c>
      <c r="N84" s="33"/>
      <c r="O84" s="32">
        <f>SUM(O68:O83)</f>
        <v>979368</v>
      </c>
      <c r="P84" s="32">
        <f t="shared" ref="P84:T84" si="31">SUM(P68:P83)</f>
        <v>636021</v>
      </c>
      <c r="Q84" s="32">
        <f t="shared" si="31"/>
        <v>613506</v>
      </c>
      <c r="R84" s="32">
        <f t="shared" si="31"/>
        <v>8284</v>
      </c>
      <c r="S84" s="32">
        <f t="shared" si="31"/>
        <v>4907.6000000000004</v>
      </c>
      <c r="T84" s="32">
        <f t="shared" si="31"/>
        <v>2675.8688524590166</v>
      </c>
      <c r="U84" s="32">
        <f t="shared" si="24"/>
        <v>711</v>
      </c>
      <c r="V84" s="32">
        <f t="shared" si="25"/>
        <v>4595</v>
      </c>
      <c r="W84" s="32">
        <f t="shared" si="26"/>
        <v>2505</v>
      </c>
      <c r="X84" s="31">
        <f t="shared" si="27"/>
        <v>64.900000000000006</v>
      </c>
      <c r="Y84" s="31">
        <f t="shared" si="28"/>
        <v>62.6</v>
      </c>
      <c r="Z84" s="31">
        <f t="shared" si="29"/>
        <v>54.5</v>
      </c>
      <c r="AA84" s="30"/>
      <c r="AB84" s="29">
        <f>AVERAGE(AB68:AB83)</f>
        <v>1750.6875</v>
      </c>
    </row>
    <row r="85" spans="1:28" s="5" customFormat="1" ht="11.25" customHeight="1">
      <c r="A85" s="171"/>
      <c r="B85" s="79"/>
      <c r="C85" s="81"/>
      <c r="D85" s="81"/>
      <c r="E85" s="75"/>
      <c r="F85" s="80"/>
      <c r="G85" s="75"/>
      <c r="H85" s="75"/>
      <c r="I85" s="75"/>
      <c r="J85" s="75"/>
      <c r="K85" s="75"/>
      <c r="L85" s="75"/>
      <c r="M85" s="127"/>
      <c r="N85" s="79"/>
      <c r="O85" s="75"/>
      <c r="P85" s="75"/>
      <c r="Q85" s="75"/>
      <c r="R85" s="75"/>
      <c r="S85" s="75"/>
      <c r="T85" s="75"/>
      <c r="U85" s="75"/>
      <c r="V85" s="75"/>
      <c r="W85" s="75"/>
      <c r="X85" s="126"/>
      <c r="Y85" s="126"/>
      <c r="Z85" s="126"/>
      <c r="AA85" s="76"/>
      <c r="AB85" s="75"/>
    </row>
    <row r="86" spans="1:28" s="5" customFormat="1" ht="11.25" customHeight="1">
      <c r="A86" s="167" t="s">
        <v>203</v>
      </c>
      <c r="B86" s="46">
        <v>74</v>
      </c>
      <c r="C86" s="46" t="s">
        <v>192</v>
      </c>
      <c r="D86" s="46" t="s">
        <v>202</v>
      </c>
      <c r="E86" s="46" t="s">
        <v>25</v>
      </c>
      <c r="F86" s="47" t="s">
        <v>9</v>
      </c>
      <c r="G86" s="46">
        <v>1</v>
      </c>
      <c r="H86" s="46">
        <v>6</v>
      </c>
      <c r="I86" s="46">
        <v>30</v>
      </c>
      <c r="J86" s="46">
        <v>320</v>
      </c>
      <c r="K86" s="46">
        <v>221</v>
      </c>
      <c r="L86" s="46">
        <v>221</v>
      </c>
      <c r="M86" s="50">
        <f t="shared" ref="M86:M94" si="32">+ROUND(K86/L86*100,1)</f>
        <v>100</v>
      </c>
      <c r="N86" s="46">
        <v>74</v>
      </c>
      <c r="O86" s="46">
        <v>16653</v>
      </c>
      <c r="P86" s="46">
        <v>16454</v>
      </c>
      <c r="Q86" s="46">
        <v>14518</v>
      </c>
      <c r="R86" s="46">
        <v>80</v>
      </c>
      <c r="S86" s="46">
        <v>74</v>
      </c>
      <c r="T86" s="46">
        <v>45.5</v>
      </c>
      <c r="U86" s="46">
        <f t="shared" ref="U86:U94" si="33">ROUND(R86/J86*1000,0)</f>
        <v>250</v>
      </c>
      <c r="V86" s="46">
        <f t="shared" ref="V86:V94" si="34">ROUND(S86/K86*1000,0)</f>
        <v>335</v>
      </c>
      <c r="W86" s="46">
        <f t="shared" ref="W86:W94" si="35">ROUND(T86/K86*1000,0)</f>
        <v>206</v>
      </c>
      <c r="X86" s="48">
        <f t="shared" ref="X86:X94" si="36">+ROUND(P86/O86*100,1)</f>
        <v>98.8</v>
      </c>
      <c r="Y86" s="48">
        <f t="shared" ref="Y86:Y94" si="37">+ROUND(Q86/O86*100,1)</f>
        <v>87.2</v>
      </c>
      <c r="Z86" s="48">
        <f t="shared" ref="Z86:Z94" si="38">+ROUND(T86/S86*100,1)</f>
        <v>61.5</v>
      </c>
      <c r="AA86" s="47" t="s">
        <v>10</v>
      </c>
      <c r="AB86" s="46">
        <v>1954</v>
      </c>
    </row>
    <row r="87" spans="1:28" s="5" customFormat="1" ht="11.25" customHeight="1">
      <c r="A87" s="168"/>
      <c r="B87" s="42">
        <v>75</v>
      </c>
      <c r="C87" s="42" t="s">
        <v>192</v>
      </c>
      <c r="D87" s="42" t="s">
        <v>201</v>
      </c>
      <c r="E87" s="42" t="s">
        <v>25</v>
      </c>
      <c r="F87" s="43" t="s">
        <v>9</v>
      </c>
      <c r="G87" s="42">
        <v>1</v>
      </c>
      <c r="H87" s="42">
        <v>6</v>
      </c>
      <c r="I87" s="42">
        <v>1</v>
      </c>
      <c r="J87" s="42">
        <v>140</v>
      </c>
      <c r="K87" s="42">
        <v>111</v>
      </c>
      <c r="L87" s="42">
        <v>111</v>
      </c>
      <c r="M87" s="45">
        <f t="shared" si="32"/>
        <v>100</v>
      </c>
      <c r="N87" s="42">
        <v>75</v>
      </c>
      <c r="O87" s="42">
        <v>6792</v>
      </c>
      <c r="P87" s="42">
        <v>6502</v>
      </c>
      <c r="Q87" s="42">
        <v>5917</v>
      </c>
      <c r="R87" s="42">
        <v>35</v>
      </c>
      <c r="S87" s="42">
        <v>22</v>
      </c>
      <c r="T87" s="42">
        <v>18.557377049180328</v>
      </c>
      <c r="U87" s="42">
        <f t="shared" si="33"/>
        <v>250</v>
      </c>
      <c r="V87" s="42">
        <f t="shared" si="34"/>
        <v>198</v>
      </c>
      <c r="W87" s="42">
        <f t="shared" si="35"/>
        <v>167</v>
      </c>
      <c r="X87" s="44">
        <f t="shared" si="36"/>
        <v>95.7</v>
      </c>
      <c r="Y87" s="44">
        <f t="shared" si="37"/>
        <v>87.1</v>
      </c>
      <c r="Z87" s="44">
        <f t="shared" si="38"/>
        <v>84.4</v>
      </c>
      <c r="AA87" s="43" t="s">
        <v>10</v>
      </c>
      <c r="AB87" s="42">
        <v>1954</v>
      </c>
    </row>
    <row r="88" spans="1:28" s="5" customFormat="1" ht="11.25" customHeight="1">
      <c r="A88" s="168"/>
      <c r="B88" s="46">
        <v>76</v>
      </c>
      <c r="C88" s="42" t="s">
        <v>192</v>
      </c>
      <c r="D88" s="42" t="s">
        <v>200</v>
      </c>
      <c r="E88" s="42" t="s">
        <v>19</v>
      </c>
      <c r="F88" s="43" t="s">
        <v>6</v>
      </c>
      <c r="G88" s="42">
        <v>23</v>
      </c>
      <c r="H88" s="42">
        <v>12</v>
      </c>
      <c r="I88" s="42">
        <v>1</v>
      </c>
      <c r="J88" s="42">
        <v>300</v>
      </c>
      <c r="K88" s="42">
        <v>228</v>
      </c>
      <c r="L88" s="42">
        <v>228</v>
      </c>
      <c r="M88" s="45">
        <f t="shared" si="32"/>
        <v>100</v>
      </c>
      <c r="N88" s="46">
        <v>76</v>
      </c>
      <c r="O88" s="42">
        <v>18600</v>
      </c>
      <c r="P88" s="42">
        <v>13690</v>
      </c>
      <c r="Q88" s="42">
        <v>12750</v>
      </c>
      <c r="R88" s="42">
        <v>80</v>
      </c>
      <c r="S88" s="42">
        <v>75</v>
      </c>
      <c r="T88" s="42">
        <v>50.819672131147541</v>
      </c>
      <c r="U88" s="42">
        <f t="shared" si="33"/>
        <v>267</v>
      </c>
      <c r="V88" s="42">
        <f t="shared" si="34"/>
        <v>329</v>
      </c>
      <c r="W88" s="42">
        <f t="shared" si="35"/>
        <v>223</v>
      </c>
      <c r="X88" s="44">
        <f t="shared" si="36"/>
        <v>73.599999999999994</v>
      </c>
      <c r="Y88" s="44">
        <f t="shared" si="37"/>
        <v>68.5</v>
      </c>
      <c r="Z88" s="44">
        <f t="shared" si="38"/>
        <v>67.8</v>
      </c>
      <c r="AA88" s="43" t="s">
        <v>5</v>
      </c>
      <c r="AB88" s="42">
        <v>100</v>
      </c>
    </row>
    <row r="89" spans="1:28" s="5" customFormat="1" ht="11.25" customHeight="1">
      <c r="A89" s="168"/>
      <c r="B89" s="42">
        <v>77</v>
      </c>
      <c r="C89" s="42" t="s">
        <v>192</v>
      </c>
      <c r="D89" s="42" t="s">
        <v>199</v>
      </c>
      <c r="E89" s="42" t="s">
        <v>25</v>
      </c>
      <c r="F89" s="43" t="s">
        <v>9</v>
      </c>
      <c r="G89" s="42">
        <v>26</v>
      </c>
      <c r="H89" s="42">
        <v>2</v>
      </c>
      <c r="I89" s="42">
        <v>5</v>
      </c>
      <c r="J89" s="42">
        <v>1900</v>
      </c>
      <c r="K89" s="42">
        <v>1818</v>
      </c>
      <c r="L89" s="42">
        <v>1818</v>
      </c>
      <c r="M89" s="45">
        <f t="shared" si="32"/>
        <v>100</v>
      </c>
      <c r="N89" s="42">
        <v>77</v>
      </c>
      <c r="O89" s="42">
        <v>277561</v>
      </c>
      <c r="P89" s="42">
        <v>174096</v>
      </c>
      <c r="Q89" s="42">
        <v>163015</v>
      </c>
      <c r="R89" s="42">
        <v>1080</v>
      </c>
      <c r="S89" s="42">
        <v>926</v>
      </c>
      <c r="T89" s="42">
        <v>758.3633879781421</v>
      </c>
      <c r="U89" s="42">
        <f t="shared" si="33"/>
        <v>568</v>
      </c>
      <c r="V89" s="42">
        <f t="shared" si="34"/>
        <v>509</v>
      </c>
      <c r="W89" s="42">
        <f t="shared" si="35"/>
        <v>417</v>
      </c>
      <c r="X89" s="44">
        <f t="shared" si="36"/>
        <v>62.7</v>
      </c>
      <c r="Y89" s="44">
        <f t="shared" si="37"/>
        <v>58.7</v>
      </c>
      <c r="Z89" s="44">
        <f t="shared" si="38"/>
        <v>81.900000000000006</v>
      </c>
      <c r="AA89" s="43" t="s">
        <v>10</v>
      </c>
      <c r="AB89" s="42">
        <v>1954</v>
      </c>
    </row>
    <row r="90" spans="1:28" s="5" customFormat="1" ht="11.25" customHeight="1">
      <c r="A90" s="168"/>
      <c r="B90" s="46">
        <v>78</v>
      </c>
      <c r="C90" s="42" t="s">
        <v>192</v>
      </c>
      <c r="D90" s="42" t="s">
        <v>198</v>
      </c>
      <c r="E90" s="42" t="s">
        <v>25</v>
      </c>
      <c r="F90" s="43" t="s">
        <v>9</v>
      </c>
      <c r="G90" s="42">
        <v>27</v>
      </c>
      <c r="H90" s="42">
        <v>4</v>
      </c>
      <c r="I90" s="42">
        <v>28</v>
      </c>
      <c r="J90" s="42">
        <v>680</v>
      </c>
      <c r="K90" s="42">
        <v>665</v>
      </c>
      <c r="L90" s="42">
        <v>665</v>
      </c>
      <c r="M90" s="45">
        <f t="shared" si="32"/>
        <v>100</v>
      </c>
      <c r="N90" s="46">
        <v>78</v>
      </c>
      <c r="O90" s="42">
        <v>106405</v>
      </c>
      <c r="P90" s="42">
        <v>54625</v>
      </c>
      <c r="Q90" s="42">
        <v>48667</v>
      </c>
      <c r="R90" s="42">
        <v>270</v>
      </c>
      <c r="S90" s="42">
        <v>433</v>
      </c>
      <c r="T90" s="42">
        <v>290.72404371584702</v>
      </c>
      <c r="U90" s="42">
        <f t="shared" si="33"/>
        <v>397</v>
      </c>
      <c r="V90" s="42">
        <f t="shared" si="34"/>
        <v>651</v>
      </c>
      <c r="W90" s="42">
        <f t="shared" si="35"/>
        <v>437</v>
      </c>
      <c r="X90" s="44">
        <f t="shared" si="36"/>
        <v>51.3</v>
      </c>
      <c r="Y90" s="44">
        <f t="shared" si="37"/>
        <v>45.7</v>
      </c>
      <c r="Z90" s="44">
        <f t="shared" si="38"/>
        <v>67.099999999999994</v>
      </c>
      <c r="AA90" s="43" t="s">
        <v>10</v>
      </c>
      <c r="AB90" s="42">
        <v>1954</v>
      </c>
    </row>
    <row r="91" spans="1:28" s="5" customFormat="1" ht="11.25" customHeight="1">
      <c r="A91" s="168"/>
      <c r="B91" s="42">
        <v>79</v>
      </c>
      <c r="C91" s="42" t="s">
        <v>192</v>
      </c>
      <c r="D91" s="42" t="s">
        <v>197</v>
      </c>
      <c r="E91" s="42" t="s">
        <v>25</v>
      </c>
      <c r="F91" s="43" t="s">
        <v>9</v>
      </c>
      <c r="G91" s="42">
        <v>9</v>
      </c>
      <c r="H91" s="42">
        <v>3</v>
      </c>
      <c r="I91" s="42">
        <v>31</v>
      </c>
      <c r="J91" s="42">
        <v>700</v>
      </c>
      <c r="K91" s="42">
        <v>440</v>
      </c>
      <c r="L91" s="42">
        <v>440</v>
      </c>
      <c r="M91" s="45">
        <f t="shared" si="32"/>
        <v>100</v>
      </c>
      <c r="N91" s="42">
        <v>79</v>
      </c>
      <c r="O91" s="42">
        <v>88306</v>
      </c>
      <c r="P91" s="42">
        <v>37725</v>
      </c>
      <c r="Q91" s="42">
        <v>34729</v>
      </c>
      <c r="R91" s="42">
        <v>250</v>
      </c>
      <c r="S91" s="42">
        <v>926</v>
      </c>
      <c r="T91" s="42">
        <v>241.27322404371586</v>
      </c>
      <c r="U91" s="42">
        <f t="shared" si="33"/>
        <v>357</v>
      </c>
      <c r="V91" s="42">
        <f t="shared" si="34"/>
        <v>2105</v>
      </c>
      <c r="W91" s="42">
        <f t="shared" si="35"/>
        <v>548</v>
      </c>
      <c r="X91" s="44">
        <f t="shared" si="36"/>
        <v>42.7</v>
      </c>
      <c r="Y91" s="44">
        <f t="shared" si="37"/>
        <v>39.299999999999997</v>
      </c>
      <c r="Z91" s="44">
        <f t="shared" si="38"/>
        <v>26.1</v>
      </c>
      <c r="AA91" s="43" t="s">
        <v>10</v>
      </c>
      <c r="AB91" s="42">
        <v>1954</v>
      </c>
    </row>
    <row r="92" spans="1:28" s="5" customFormat="1" ht="11.25" customHeight="1">
      <c r="A92" s="168"/>
      <c r="B92" s="46">
        <v>80</v>
      </c>
      <c r="C92" s="42" t="s">
        <v>192</v>
      </c>
      <c r="D92" s="42" t="s">
        <v>196</v>
      </c>
      <c r="E92" s="42" t="s">
        <v>25</v>
      </c>
      <c r="F92" s="43" t="s">
        <v>9</v>
      </c>
      <c r="G92" s="42">
        <v>8</v>
      </c>
      <c r="H92" s="42">
        <v>3</v>
      </c>
      <c r="I92" s="42">
        <v>29</v>
      </c>
      <c r="J92" s="42">
        <v>124</v>
      </c>
      <c r="K92" s="42">
        <v>62</v>
      </c>
      <c r="L92" s="42">
        <v>62</v>
      </c>
      <c r="M92" s="45">
        <f t="shared" si="32"/>
        <v>100</v>
      </c>
      <c r="N92" s="46">
        <v>80</v>
      </c>
      <c r="O92" s="42">
        <v>6888</v>
      </c>
      <c r="P92" s="42">
        <v>2899</v>
      </c>
      <c r="Q92" s="42">
        <v>2689</v>
      </c>
      <c r="R92" s="42">
        <v>30</v>
      </c>
      <c r="S92" s="42">
        <v>39</v>
      </c>
      <c r="T92" s="42">
        <v>18.819672131147541</v>
      </c>
      <c r="U92" s="42">
        <f t="shared" si="33"/>
        <v>242</v>
      </c>
      <c r="V92" s="42">
        <f t="shared" si="34"/>
        <v>629</v>
      </c>
      <c r="W92" s="42">
        <f t="shared" si="35"/>
        <v>304</v>
      </c>
      <c r="X92" s="44">
        <f t="shared" si="36"/>
        <v>42.1</v>
      </c>
      <c r="Y92" s="44">
        <f t="shared" si="37"/>
        <v>39</v>
      </c>
      <c r="Z92" s="44">
        <f t="shared" si="38"/>
        <v>48.3</v>
      </c>
      <c r="AA92" s="43" t="s">
        <v>10</v>
      </c>
      <c r="AB92" s="42">
        <v>1954</v>
      </c>
    </row>
    <row r="93" spans="1:28" s="5" customFormat="1" ht="11.25" customHeight="1">
      <c r="A93" s="168"/>
      <c r="B93" s="42">
        <v>81</v>
      </c>
      <c r="C93" s="42" t="s">
        <v>192</v>
      </c>
      <c r="D93" s="42" t="s">
        <v>195</v>
      </c>
      <c r="E93" s="42" t="s">
        <v>25</v>
      </c>
      <c r="F93" s="43" t="s">
        <v>9</v>
      </c>
      <c r="G93" s="42">
        <v>27</v>
      </c>
      <c r="H93" s="42">
        <v>4</v>
      </c>
      <c r="I93" s="42">
        <v>28</v>
      </c>
      <c r="J93" s="42">
        <v>280</v>
      </c>
      <c r="K93" s="42">
        <v>225</v>
      </c>
      <c r="L93" s="42">
        <v>225</v>
      </c>
      <c r="M93" s="45">
        <f t="shared" si="32"/>
        <v>100</v>
      </c>
      <c r="N93" s="42">
        <v>81</v>
      </c>
      <c r="O93" s="42">
        <v>38394</v>
      </c>
      <c r="P93" s="42">
        <v>37047</v>
      </c>
      <c r="Q93" s="42">
        <v>35701</v>
      </c>
      <c r="R93" s="42">
        <v>250</v>
      </c>
      <c r="S93" s="42">
        <v>256</v>
      </c>
      <c r="T93" s="42">
        <v>104.90163934426229</v>
      </c>
      <c r="U93" s="42">
        <f t="shared" si="33"/>
        <v>893</v>
      </c>
      <c r="V93" s="42">
        <f t="shared" si="34"/>
        <v>1138</v>
      </c>
      <c r="W93" s="42">
        <f t="shared" si="35"/>
        <v>466</v>
      </c>
      <c r="X93" s="44">
        <f t="shared" si="36"/>
        <v>96.5</v>
      </c>
      <c r="Y93" s="44">
        <f t="shared" si="37"/>
        <v>93</v>
      </c>
      <c r="Z93" s="44">
        <f t="shared" si="38"/>
        <v>41</v>
      </c>
      <c r="AA93" s="43" t="s">
        <v>10</v>
      </c>
      <c r="AB93" s="42">
        <v>1954</v>
      </c>
    </row>
    <row r="94" spans="1:28" s="5" customFormat="1" ht="11.25" customHeight="1">
      <c r="A94" s="168"/>
      <c r="B94" s="46">
        <v>82</v>
      </c>
      <c r="C94" s="42" t="s">
        <v>192</v>
      </c>
      <c r="D94" s="42" t="s">
        <v>194</v>
      </c>
      <c r="E94" s="42" t="s">
        <v>25</v>
      </c>
      <c r="F94" s="43" t="s">
        <v>9</v>
      </c>
      <c r="G94" s="42">
        <v>27</v>
      </c>
      <c r="H94" s="42">
        <v>4</v>
      </c>
      <c r="I94" s="42">
        <v>28</v>
      </c>
      <c r="J94" s="42">
        <v>200</v>
      </c>
      <c r="K94" s="42">
        <v>181</v>
      </c>
      <c r="L94" s="42">
        <v>181</v>
      </c>
      <c r="M94" s="45">
        <f t="shared" si="32"/>
        <v>100</v>
      </c>
      <c r="N94" s="46">
        <v>82</v>
      </c>
      <c r="O94" s="42">
        <v>53416</v>
      </c>
      <c r="P94" s="42">
        <v>29191</v>
      </c>
      <c r="Q94" s="42">
        <v>13842</v>
      </c>
      <c r="R94" s="42">
        <v>180</v>
      </c>
      <c r="S94" s="42">
        <v>287</v>
      </c>
      <c r="T94" s="42">
        <v>145.94535519125682</v>
      </c>
      <c r="U94" s="42">
        <f t="shared" si="33"/>
        <v>900</v>
      </c>
      <c r="V94" s="42">
        <f t="shared" si="34"/>
        <v>1586</v>
      </c>
      <c r="W94" s="42">
        <f t="shared" si="35"/>
        <v>806</v>
      </c>
      <c r="X94" s="44">
        <f t="shared" si="36"/>
        <v>54.6</v>
      </c>
      <c r="Y94" s="44">
        <f t="shared" si="37"/>
        <v>25.9</v>
      </c>
      <c r="Z94" s="44">
        <f t="shared" si="38"/>
        <v>50.9</v>
      </c>
      <c r="AA94" s="43" t="s">
        <v>10</v>
      </c>
      <c r="AB94" s="42">
        <v>1954</v>
      </c>
    </row>
    <row r="95" spans="1:28" s="5" customFormat="1" ht="11.25" customHeight="1">
      <c r="A95" s="168"/>
      <c r="B95" s="42">
        <v>83</v>
      </c>
      <c r="C95" s="42" t="s">
        <v>192</v>
      </c>
      <c r="D95" s="42" t="s">
        <v>193</v>
      </c>
      <c r="E95" s="42" t="s">
        <v>25</v>
      </c>
      <c r="F95" s="43" t="s">
        <v>6</v>
      </c>
      <c r="G95" s="42">
        <v>50</v>
      </c>
      <c r="H95" s="42">
        <v>8</v>
      </c>
      <c r="I95" s="42">
        <v>20</v>
      </c>
      <c r="J95" s="42">
        <v>1200</v>
      </c>
      <c r="K95" s="42">
        <v>0</v>
      </c>
      <c r="L95" s="42">
        <v>0</v>
      </c>
      <c r="M95" s="45">
        <v>0</v>
      </c>
      <c r="N95" s="42">
        <v>83</v>
      </c>
      <c r="O95" s="42">
        <v>0</v>
      </c>
      <c r="P95" s="42">
        <v>0</v>
      </c>
      <c r="Q95" s="42">
        <v>0</v>
      </c>
      <c r="R95" s="42">
        <v>360</v>
      </c>
      <c r="S95" s="42">
        <v>0</v>
      </c>
      <c r="T95" s="42">
        <v>0</v>
      </c>
      <c r="U95" s="42">
        <f t="shared" ref="U95:U110" si="39">ROUND(R95/J95*1000,0)</f>
        <v>300</v>
      </c>
      <c r="V95" s="42">
        <v>0</v>
      </c>
      <c r="W95" s="42">
        <v>0</v>
      </c>
      <c r="X95" s="44">
        <v>0</v>
      </c>
      <c r="Y95" s="44">
        <v>0</v>
      </c>
      <c r="Z95" s="44">
        <v>0</v>
      </c>
      <c r="AA95" s="43" t="s">
        <v>10</v>
      </c>
      <c r="AB95" s="42">
        <v>1954</v>
      </c>
    </row>
    <row r="96" spans="1:28" s="5" customFormat="1" ht="11.25" customHeight="1">
      <c r="A96" s="168"/>
      <c r="B96" s="51">
        <v>84</v>
      </c>
      <c r="C96" s="51" t="s">
        <v>192</v>
      </c>
      <c r="D96" s="51" t="s">
        <v>191</v>
      </c>
      <c r="E96" s="51" t="s">
        <v>25</v>
      </c>
      <c r="F96" s="52" t="s">
        <v>6</v>
      </c>
      <c r="G96" s="51">
        <v>48</v>
      </c>
      <c r="H96" s="51">
        <v>12</v>
      </c>
      <c r="I96" s="51">
        <v>1</v>
      </c>
      <c r="J96" s="51">
        <v>800</v>
      </c>
      <c r="K96" s="51">
        <v>0</v>
      </c>
      <c r="L96" s="51">
        <v>0</v>
      </c>
      <c r="M96" s="54">
        <v>0</v>
      </c>
      <c r="N96" s="51">
        <v>84</v>
      </c>
      <c r="O96" s="51">
        <v>0</v>
      </c>
      <c r="P96" s="51">
        <v>0</v>
      </c>
      <c r="Q96" s="51">
        <v>0</v>
      </c>
      <c r="R96" s="51">
        <v>240</v>
      </c>
      <c r="S96" s="51">
        <v>0</v>
      </c>
      <c r="T96" s="51">
        <v>0</v>
      </c>
      <c r="U96" s="51">
        <f t="shared" si="39"/>
        <v>300</v>
      </c>
      <c r="V96" s="51">
        <v>0</v>
      </c>
      <c r="W96" s="51">
        <v>0</v>
      </c>
      <c r="X96" s="53">
        <v>0</v>
      </c>
      <c r="Y96" s="53">
        <v>0</v>
      </c>
      <c r="Z96" s="53">
        <v>0</v>
      </c>
      <c r="AA96" s="52" t="s">
        <v>10</v>
      </c>
      <c r="AB96" s="51">
        <v>1954</v>
      </c>
    </row>
    <row r="97" spans="1:28" s="5" customFormat="1" ht="11.25" customHeight="1">
      <c r="A97" s="168"/>
      <c r="B97" s="46">
        <v>85</v>
      </c>
      <c r="C97" s="42" t="s">
        <v>184</v>
      </c>
      <c r="D97" s="42" t="s">
        <v>190</v>
      </c>
      <c r="E97" s="42" t="s">
        <v>22</v>
      </c>
      <c r="F97" s="43" t="s">
        <v>9</v>
      </c>
      <c r="G97" s="42">
        <v>18</v>
      </c>
      <c r="H97" s="42">
        <v>4</v>
      </c>
      <c r="I97" s="42">
        <v>7</v>
      </c>
      <c r="J97" s="42">
        <v>101</v>
      </c>
      <c r="K97" s="42">
        <v>73</v>
      </c>
      <c r="L97" s="42">
        <v>73</v>
      </c>
      <c r="M97" s="45">
        <f t="shared" ref="M97:M110" si="40">+ROUND(K97/L97*100,1)</f>
        <v>100</v>
      </c>
      <c r="N97" s="46">
        <v>85</v>
      </c>
      <c r="O97" s="42">
        <v>7766</v>
      </c>
      <c r="P97" s="42">
        <v>5974</v>
      </c>
      <c r="Q97" s="42">
        <v>5974</v>
      </c>
      <c r="R97" s="42">
        <v>51</v>
      </c>
      <c r="S97" s="42">
        <v>35</v>
      </c>
      <c r="T97" s="42">
        <v>21.218579234972676</v>
      </c>
      <c r="U97" s="42">
        <f t="shared" si="39"/>
        <v>505</v>
      </c>
      <c r="V97" s="42">
        <f t="shared" ref="V97:V110" si="41">ROUND(S97/K97*1000,0)</f>
        <v>479</v>
      </c>
      <c r="W97" s="42">
        <f t="shared" ref="W97:W110" si="42">ROUND(T97/K97*1000,0)</f>
        <v>291</v>
      </c>
      <c r="X97" s="44">
        <f t="shared" ref="X97:X110" si="43">+ROUND(P97/O97*100,1)</f>
        <v>76.900000000000006</v>
      </c>
      <c r="Y97" s="44">
        <f t="shared" ref="Y97:Y110" si="44">+ROUND(Q97/O97*100,1)</f>
        <v>76.900000000000006</v>
      </c>
      <c r="Z97" s="44">
        <f t="shared" ref="Z97:Z110" si="45">+ROUND(T97/S97*100,1)</f>
        <v>60.6</v>
      </c>
      <c r="AA97" s="43" t="s">
        <v>5</v>
      </c>
      <c r="AB97" s="42">
        <v>1500</v>
      </c>
    </row>
    <row r="98" spans="1:28" s="5" customFormat="1" ht="11.25" customHeight="1">
      <c r="A98" s="168"/>
      <c r="B98" s="42">
        <v>86</v>
      </c>
      <c r="C98" s="42" t="s">
        <v>184</v>
      </c>
      <c r="D98" s="42" t="s">
        <v>189</v>
      </c>
      <c r="E98" s="42" t="s">
        <v>22</v>
      </c>
      <c r="F98" s="43" t="s">
        <v>6</v>
      </c>
      <c r="G98" s="42">
        <v>61</v>
      </c>
      <c r="H98" s="42">
        <v>9</v>
      </c>
      <c r="I98" s="42">
        <v>10</v>
      </c>
      <c r="J98" s="42">
        <v>280</v>
      </c>
      <c r="K98" s="42">
        <v>149</v>
      </c>
      <c r="L98" s="42">
        <v>149</v>
      </c>
      <c r="M98" s="45">
        <f t="shared" si="40"/>
        <v>100</v>
      </c>
      <c r="N98" s="42">
        <v>86</v>
      </c>
      <c r="O98" s="42">
        <v>14786</v>
      </c>
      <c r="P98" s="42">
        <v>12262</v>
      </c>
      <c r="Q98" s="42">
        <v>12262</v>
      </c>
      <c r="R98" s="42">
        <v>85</v>
      </c>
      <c r="S98" s="42">
        <v>49</v>
      </c>
      <c r="T98" s="42">
        <v>40.398907103825138</v>
      </c>
      <c r="U98" s="42">
        <f t="shared" si="39"/>
        <v>304</v>
      </c>
      <c r="V98" s="42">
        <f t="shared" si="41"/>
        <v>329</v>
      </c>
      <c r="W98" s="42">
        <f t="shared" si="42"/>
        <v>271</v>
      </c>
      <c r="X98" s="44">
        <f t="shared" si="43"/>
        <v>82.9</v>
      </c>
      <c r="Y98" s="44">
        <f t="shared" si="44"/>
        <v>82.9</v>
      </c>
      <c r="Z98" s="44">
        <f t="shared" si="45"/>
        <v>82.4</v>
      </c>
      <c r="AA98" s="43" t="s">
        <v>5</v>
      </c>
      <c r="AB98" s="42">
        <v>1500</v>
      </c>
    </row>
    <row r="99" spans="1:28" s="5" customFormat="1" ht="11.25" customHeight="1">
      <c r="A99" s="168"/>
      <c r="B99" s="46">
        <v>87</v>
      </c>
      <c r="C99" s="42" t="s">
        <v>184</v>
      </c>
      <c r="D99" s="42" t="s">
        <v>188</v>
      </c>
      <c r="E99" s="42" t="s">
        <v>22</v>
      </c>
      <c r="F99" s="43" t="s">
        <v>6</v>
      </c>
      <c r="G99" s="42">
        <v>30</v>
      </c>
      <c r="H99" s="42">
        <v>2</v>
      </c>
      <c r="I99" s="42">
        <v>28</v>
      </c>
      <c r="J99" s="42">
        <v>1280</v>
      </c>
      <c r="K99" s="42">
        <v>306</v>
      </c>
      <c r="L99" s="42">
        <v>306</v>
      </c>
      <c r="M99" s="45">
        <f t="shared" si="40"/>
        <v>100</v>
      </c>
      <c r="N99" s="46">
        <v>87</v>
      </c>
      <c r="O99" s="42">
        <v>30277</v>
      </c>
      <c r="P99" s="42">
        <v>25231</v>
      </c>
      <c r="Q99" s="42">
        <v>25231</v>
      </c>
      <c r="R99" s="42">
        <v>190</v>
      </c>
      <c r="S99" s="42">
        <v>141</v>
      </c>
      <c r="T99" s="42">
        <v>82.724043715846989</v>
      </c>
      <c r="U99" s="42">
        <f t="shared" si="39"/>
        <v>148</v>
      </c>
      <c r="V99" s="42">
        <f t="shared" si="41"/>
        <v>461</v>
      </c>
      <c r="W99" s="42">
        <f t="shared" si="42"/>
        <v>270</v>
      </c>
      <c r="X99" s="44">
        <f t="shared" si="43"/>
        <v>83.3</v>
      </c>
      <c r="Y99" s="44">
        <f t="shared" si="44"/>
        <v>83.3</v>
      </c>
      <c r="Z99" s="44">
        <f t="shared" si="45"/>
        <v>58.7</v>
      </c>
      <c r="AA99" s="43" t="s">
        <v>5</v>
      </c>
      <c r="AB99" s="42">
        <v>1500</v>
      </c>
    </row>
    <row r="100" spans="1:28" s="5" customFormat="1" ht="11.25" customHeight="1">
      <c r="A100" s="168"/>
      <c r="B100" s="42">
        <v>88</v>
      </c>
      <c r="C100" s="42" t="s">
        <v>184</v>
      </c>
      <c r="D100" s="42" t="s">
        <v>187</v>
      </c>
      <c r="E100" s="42" t="s">
        <v>22</v>
      </c>
      <c r="F100" s="43" t="s">
        <v>6</v>
      </c>
      <c r="G100" s="42">
        <v>57</v>
      </c>
      <c r="H100" s="42">
        <v>6</v>
      </c>
      <c r="I100" s="42">
        <v>16</v>
      </c>
      <c r="J100" s="42">
        <v>350</v>
      </c>
      <c r="K100" s="42">
        <v>160</v>
      </c>
      <c r="L100" s="42">
        <v>160</v>
      </c>
      <c r="M100" s="45">
        <f t="shared" si="40"/>
        <v>100</v>
      </c>
      <c r="N100" s="42">
        <v>88</v>
      </c>
      <c r="O100" s="42">
        <v>17167</v>
      </c>
      <c r="P100" s="42">
        <v>13205</v>
      </c>
      <c r="Q100" s="42">
        <v>13205</v>
      </c>
      <c r="R100" s="42">
        <v>84</v>
      </c>
      <c r="S100" s="42">
        <v>72</v>
      </c>
      <c r="T100" s="42">
        <v>46.904371584699454</v>
      </c>
      <c r="U100" s="42">
        <f t="shared" si="39"/>
        <v>240</v>
      </c>
      <c r="V100" s="42">
        <f t="shared" si="41"/>
        <v>450</v>
      </c>
      <c r="W100" s="42">
        <f t="shared" si="42"/>
        <v>293</v>
      </c>
      <c r="X100" s="44">
        <f t="shared" si="43"/>
        <v>76.900000000000006</v>
      </c>
      <c r="Y100" s="44">
        <f t="shared" si="44"/>
        <v>76.900000000000006</v>
      </c>
      <c r="Z100" s="44">
        <f t="shared" si="45"/>
        <v>65.099999999999994</v>
      </c>
      <c r="AA100" s="43" t="s">
        <v>5</v>
      </c>
      <c r="AB100" s="42">
        <v>2000</v>
      </c>
    </row>
    <row r="101" spans="1:28" s="5" customFormat="1" ht="11.25" customHeight="1">
      <c r="A101" s="168"/>
      <c r="B101" s="46">
        <v>89</v>
      </c>
      <c r="C101" s="42" t="s">
        <v>184</v>
      </c>
      <c r="D101" s="42" t="s">
        <v>186</v>
      </c>
      <c r="E101" s="42" t="s">
        <v>22</v>
      </c>
      <c r="F101" s="43" t="s">
        <v>6</v>
      </c>
      <c r="G101" s="42">
        <v>33</v>
      </c>
      <c r="H101" s="42">
        <v>12</v>
      </c>
      <c r="I101" s="42">
        <v>15</v>
      </c>
      <c r="J101" s="42">
        <v>260</v>
      </c>
      <c r="K101" s="42">
        <v>86</v>
      </c>
      <c r="L101" s="42">
        <v>86</v>
      </c>
      <c r="M101" s="45">
        <f t="shared" si="40"/>
        <v>100</v>
      </c>
      <c r="N101" s="46">
        <v>89</v>
      </c>
      <c r="O101" s="42">
        <v>7577</v>
      </c>
      <c r="P101" s="42">
        <v>7074</v>
      </c>
      <c r="Q101" s="42">
        <v>7074</v>
      </c>
      <c r="R101" s="42">
        <v>39</v>
      </c>
      <c r="S101" s="42">
        <v>36</v>
      </c>
      <c r="T101" s="42">
        <v>20.702185792349727</v>
      </c>
      <c r="U101" s="42">
        <f t="shared" si="39"/>
        <v>150</v>
      </c>
      <c r="V101" s="42">
        <f t="shared" si="41"/>
        <v>419</v>
      </c>
      <c r="W101" s="42">
        <f t="shared" si="42"/>
        <v>241</v>
      </c>
      <c r="X101" s="44">
        <f t="shared" si="43"/>
        <v>93.4</v>
      </c>
      <c r="Y101" s="44">
        <f t="shared" si="44"/>
        <v>93.4</v>
      </c>
      <c r="Z101" s="44">
        <f t="shared" si="45"/>
        <v>57.5</v>
      </c>
      <c r="AA101" s="43" t="s">
        <v>5</v>
      </c>
      <c r="AB101" s="42">
        <v>600</v>
      </c>
    </row>
    <row r="102" spans="1:28" s="5" customFormat="1" ht="11.25" customHeight="1">
      <c r="A102" s="168"/>
      <c r="B102" s="42">
        <v>90</v>
      </c>
      <c r="C102" s="42" t="s">
        <v>184</v>
      </c>
      <c r="D102" s="42" t="s">
        <v>185</v>
      </c>
      <c r="E102" s="42" t="s">
        <v>22</v>
      </c>
      <c r="F102" s="43" t="s">
        <v>6</v>
      </c>
      <c r="G102" s="42">
        <v>50</v>
      </c>
      <c r="H102" s="42">
        <v>7</v>
      </c>
      <c r="I102" s="42">
        <v>30</v>
      </c>
      <c r="J102" s="42">
        <v>110</v>
      </c>
      <c r="K102" s="42">
        <v>89</v>
      </c>
      <c r="L102" s="42">
        <v>89</v>
      </c>
      <c r="M102" s="45">
        <f t="shared" si="40"/>
        <v>100</v>
      </c>
      <c r="N102" s="42">
        <v>90</v>
      </c>
      <c r="O102" s="42">
        <v>7120</v>
      </c>
      <c r="P102" s="42">
        <v>6310</v>
      </c>
      <c r="Q102" s="42">
        <v>6310</v>
      </c>
      <c r="R102" s="42">
        <v>17</v>
      </c>
      <c r="S102" s="42">
        <v>21</v>
      </c>
      <c r="T102" s="42">
        <v>19.453551912568305</v>
      </c>
      <c r="U102" s="42">
        <f t="shared" si="39"/>
        <v>155</v>
      </c>
      <c r="V102" s="42">
        <f t="shared" si="41"/>
        <v>236</v>
      </c>
      <c r="W102" s="42">
        <f t="shared" si="42"/>
        <v>219</v>
      </c>
      <c r="X102" s="44">
        <f t="shared" si="43"/>
        <v>88.6</v>
      </c>
      <c r="Y102" s="44">
        <f t="shared" si="44"/>
        <v>88.6</v>
      </c>
      <c r="Z102" s="44">
        <f t="shared" si="45"/>
        <v>92.6</v>
      </c>
      <c r="AA102" s="43" t="s">
        <v>5</v>
      </c>
      <c r="AB102" s="42">
        <v>1500</v>
      </c>
    </row>
    <row r="103" spans="1:28" s="5" customFormat="1" ht="11.25" customHeight="1">
      <c r="A103" s="168"/>
      <c r="B103" s="51">
        <v>91</v>
      </c>
      <c r="C103" s="51" t="s">
        <v>184</v>
      </c>
      <c r="D103" s="51" t="s">
        <v>183</v>
      </c>
      <c r="E103" s="51" t="s">
        <v>19</v>
      </c>
      <c r="F103" s="52" t="s">
        <v>6</v>
      </c>
      <c r="G103" s="51">
        <v>33</v>
      </c>
      <c r="H103" s="51">
        <v>5</v>
      </c>
      <c r="I103" s="51">
        <v>6</v>
      </c>
      <c r="J103" s="51">
        <v>150</v>
      </c>
      <c r="K103" s="51">
        <v>87</v>
      </c>
      <c r="L103" s="51">
        <v>87</v>
      </c>
      <c r="M103" s="54">
        <f t="shared" si="40"/>
        <v>100</v>
      </c>
      <c r="N103" s="51">
        <v>91</v>
      </c>
      <c r="O103" s="51">
        <v>9299</v>
      </c>
      <c r="P103" s="51">
        <v>9299</v>
      </c>
      <c r="Q103" s="51">
        <v>7153</v>
      </c>
      <c r="R103" s="51">
        <v>33</v>
      </c>
      <c r="S103" s="51">
        <v>29</v>
      </c>
      <c r="T103" s="51">
        <v>25.407103825136613</v>
      </c>
      <c r="U103" s="51">
        <f t="shared" si="39"/>
        <v>220</v>
      </c>
      <c r="V103" s="51">
        <f t="shared" si="41"/>
        <v>333</v>
      </c>
      <c r="W103" s="51">
        <f t="shared" si="42"/>
        <v>292</v>
      </c>
      <c r="X103" s="53">
        <f t="shared" si="43"/>
        <v>100</v>
      </c>
      <c r="Y103" s="53">
        <f t="shared" si="44"/>
        <v>76.900000000000006</v>
      </c>
      <c r="Z103" s="53">
        <f t="shared" si="45"/>
        <v>87.6</v>
      </c>
      <c r="AA103" s="52" t="s">
        <v>47</v>
      </c>
      <c r="AB103" s="51">
        <v>2000</v>
      </c>
    </row>
    <row r="104" spans="1:28" s="5" customFormat="1" ht="11.25" customHeight="1">
      <c r="A104" s="168"/>
      <c r="B104" s="46">
        <v>92</v>
      </c>
      <c r="C104" s="46" t="s">
        <v>179</v>
      </c>
      <c r="D104" s="46" t="s">
        <v>182</v>
      </c>
      <c r="E104" s="46" t="s">
        <v>19</v>
      </c>
      <c r="F104" s="47" t="s">
        <v>6</v>
      </c>
      <c r="G104" s="46">
        <v>27</v>
      </c>
      <c r="H104" s="46">
        <v>12</v>
      </c>
      <c r="I104" s="46">
        <v>12</v>
      </c>
      <c r="J104" s="46">
        <v>2000</v>
      </c>
      <c r="K104" s="46">
        <v>1169</v>
      </c>
      <c r="L104" s="46">
        <v>1225</v>
      </c>
      <c r="M104" s="50">
        <f t="shared" si="40"/>
        <v>95.4</v>
      </c>
      <c r="N104" s="46">
        <v>92</v>
      </c>
      <c r="O104" s="46">
        <v>130700</v>
      </c>
      <c r="P104" s="46">
        <v>130700</v>
      </c>
      <c r="Q104" s="46">
        <v>130700</v>
      </c>
      <c r="R104" s="46">
        <v>400</v>
      </c>
      <c r="S104" s="46">
        <v>400</v>
      </c>
      <c r="T104" s="46">
        <v>357.10382513661204</v>
      </c>
      <c r="U104" s="46">
        <f t="shared" si="39"/>
        <v>200</v>
      </c>
      <c r="V104" s="46">
        <f t="shared" si="41"/>
        <v>342</v>
      </c>
      <c r="W104" s="46">
        <f t="shared" si="42"/>
        <v>305</v>
      </c>
      <c r="X104" s="48">
        <f t="shared" si="43"/>
        <v>100</v>
      </c>
      <c r="Y104" s="48">
        <f t="shared" si="44"/>
        <v>100</v>
      </c>
      <c r="Z104" s="48">
        <f t="shared" si="45"/>
        <v>89.3</v>
      </c>
      <c r="AA104" s="47" t="s">
        <v>5</v>
      </c>
      <c r="AB104" s="46">
        <v>300</v>
      </c>
    </row>
    <row r="105" spans="1:28" s="5" customFormat="1" ht="11.25" customHeight="1">
      <c r="A105" s="168"/>
      <c r="B105" s="46">
        <v>93</v>
      </c>
      <c r="C105" s="42" t="s">
        <v>179</v>
      </c>
      <c r="D105" s="42" t="s">
        <v>181</v>
      </c>
      <c r="E105" s="42" t="s">
        <v>19</v>
      </c>
      <c r="F105" s="43" t="s">
        <v>6</v>
      </c>
      <c r="G105" s="42">
        <v>32</v>
      </c>
      <c r="H105" s="42">
        <v>9</v>
      </c>
      <c r="I105" s="42">
        <v>14</v>
      </c>
      <c r="J105" s="42">
        <v>310</v>
      </c>
      <c r="K105" s="42">
        <v>123</v>
      </c>
      <c r="L105" s="42">
        <v>123</v>
      </c>
      <c r="M105" s="45">
        <f t="shared" si="40"/>
        <v>100</v>
      </c>
      <c r="N105" s="46">
        <v>93</v>
      </c>
      <c r="O105" s="42">
        <v>8200</v>
      </c>
      <c r="P105" s="42">
        <v>8200</v>
      </c>
      <c r="Q105" s="42">
        <v>8200</v>
      </c>
      <c r="R105" s="42">
        <v>25</v>
      </c>
      <c r="S105" s="42">
        <v>25</v>
      </c>
      <c r="T105" s="42">
        <v>22.404371584699454</v>
      </c>
      <c r="U105" s="42">
        <f t="shared" si="39"/>
        <v>81</v>
      </c>
      <c r="V105" s="42">
        <f t="shared" si="41"/>
        <v>203</v>
      </c>
      <c r="W105" s="42">
        <f t="shared" si="42"/>
        <v>182</v>
      </c>
      <c r="X105" s="44">
        <f t="shared" si="43"/>
        <v>100</v>
      </c>
      <c r="Y105" s="44">
        <f t="shared" si="44"/>
        <v>100</v>
      </c>
      <c r="Z105" s="44">
        <f t="shared" si="45"/>
        <v>89.6</v>
      </c>
      <c r="AA105" s="43" t="s">
        <v>5</v>
      </c>
      <c r="AB105" s="42">
        <v>1500</v>
      </c>
    </row>
    <row r="106" spans="1:28" s="5" customFormat="1" ht="11.25" customHeight="1">
      <c r="A106" s="168"/>
      <c r="B106" s="42">
        <v>94</v>
      </c>
      <c r="C106" s="42" t="s">
        <v>179</v>
      </c>
      <c r="D106" s="42" t="s">
        <v>180</v>
      </c>
      <c r="E106" s="42" t="s">
        <v>19</v>
      </c>
      <c r="F106" s="43" t="s">
        <v>6</v>
      </c>
      <c r="G106" s="42">
        <v>9</v>
      </c>
      <c r="H106" s="42">
        <v>4</v>
      </c>
      <c r="I106" s="42">
        <v>20</v>
      </c>
      <c r="J106" s="42">
        <v>250</v>
      </c>
      <c r="K106" s="42">
        <v>177</v>
      </c>
      <c r="L106" s="42">
        <v>177</v>
      </c>
      <c r="M106" s="45">
        <f t="shared" si="40"/>
        <v>100</v>
      </c>
      <c r="N106" s="42">
        <v>94</v>
      </c>
      <c r="O106" s="42">
        <v>7150</v>
      </c>
      <c r="P106" s="42">
        <v>7150</v>
      </c>
      <c r="Q106" s="42">
        <v>7150</v>
      </c>
      <c r="R106" s="42">
        <v>45</v>
      </c>
      <c r="S106" s="42">
        <v>33</v>
      </c>
      <c r="T106" s="42">
        <v>19.535519125683059</v>
      </c>
      <c r="U106" s="42">
        <f t="shared" si="39"/>
        <v>180</v>
      </c>
      <c r="V106" s="42">
        <f t="shared" si="41"/>
        <v>186</v>
      </c>
      <c r="W106" s="42">
        <f t="shared" si="42"/>
        <v>110</v>
      </c>
      <c r="X106" s="44">
        <f t="shared" si="43"/>
        <v>100</v>
      </c>
      <c r="Y106" s="44">
        <f t="shared" si="44"/>
        <v>100</v>
      </c>
      <c r="Z106" s="44">
        <f t="shared" si="45"/>
        <v>59.2</v>
      </c>
      <c r="AA106" s="43" t="s">
        <v>5</v>
      </c>
      <c r="AB106" s="42">
        <v>1250</v>
      </c>
    </row>
    <row r="107" spans="1:28" s="5" customFormat="1" ht="11.25" customHeight="1">
      <c r="A107" s="168"/>
      <c r="B107" s="51">
        <v>95</v>
      </c>
      <c r="C107" s="51" t="s">
        <v>179</v>
      </c>
      <c r="D107" s="51" t="s">
        <v>178</v>
      </c>
      <c r="E107" s="51" t="s">
        <v>19</v>
      </c>
      <c r="F107" s="52" t="s">
        <v>6</v>
      </c>
      <c r="G107" s="51">
        <v>34</v>
      </c>
      <c r="H107" s="51">
        <v>9</v>
      </c>
      <c r="I107" s="51">
        <v>9</v>
      </c>
      <c r="J107" s="51">
        <v>150</v>
      </c>
      <c r="K107" s="51">
        <v>75</v>
      </c>
      <c r="L107" s="51">
        <v>75</v>
      </c>
      <c r="M107" s="54">
        <f t="shared" si="40"/>
        <v>100</v>
      </c>
      <c r="N107" s="51">
        <v>95</v>
      </c>
      <c r="O107" s="51">
        <v>8200</v>
      </c>
      <c r="P107" s="51">
        <v>8200</v>
      </c>
      <c r="Q107" s="51">
        <v>8200</v>
      </c>
      <c r="R107" s="51">
        <v>25</v>
      </c>
      <c r="S107" s="51">
        <v>24</v>
      </c>
      <c r="T107" s="51">
        <v>22.404371584699454</v>
      </c>
      <c r="U107" s="51">
        <f t="shared" si="39"/>
        <v>167</v>
      </c>
      <c r="V107" s="51">
        <f t="shared" si="41"/>
        <v>320</v>
      </c>
      <c r="W107" s="51">
        <f t="shared" si="42"/>
        <v>299</v>
      </c>
      <c r="X107" s="53">
        <f t="shared" si="43"/>
        <v>100</v>
      </c>
      <c r="Y107" s="53">
        <f t="shared" si="44"/>
        <v>100</v>
      </c>
      <c r="Z107" s="53">
        <f t="shared" si="45"/>
        <v>93.4</v>
      </c>
      <c r="AA107" s="52" t="s">
        <v>47</v>
      </c>
      <c r="AB107" s="51">
        <v>833</v>
      </c>
    </row>
    <row r="108" spans="1:28" s="5" customFormat="1" ht="11.25" customHeight="1">
      <c r="A108" s="168"/>
      <c r="B108" s="71">
        <v>96</v>
      </c>
      <c r="C108" s="71" t="s">
        <v>177</v>
      </c>
      <c r="D108" s="71" t="s">
        <v>176</v>
      </c>
      <c r="E108" s="71" t="s">
        <v>22</v>
      </c>
      <c r="F108" s="72" t="s">
        <v>9</v>
      </c>
      <c r="G108" s="71">
        <v>24</v>
      </c>
      <c r="H108" s="71">
        <v>1</v>
      </c>
      <c r="I108" s="71">
        <v>11</v>
      </c>
      <c r="J108" s="71">
        <v>200</v>
      </c>
      <c r="K108" s="71">
        <v>128</v>
      </c>
      <c r="L108" s="71">
        <v>136</v>
      </c>
      <c r="M108" s="73">
        <f t="shared" si="40"/>
        <v>94.1</v>
      </c>
      <c r="N108" s="71">
        <v>96</v>
      </c>
      <c r="O108" s="71">
        <v>18300</v>
      </c>
      <c r="P108" s="71">
        <v>11067</v>
      </c>
      <c r="Q108" s="71">
        <v>11067</v>
      </c>
      <c r="R108" s="71">
        <v>50</v>
      </c>
      <c r="S108" s="71">
        <v>50</v>
      </c>
      <c r="T108" s="71">
        <v>50</v>
      </c>
      <c r="U108" s="71">
        <f t="shared" si="39"/>
        <v>250</v>
      </c>
      <c r="V108" s="71">
        <f t="shared" si="41"/>
        <v>391</v>
      </c>
      <c r="W108" s="71">
        <f t="shared" si="42"/>
        <v>391</v>
      </c>
      <c r="X108" s="107">
        <f t="shared" si="43"/>
        <v>60.5</v>
      </c>
      <c r="Y108" s="107">
        <f t="shared" si="44"/>
        <v>60.5</v>
      </c>
      <c r="Z108" s="107">
        <f t="shared" si="45"/>
        <v>100</v>
      </c>
      <c r="AA108" s="72" t="s">
        <v>10</v>
      </c>
      <c r="AB108" s="71">
        <v>2678</v>
      </c>
    </row>
    <row r="109" spans="1:28" s="5" customFormat="1" ht="11.25" customHeight="1" thickBot="1">
      <c r="A109" s="168"/>
      <c r="B109" s="46">
        <v>97</v>
      </c>
      <c r="C109" s="128" t="s">
        <v>175</v>
      </c>
      <c r="D109" s="128" t="s">
        <v>174</v>
      </c>
      <c r="E109" s="128" t="s">
        <v>19</v>
      </c>
      <c r="F109" s="129" t="s">
        <v>173</v>
      </c>
      <c r="G109" s="128">
        <v>14</v>
      </c>
      <c r="H109" s="128">
        <v>1</v>
      </c>
      <c r="I109" s="128">
        <v>21</v>
      </c>
      <c r="J109" s="128">
        <v>800</v>
      </c>
      <c r="K109" s="128">
        <v>519</v>
      </c>
      <c r="L109" s="128">
        <v>519</v>
      </c>
      <c r="M109" s="131">
        <f t="shared" si="40"/>
        <v>100</v>
      </c>
      <c r="N109" s="46">
        <v>97</v>
      </c>
      <c r="O109" s="128">
        <v>61094</v>
      </c>
      <c r="P109" s="128">
        <v>59594</v>
      </c>
      <c r="Q109" s="128">
        <v>50298</v>
      </c>
      <c r="R109" s="128">
        <v>400</v>
      </c>
      <c r="S109" s="128">
        <v>356</v>
      </c>
      <c r="T109" s="128">
        <v>166.92349726775956</v>
      </c>
      <c r="U109" s="128">
        <f t="shared" si="39"/>
        <v>500</v>
      </c>
      <c r="V109" s="128">
        <f t="shared" si="41"/>
        <v>686</v>
      </c>
      <c r="W109" s="128">
        <f t="shared" si="42"/>
        <v>322</v>
      </c>
      <c r="X109" s="130">
        <f t="shared" si="43"/>
        <v>97.5</v>
      </c>
      <c r="Y109" s="130">
        <f t="shared" si="44"/>
        <v>82.3</v>
      </c>
      <c r="Z109" s="130">
        <f t="shared" si="45"/>
        <v>46.9</v>
      </c>
      <c r="AA109" s="129" t="s">
        <v>10</v>
      </c>
      <c r="AB109" s="128">
        <v>800</v>
      </c>
    </row>
    <row r="110" spans="1:28" s="5" customFormat="1" ht="11.25" customHeight="1" thickTop="1">
      <c r="A110" s="168"/>
      <c r="B110" s="33"/>
      <c r="C110" s="37"/>
      <c r="D110" s="37" t="s">
        <v>3</v>
      </c>
      <c r="E110" s="35"/>
      <c r="F110" s="36"/>
      <c r="G110" s="35"/>
      <c r="H110" s="35"/>
      <c r="I110" s="35"/>
      <c r="J110" s="32">
        <f>SUM(J86:J109)</f>
        <v>12885</v>
      </c>
      <c r="K110" s="32">
        <f t="shared" ref="K110:L110" si="46">SUM(K86:K109)</f>
        <v>7092</v>
      </c>
      <c r="L110" s="32">
        <f t="shared" si="46"/>
        <v>7156</v>
      </c>
      <c r="M110" s="34">
        <f t="shared" si="40"/>
        <v>99.1</v>
      </c>
      <c r="N110" s="33"/>
      <c r="O110" s="32">
        <f>SUM(O86:O109)</f>
        <v>940651</v>
      </c>
      <c r="P110" s="32">
        <f t="shared" ref="P110:T110" si="47">SUM(P86:P109)</f>
        <v>676495</v>
      </c>
      <c r="Q110" s="32">
        <f t="shared" si="47"/>
        <v>624652</v>
      </c>
      <c r="R110" s="32">
        <f t="shared" si="47"/>
        <v>4299</v>
      </c>
      <c r="S110" s="32">
        <f t="shared" si="47"/>
        <v>4309</v>
      </c>
      <c r="T110" s="32">
        <f t="shared" si="47"/>
        <v>2570.0846994535527</v>
      </c>
      <c r="U110" s="32">
        <f t="shared" si="39"/>
        <v>334</v>
      </c>
      <c r="V110" s="32">
        <f t="shared" si="41"/>
        <v>608</v>
      </c>
      <c r="W110" s="32">
        <f t="shared" si="42"/>
        <v>362</v>
      </c>
      <c r="X110" s="31">
        <f t="shared" si="43"/>
        <v>71.900000000000006</v>
      </c>
      <c r="Y110" s="31">
        <f t="shared" si="44"/>
        <v>66.400000000000006</v>
      </c>
      <c r="Z110" s="31">
        <f t="shared" si="45"/>
        <v>59.6</v>
      </c>
      <c r="AA110" s="30"/>
      <c r="AB110" s="29">
        <f>AVERAGE(AB86:AB109)</f>
        <v>1566.7083333333333</v>
      </c>
    </row>
    <row r="111" spans="1:28" s="5" customFormat="1" ht="11.25" customHeight="1">
      <c r="A111" s="171"/>
      <c r="B111" s="79"/>
      <c r="C111" s="81"/>
      <c r="D111" s="81"/>
      <c r="E111" s="75"/>
      <c r="F111" s="80"/>
      <c r="G111" s="75"/>
      <c r="H111" s="75"/>
      <c r="I111" s="75"/>
      <c r="J111" s="75"/>
      <c r="K111" s="75"/>
      <c r="L111" s="75"/>
      <c r="M111" s="127"/>
      <c r="N111" s="79"/>
      <c r="O111" s="75"/>
      <c r="P111" s="75"/>
      <c r="Q111" s="75"/>
      <c r="R111" s="75"/>
      <c r="S111" s="75"/>
      <c r="T111" s="75"/>
      <c r="U111" s="75"/>
      <c r="V111" s="75"/>
      <c r="W111" s="75"/>
      <c r="X111" s="126"/>
      <c r="Y111" s="126"/>
      <c r="Z111" s="126"/>
      <c r="AA111" s="76"/>
      <c r="AB111" s="75"/>
    </row>
    <row r="112" spans="1:28" s="5" customFormat="1" ht="11.25" customHeight="1">
      <c r="A112" s="167" t="s">
        <v>172</v>
      </c>
      <c r="B112" s="71">
        <v>98</v>
      </c>
      <c r="C112" s="71" t="s">
        <v>171</v>
      </c>
      <c r="D112" s="71" t="s">
        <v>170</v>
      </c>
      <c r="E112" s="71" t="s">
        <v>25</v>
      </c>
      <c r="F112" s="72" t="s">
        <v>9</v>
      </c>
      <c r="G112" s="71">
        <v>23</v>
      </c>
      <c r="H112" s="71">
        <v>11</v>
      </c>
      <c r="I112" s="71">
        <v>25</v>
      </c>
      <c r="J112" s="71">
        <v>2070</v>
      </c>
      <c r="K112" s="71">
        <v>1890</v>
      </c>
      <c r="L112" s="71">
        <v>1891</v>
      </c>
      <c r="M112" s="73">
        <f t="shared" ref="M112:M140" si="48">+ROUND(K112/L112*100,1)</f>
        <v>99.9</v>
      </c>
      <c r="N112" s="71">
        <v>98</v>
      </c>
      <c r="O112" s="71">
        <v>265619</v>
      </c>
      <c r="P112" s="71">
        <v>201568</v>
      </c>
      <c r="Q112" s="71">
        <v>195804</v>
      </c>
      <c r="R112" s="71">
        <v>1220</v>
      </c>
      <c r="S112" s="71">
        <v>1705</v>
      </c>
      <c r="T112" s="71">
        <v>725.73497267759558</v>
      </c>
      <c r="U112" s="71">
        <f t="shared" ref="U112:U140" si="49">ROUND(R112/J112*1000,0)</f>
        <v>589</v>
      </c>
      <c r="V112" s="71">
        <f t="shared" ref="V112:V140" si="50">ROUND(S112/K112*1000,0)</f>
        <v>902</v>
      </c>
      <c r="W112" s="71">
        <f t="shared" ref="W112:W140" si="51">ROUND(T112/K112*1000,0)</f>
        <v>384</v>
      </c>
      <c r="X112" s="107">
        <f t="shared" ref="X112:X140" si="52">+ROUND(P112/O112*100,1)</f>
        <v>75.900000000000006</v>
      </c>
      <c r="Y112" s="107">
        <f t="shared" ref="Y112:Y140" si="53">+ROUND(Q112/O112*100,1)</f>
        <v>73.7</v>
      </c>
      <c r="Z112" s="122">
        <f t="shared" ref="Z112:Z140" si="54">+ROUND(T112/S112*100,1)</f>
        <v>42.6</v>
      </c>
      <c r="AA112" s="72" t="s">
        <v>10</v>
      </c>
      <c r="AB112" s="71">
        <v>1362</v>
      </c>
    </row>
    <row r="113" spans="1:28" s="5" customFormat="1" ht="11.25" customHeight="1">
      <c r="A113" s="168"/>
      <c r="B113" s="46">
        <v>99</v>
      </c>
      <c r="C113" s="92" t="s">
        <v>169</v>
      </c>
      <c r="D113" s="92" t="s">
        <v>168</v>
      </c>
      <c r="E113" s="92" t="s">
        <v>22</v>
      </c>
      <c r="F113" s="93" t="s">
        <v>6</v>
      </c>
      <c r="G113" s="92">
        <v>55</v>
      </c>
      <c r="H113" s="92">
        <v>10</v>
      </c>
      <c r="I113" s="92">
        <v>30</v>
      </c>
      <c r="J113" s="92">
        <v>2950</v>
      </c>
      <c r="K113" s="92">
        <v>2603</v>
      </c>
      <c r="L113" s="92">
        <v>2612</v>
      </c>
      <c r="M113" s="95">
        <f t="shared" si="48"/>
        <v>99.7</v>
      </c>
      <c r="N113" s="46">
        <v>99</v>
      </c>
      <c r="O113" s="92">
        <v>316851</v>
      </c>
      <c r="P113" s="92">
        <v>268976</v>
      </c>
      <c r="Q113" s="92">
        <v>268476</v>
      </c>
      <c r="R113" s="92">
        <v>860</v>
      </c>
      <c r="S113" s="92">
        <v>920</v>
      </c>
      <c r="T113" s="92">
        <v>865.71311475409834</v>
      </c>
      <c r="U113" s="92">
        <f t="shared" si="49"/>
        <v>292</v>
      </c>
      <c r="V113" s="92">
        <f t="shared" si="50"/>
        <v>353</v>
      </c>
      <c r="W113" s="92">
        <f t="shared" si="51"/>
        <v>333</v>
      </c>
      <c r="X113" s="94">
        <f t="shared" si="52"/>
        <v>84.9</v>
      </c>
      <c r="Y113" s="94">
        <f t="shared" si="53"/>
        <v>84.7</v>
      </c>
      <c r="Z113" s="125">
        <f t="shared" si="54"/>
        <v>94.1</v>
      </c>
      <c r="AA113" s="93" t="s">
        <v>10</v>
      </c>
      <c r="AB113" s="92">
        <v>1836</v>
      </c>
    </row>
    <row r="114" spans="1:28" s="5" customFormat="1" ht="11.25" customHeight="1">
      <c r="A114" s="168"/>
      <c r="B114" s="111">
        <v>100</v>
      </c>
      <c r="C114" s="71" t="s">
        <v>167</v>
      </c>
      <c r="D114" s="71" t="s">
        <v>166</v>
      </c>
      <c r="E114" s="71" t="s">
        <v>22</v>
      </c>
      <c r="F114" s="72" t="s">
        <v>9</v>
      </c>
      <c r="G114" s="71">
        <v>27</v>
      </c>
      <c r="H114" s="71">
        <v>3</v>
      </c>
      <c r="I114" s="71">
        <v>11</v>
      </c>
      <c r="J114" s="134">
        <v>4680</v>
      </c>
      <c r="K114" s="71">
        <v>4518</v>
      </c>
      <c r="L114" s="71">
        <v>4925</v>
      </c>
      <c r="M114" s="73">
        <f t="shared" si="48"/>
        <v>91.7</v>
      </c>
      <c r="N114" s="71">
        <v>100</v>
      </c>
      <c r="O114" s="71">
        <v>840036</v>
      </c>
      <c r="P114" s="71">
        <v>478282</v>
      </c>
      <c r="Q114" s="71">
        <v>450396</v>
      </c>
      <c r="R114" s="71">
        <v>2860</v>
      </c>
      <c r="S114" s="71">
        <v>2791</v>
      </c>
      <c r="T114" s="71">
        <v>2295.1803278688526</v>
      </c>
      <c r="U114" s="71">
        <f t="shared" si="49"/>
        <v>611</v>
      </c>
      <c r="V114" s="71">
        <f t="shared" si="50"/>
        <v>618</v>
      </c>
      <c r="W114" s="71">
        <f t="shared" si="51"/>
        <v>508</v>
      </c>
      <c r="X114" s="107">
        <f t="shared" si="52"/>
        <v>56.9</v>
      </c>
      <c r="Y114" s="107">
        <f t="shared" si="53"/>
        <v>53.6</v>
      </c>
      <c r="Z114" s="122">
        <f t="shared" si="54"/>
        <v>82.2</v>
      </c>
      <c r="AA114" s="56" t="s">
        <v>10</v>
      </c>
      <c r="AB114" s="55">
        <v>1780</v>
      </c>
    </row>
    <row r="115" spans="1:28" s="5" customFormat="1" ht="11.25" customHeight="1">
      <c r="A115" s="168"/>
      <c r="B115" s="111">
        <v>101</v>
      </c>
      <c r="C115" s="49" t="s">
        <v>159</v>
      </c>
      <c r="D115" s="49" t="s">
        <v>165</v>
      </c>
      <c r="E115" s="49" t="s">
        <v>7</v>
      </c>
      <c r="F115" s="90" t="s">
        <v>9</v>
      </c>
      <c r="G115" s="49">
        <v>3</v>
      </c>
      <c r="H115" s="49">
        <v>4</v>
      </c>
      <c r="I115" s="49">
        <v>17</v>
      </c>
      <c r="J115" s="49">
        <v>3950</v>
      </c>
      <c r="K115" s="49">
        <v>3436</v>
      </c>
      <c r="L115" s="49">
        <v>3468</v>
      </c>
      <c r="M115" s="85">
        <f t="shared" si="48"/>
        <v>99.1</v>
      </c>
      <c r="N115" s="49">
        <v>101</v>
      </c>
      <c r="O115" s="49">
        <v>949118</v>
      </c>
      <c r="P115" s="49">
        <v>746309</v>
      </c>
      <c r="Q115" s="49">
        <v>725126</v>
      </c>
      <c r="R115" s="49">
        <v>3470</v>
      </c>
      <c r="S115" s="49">
        <v>2658</v>
      </c>
      <c r="T115" s="49">
        <v>2593.2185792349728</v>
      </c>
      <c r="U115" s="49">
        <f t="shared" si="49"/>
        <v>878</v>
      </c>
      <c r="V115" s="49">
        <f t="shared" si="50"/>
        <v>774</v>
      </c>
      <c r="W115" s="49">
        <f t="shared" si="51"/>
        <v>755</v>
      </c>
      <c r="X115" s="84">
        <f t="shared" si="52"/>
        <v>78.599999999999994</v>
      </c>
      <c r="Y115" s="84">
        <f t="shared" si="53"/>
        <v>76.400000000000006</v>
      </c>
      <c r="Z115" s="119">
        <f t="shared" si="54"/>
        <v>97.6</v>
      </c>
      <c r="AA115" s="56" t="s">
        <v>10</v>
      </c>
      <c r="AB115" s="55">
        <v>1265</v>
      </c>
    </row>
    <row r="116" spans="1:28" s="5" customFormat="1" ht="11.25" customHeight="1">
      <c r="A116" s="168"/>
      <c r="B116" s="42">
        <v>102</v>
      </c>
      <c r="C116" s="42" t="s">
        <v>159</v>
      </c>
      <c r="D116" s="42" t="s">
        <v>164</v>
      </c>
      <c r="E116" s="42" t="s">
        <v>7</v>
      </c>
      <c r="F116" s="43" t="s">
        <v>6</v>
      </c>
      <c r="G116" s="42">
        <v>57</v>
      </c>
      <c r="H116" s="42">
        <v>5</v>
      </c>
      <c r="I116" s="42">
        <v>25</v>
      </c>
      <c r="J116" s="42">
        <v>1870</v>
      </c>
      <c r="K116" s="42">
        <v>1533</v>
      </c>
      <c r="L116" s="42">
        <v>1584</v>
      </c>
      <c r="M116" s="45">
        <f t="shared" si="48"/>
        <v>96.8</v>
      </c>
      <c r="N116" s="42">
        <v>102</v>
      </c>
      <c r="O116" s="42">
        <v>172845</v>
      </c>
      <c r="P116" s="42">
        <v>129961</v>
      </c>
      <c r="Q116" s="42">
        <v>126004</v>
      </c>
      <c r="R116" s="42">
        <v>600</v>
      </c>
      <c r="S116" s="42">
        <v>572</v>
      </c>
      <c r="T116" s="42">
        <v>472.25409836065575</v>
      </c>
      <c r="U116" s="42">
        <f t="shared" si="49"/>
        <v>321</v>
      </c>
      <c r="V116" s="42">
        <f t="shared" si="50"/>
        <v>373</v>
      </c>
      <c r="W116" s="42">
        <f t="shared" si="51"/>
        <v>308</v>
      </c>
      <c r="X116" s="44">
        <f t="shared" si="52"/>
        <v>75.2</v>
      </c>
      <c r="Y116" s="44">
        <f t="shared" si="53"/>
        <v>72.900000000000006</v>
      </c>
      <c r="Z116" s="102">
        <f t="shared" si="54"/>
        <v>82.6</v>
      </c>
      <c r="AA116" s="47" t="s">
        <v>10</v>
      </c>
      <c r="AB116" s="46">
        <v>1265</v>
      </c>
    </row>
    <row r="117" spans="1:28" s="5" customFormat="1" ht="11.25" customHeight="1">
      <c r="A117" s="168"/>
      <c r="B117" s="42">
        <v>103</v>
      </c>
      <c r="C117" s="42" t="s">
        <v>159</v>
      </c>
      <c r="D117" s="42" t="s">
        <v>163</v>
      </c>
      <c r="E117" s="42" t="s">
        <v>7</v>
      </c>
      <c r="F117" s="43" t="s">
        <v>6</v>
      </c>
      <c r="G117" s="42">
        <v>55</v>
      </c>
      <c r="H117" s="42">
        <v>4</v>
      </c>
      <c r="I117" s="42">
        <v>1</v>
      </c>
      <c r="J117" s="42">
        <v>275</v>
      </c>
      <c r="K117" s="42">
        <v>95</v>
      </c>
      <c r="L117" s="42">
        <v>100</v>
      </c>
      <c r="M117" s="45">
        <f t="shared" si="48"/>
        <v>95</v>
      </c>
      <c r="N117" s="42">
        <v>103</v>
      </c>
      <c r="O117" s="42">
        <v>7402</v>
      </c>
      <c r="P117" s="42">
        <v>5426</v>
      </c>
      <c r="Q117" s="42">
        <v>5426</v>
      </c>
      <c r="R117" s="42">
        <v>80</v>
      </c>
      <c r="S117" s="42">
        <v>31</v>
      </c>
      <c r="T117" s="42">
        <v>20.224043715846996</v>
      </c>
      <c r="U117" s="42">
        <f t="shared" si="49"/>
        <v>291</v>
      </c>
      <c r="V117" s="42">
        <f t="shared" si="50"/>
        <v>326</v>
      </c>
      <c r="W117" s="42">
        <f t="shared" si="51"/>
        <v>213</v>
      </c>
      <c r="X117" s="44">
        <f t="shared" si="52"/>
        <v>73.3</v>
      </c>
      <c r="Y117" s="44">
        <f t="shared" si="53"/>
        <v>73.3</v>
      </c>
      <c r="Z117" s="102">
        <f t="shared" si="54"/>
        <v>65.2</v>
      </c>
      <c r="AA117" s="43" t="s">
        <v>10</v>
      </c>
      <c r="AB117" s="42">
        <v>1265</v>
      </c>
    </row>
    <row r="118" spans="1:28" s="5" customFormat="1" ht="11.25" customHeight="1">
      <c r="A118" s="168"/>
      <c r="B118" s="42">
        <v>104</v>
      </c>
      <c r="C118" s="42" t="s">
        <v>159</v>
      </c>
      <c r="D118" s="42" t="s">
        <v>162</v>
      </c>
      <c r="E118" s="42" t="s">
        <v>7</v>
      </c>
      <c r="F118" s="43" t="s">
        <v>6</v>
      </c>
      <c r="G118" s="42">
        <v>60</v>
      </c>
      <c r="H118" s="42">
        <v>1</v>
      </c>
      <c r="I118" s="42">
        <v>28</v>
      </c>
      <c r="J118" s="42">
        <v>150</v>
      </c>
      <c r="K118" s="42">
        <v>108</v>
      </c>
      <c r="L118" s="42">
        <v>108</v>
      </c>
      <c r="M118" s="45">
        <f t="shared" si="48"/>
        <v>100</v>
      </c>
      <c r="N118" s="42">
        <v>104</v>
      </c>
      <c r="O118" s="42">
        <v>14953</v>
      </c>
      <c r="P118" s="42">
        <v>12261</v>
      </c>
      <c r="Q118" s="42">
        <v>11514</v>
      </c>
      <c r="R118" s="42">
        <v>30</v>
      </c>
      <c r="S118" s="42">
        <v>55</v>
      </c>
      <c r="T118" s="42">
        <v>40.855191256830601</v>
      </c>
      <c r="U118" s="42">
        <f t="shared" si="49"/>
        <v>200</v>
      </c>
      <c r="V118" s="42">
        <f t="shared" si="50"/>
        <v>509</v>
      </c>
      <c r="W118" s="42">
        <f t="shared" si="51"/>
        <v>378</v>
      </c>
      <c r="X118" s="44">
        <f t="shared" si="52"/>
        <v>82</v>
      </c>
      <c r="Y118" s="44">
        <f t="shared" si="53"/>
        <v>77</v>
      </c>
      <c r="Z118" s="102">
        <f t="shared" si="54"/>
        <v>74.3</v>
      </c>
      <c r="AA118" s="43" t="s">
        <v>10</v>
      </c>
      <c r="AB118" s="42">
        <v>1265</v>
      </c>
    </row>
    <row r="119" spans="1:28" s="5" customFormat="1" ht="11.25" customHeight="1">
      <c r="A119" s="168"/>
      <c r="B119" s="42">
        <v>105</v>
      </c>
      <c r="C119" s="46" t="s">
        <v>159</v>
      </c>
      <c r="D119" s="46" t="s">
        <v>161</v>
      </c>
      <c r="E119" s="46" t="s">
        <v>7</v>
      </c>
      <c r="F119" s="47" t="s">
        <v>9</v>
      </c>
      <c r="G119" s="46">
        <v>4</v>
      </c>
      <c r="H119" s="46">
        <v>4</v>
      </c>
      <c r="I119" s="46">
        <v>31</v>
      </c>
      <c r="J119" s="46">
        <v>180</v>
      </c>
      <c r="K119" s="46">
        <v>167</v>
      </c>
      <c r="L119" s="46">
        <v>167</v>
      </c>
      <c r="M119" s="50">
        <f t="shared" si="48"/>
        <v>100</v>
      </c>
      <c r="N119" s="42">
        <v>105</v>
      </c>
      <c r="O119" s="46">
        <v>15821</v>
      </c>
      <c r="P119" s="46">
        <v>11988</v>
      </c>
      <c r="Q119" s="46">
        <v>11597</v>
      </c>
      <c r="R119" s="46">
        <v>86</v>
      </c>
      <c r="S119" s="46">
        <v>148</v>
      </c>
      <c r="T119" s="46">
        <v>43.22677595628415</v>
      </c>
      <c r="U119" s="46">
        <f t="shared" si="49"/>
        <v>478</v>
      </c>
      <c r="V119" s="46">
        <f t="shared" si="50"/>
        <v>886</v>
      </c>
      <c r="W119" s="46">
        <f t="shared" si="51"/>
        <v>259</v>
      </c>
      <c r="X119" s="48">
        <f t="shared" si="52"/>
        <v>75.8</v>
      </c>
      <c r="Y119" s="48">
        <f t="shared" si="53"/>
        <v>73.3</v>
      </c>
      <c r="Z119" s="124">
        <f t="shared" si="54"/>
        <v>29.2</v>
      </c>
      <c r="AA119" s="47" t="s">
        <v>10</v>
      </c>
      <c r="AB119" s="46">
        <v>1265</v>
      </c>
    </row>
    <row r="120" spans="1:28" s="5" customFormat="1" ht="11.25" customHeight="1">
      <c r="A120" s="168"/>
      <c r="B120" s="42">
        <v>106</v>
      </c>
      <c r="C120" s="42" t="s">
        <v>159</v>
      </c>
      <c r="D120" s="42" t="s">
        <v>160</v>
      </c>
      <c r="E120" s="42" t="s">
        <v>7</v>
      </c>
      <c r="F120" s="43" t="s">
        <v>6</v>
      </c>
      <c r="G120" s="42">
        <v>57</v>
      </c>
      <c r="H120" s="42">
        <v>3</v>
      </c>
      <c r="I120" s="42">
        <v>31</v>
      </c>
      <c r="J120" s="42">
        <v>800</v>
      </c>
      <c r="K120" s="42">
        <v>482</v>
      </c>
      <c r="L120" s="42">
        <v>522</v>
      </c>
      <c r="M120" s="45">
        <f t="shared" si="48"/>
        <v>92.3</v>
      </c>
      <c r="N120" s="42">
        <v>106</v>
      </c>
      <c r="O120" s="42">
        <v>61342</v>
      </c>
      <c r="P120" s="42">
        <v>46824</v>
      </c>
      <c r="Q120" s="42">
        <v>44616</v>
      </c>
      <c r="R120" s="42">
        <v>371</v>
      </c>
      <c r="S120" s="42">
        <v>473</v>
      </c>
      <c r="T120" s="42">
        <v>167.60109289617486</v>
      </c>
      <c r="U120" s="42">
        <f t="shared" si="49"/>
        <v>464</v>
      </c>
      <c r="V120" s="42">
        <f t="shared" si="50"/>
        <v>981</v>
      </c>
      <c r="W120" s="42">
        <f t="shared" si="51"/>
        <v>348</v>
      </c>
      <c r="X120" s="44">
        <f t="shared" si="52"/>
        <v>76.3</v>
      </c>
      <c r="Y120" s="44">
        <f t="shared" si="53"/>
        <v>72.7</v>
      </c>
      <c r="Z120" s="102">
        <f t="shared" si="54"/>
        <v>35.4</v>
      </c>
      <c r="AA120" s="43" t="s">
        <v>10</v>
      </c>
      <c r="AB120" s="42">
        <v>1265</v>
      </c>
    </row>
    <row r="121" spans="1:28" s="5" customFormat="1" ht="11.25" customHeight="1">
      <c r="A121" s="168"/>
      <c r="B121" s="42">
        <v>107</v>
      </c>
      <c r="C121" s="61" t="s">
        <v>159</v>
      </c>
      <c r="D121" s="61" t="s">
        <v>158</v>
      </c>
      <c r="E121" s="61" t="s">
        <v>7</v>
      </c>
      <c r="F121" s="86" t="s">
        <v>9</v>
      </c>
      <c r="G121" s="61">
        <v>13</v>
      </c>
      <c r="H121" s="61">
        <v>3</v>
      </c>
      <c r="I121" s="61">
        <v>26</v>
      </c>
      <c r="J121" s="61">
        <v>780</v>
      </c>
      <c r="K121" s="61">
        <v>563</v>
      </c>
      <c r="L121" s="61">
        <v>585</v>
      </c>
      <c r="M121" s="98">
        <f t="shared" si="48"/>
        <v>96.2</v>
      </c>
      <c r="N121" s="42">
        <v>107</v>
      </c>
      <c r="O121" s="61">
        <v>71031</v>
      </c>
      <c r="P121" s="61">
        <v>50784</v>
      </c>
      <c r="Q121" s="61">
        <v>47662</v>
      </c>
      <c r="R121" s="61">
        <v>350</v>
      </c>
      <c r="S121" s="61">
        <v>345</v>
      </c>
      <c r="T121" s="61">
        <v>194.07377049180329</v>
      </c>
      <c r="U121" s="61">
        <f t="shared" si="49"/>
        <v>449</v>
      </c>
      <c r="V121" s="61">
        <f t="shared" si="50"/>
        <v>613</v>
      </c>
      <c r="W121" s="61">
        <f t="shared" si="51"/>
        <v>345</v>
      </c>
      <c r="X121" s="97">
        <f t="shared" si="52"/>
        <v>71.5</v>
      </c>
      <c r="Y121" s="97">
        <f t="shared" si="53"/>
        <v>67.099999999999994</v>
      </c>
      <c r="Z121" s="118">
        <f t="shared" si="54"/>
        <v>56.3</v>
      </c>
      <c r="AA121" s="86" t="s">
        <v>10</v>
      </c>
      <c r="AB121" s="61">
        <v>1265</v>
      </c>
    </row>
    <row r="122" spans="1:28" s="5" customFormat="1" ht="11.25" customHeight="1">
      <c r="A122" s="168"/>
      <c r="B122" s="71">
        <v>108</v>
      </c>
      <c r="C122" s="71" t="s">
        <v>157</v>
      </c>
      <c r="D122" s="71" t="s">
        <v>157</v>
      </c>
      <c r="E122" s="71" t="s">
        <v>7</v>
      </c>
      <c r="F122" s="72" t="s">
        <v>6</v>
      </c>
      <c r="G122" s="71">
        <v>53</v>
      </c>
      <c r="H122" s="71">
        <v>4</v>
      </c>
      <c r="I122" s="71">
        <v>28</v>
      </c>
      <c r="J122" s="71">
        <v>840</v>
      </c>
      <c r="K122" s="71">
        <v>461</v>
      </c>
      <c r="L122" s="71">
        <v>477</v>
      </c>
      <c r="M122" s="73">
        <f t="shared" si="48"/>
        <v>96.6</v>
      </c>
      <c r="N122" s="71">
        <v>108</v>
      </c>
      <c r="O122" s="71">
        <v>57523</v>
      </c>
      <c r="P122" s="71">
        <v>57523</v>
      </c>
      <c r="Q122" s="71">
        <v>53710</v>
      </c>
      <c r="R122" s="71">
        <v>360</v>
      </c>
      <c r="S122" s="71">
        <v>240</v>
      </c>
      <c r="T122" s="71">
        <v>157.16666666666666</v>
      </c>
      <c r="U122" s="71">
        <f t="shared" si="49"/>
        <v>429</v>
      </c>
      <c r="V122" s="71">
        <f t="shared" si="50"/>
        <v>521</v>
      </c>
      <c r="W122" s="71">
        <f t="shared" si="51"/>
        <v>341</v>
      </c>
      <c r="X122" s="107">
        <f t="shared" si="52"/>
        <v>100</v>
      </c>
      <c r="Y122" s="107">
        <f t="shared" si="53"/>
        <v>93.4</v>
      </c>
      <c r="Z122" s="122">
        <f t="shared" si="54"/>
        <v>65.5</v>
      </c>
      <c r="AA122" s="72" t="s">
        <v>5</v>
      </c>
      <c r="AB122" s="71">
        <v>1600</v>
      </c>
    </row>
    <row r="123" spans="1:28" s="5" customFormat="1" ht="11.25" customHeight="1">
      <c r="A123" s="168"/>
      <c r="B123" s="55">
        <v>109</v>
      </c>
      <c r="C123" s="55" t="s">
        <v>155</v>
      </c>
      <c r="D123" s="55" t="s">
        <v>156</v>
      </c>
      <c r="E123" s="55" t="s">
        <v>7</v>
      </c>
      <c r="F123" s="56" t="s">
        <v>9</v>
      </c>
      <c r="G123" s="55">
        <v>11</v>
      </c>
      <c r="H123" s="55">
        <v>1</v>
      </c>
      <c r="I123" s="55">
        <v>25</v>
      </c>
      <c r="J123" s="55">
        <v>1300</v>
      </c>
      <c r="K123" s="55">
        <v>745</v>
      </c>
      <c r="L123" s="55">
        <v>846</v>
      </c>
      <c r="M123" s="89">
        <f t="shared" si="48"/>
        <v>88.1</v>
      </c>
      <c r="N123" s="55">
        <v>109</v>
      </c>
      <c r="O123" s="55">
        <v>94332</v>
      </c>
      <c r="P123" s="55">
        <v>67541</v>
      </c>
      <c r="Q123" s="55">
        <v>60089</v>
      </c>
      <c r="R123" s="55">
        <v>680</v>
      </c>
      <c r="S123" s="55">
        <v>730</v>
      </c>
      <c r="T123" s="55">
        <v>257.73770491803276</v>
      </c>
      <c r="U123" s="55">
        <f t="shared" si="49"/>
        <v>523</v>
      </c>
      <c r="V123" s="55">
        <f t="shared" si="50"/>
        <v>980</v>
      </c>
      <c r="W123" s="55">
        <f t="shared" si="51"/>
        <v>346</v>
      </c>
      <c r="X123" s="88">
        <f t="shared" si="52"/>
        <v>71.599999999999994</v>
      </c>
      <c r="Y123" s="88">
        <f t="shared" si="53"/>
        <v>63.7</v>
      </c>
      <c r="Z123" s="123">
        <f t="shared" si="54"/>
        <v>35.299999999999997</v>
      </c>
      <c r="AA123" s="56" t="s">
        <v>5</v>
      </c>
      <c r="AB123" s="55">
        <v>1200</v>
      </c>
    </row>
    <row r="124" spans="1:28" s="5" customFormat="1" ht="11.25" customHeight="1">
      <c r="A124" s="168"/>
      <c r="B124" s="51">
        <v>110</v>
      </c>
      <c r="C124" s="49" t="s">
        <v>155</v>
      </c>
      <c r="D124" s="49" t="s">
        <v>154</v>
      </c>
      <c r="E124" s="49" t="s">
        <v>7</v>
      </c>
      <c r="F124" s="90" t="s">
        <v>6</v>
      </c>
      <c r="G124" s="49">
        <v>54</v>
      </c>
      <c r="H124" s="49">
        <v>4</v>
      </c>
      <c r="I124" s="49">
        <v>1</v>
      </c>
      <c r="J124" s="49">
        <v>140</v>
      </c>
      <c r="K124" s="49">
        <v>37</v>
      </c>
      <c r="L124" s="49">
        <v>42</v>
      </c>
      <c r="M124" s="85">
        <f t="shared" si="48"/>
        <v>88.1</v>
      </c>
      <c r="N124" s="51">
        <v>110</v>
      </c>
      <c r="O124" s="49">
        <v>7310</v>
      </c>
      <c r="P124" s="49">
        <v>7310</v>
      </c>
      <c r="Q124" s="49">
        <v>7017</v>
      </c>
      <c r="R124" s="49">
        <v>40</v>
      </c>
      <c r="S124" s="49">
        <v>40</v>
      </c>
      <c r="T124" s="49">
        <v>19.972677595628415</v>
      </c>
      <c r="U124" s="49">
        <f t="shared" si="49"/>
        <v>286</v>
      </c>
      <c r="V124" s="49">
        <f t="shared" si="50"/>
        <v>1081</v>
      </c>
      <c r="W124" s="49">
        <f t="shared" si="51"/>
        <v>540</v>
      </c>
      <c r="X124" s="84">
        <f t="shared" si="52"/>
        <v>100</v>
      </c>
      <c r="Y124" s="84">
        <f t="shared" si="53"/>
        <v>96</v>
      </c>
      <c r="Z124" s="119">
        <f t="shared" si="54"/>
        <v>49.9</v>
      </c>
      <c r="AA124" s="90" t="s">
        <v>5</v>
      </c>
      <c r="AB124" s="49">
        <v>1200</v>
      </c>
    </row>
    <row r="125" spans="1:28" s="5" customFormat="1" ht="11.25" customHeight="1">
      <c r="A125" s="168"/>
      <c r="B125" s="46">
        <v>111</v>
      </c>
      <c r="C125" s="71" t="s">
        <v>153</v>
      </c>
      <c r="D125" s="71" t="s">
        <v>153</v>
      </c>
      <c r="E125" s="71" t="s">
        <v>7</v>
      </c>
      <c r="F125" s="72" t="s">
        <v>6</v>
      </c>
      <c r="G125" s="71">
        <v>59</v>
      </c>
      <c r="H125" s="71">
        <v>2</v>
      </c>
      <c r="I125" s="71">
        <v>6</v>
      </c>
      <c r="J125" s="71">
        <v>4100</v>
      </c>
      <c r="K125" s="71">
        <v>3909</v>
      </c>
      <c r="L125" s="71">
        <v>3911</v>
      </c>
      <c r="M125" s="73">
        <f t="shared" si="48"/>
        <v>99.9</v>
      </c>
      <c r="N125" s="46">
        <v>111</v>
      </c>
      <c r="O125" s="71">
        <v>499317</v>
      </c>
      <c r="P125" s="71">
        <v>436844</v>
      </c>
      <c r="Q125" s="71">
        <v>421226</v>
      </c>
      <c r="R125" s="71">
        <v>1520</v>
      </c>
      <c r="S125" s="71">
        <v>1986</v>
      </c>
      <c r="T125" s="71">
        <v>1364.2540983606557</v>
      </c>
      <c r="U125" s="71">
        <f t="shared" si="49"/>
        <v>371</v>
      </c>
      <c r="V125" s="71">
        <f t="shared" si="50"/>
        <v>508</v>
      </c>
      <c r="W125" s="71">
        <f t="shared" si="51"/>
        <v>349</v>
      </c>
      <c r="X125" s="107">
        <f t="shared" si="52"/>
        <v>87.5</v>
      </c>
      <c r="Y125" s="107">
        <f t="shared" si="53"/>
        <v>84.4</v>
      </c>
      <c r="Z125" s="122">
        <f t="shared" si="54"/>
        <v>68.7</v>
      </c>
      <c r="AA125" s="72" t="s">
        <v>10</v>
      </c>
      <c r="AB125" s="71">
        <v>1540</v>
      </c>
    </row>
    <row r="126" spans="1:28" s="5" customFormat="1" ht="11.25" customHeight="1">
      <c r="A126" s="168"/>
      <c r="B126" s="71">
        <v>112</v>
      </c>
      <c r="C126" s="71" t="s">
        <v>152</v>
      </c>
      <c r="D126" s="71" t="s">
        <v>152</v>
      </c>
      <c r="E126" s="71" t="s">
        <v>7</v>
      </c>
      <c r="F126" s="72" t="s">
        <v>9</v>
      </c>
      <c r="G126" s="71">
        <v>6</v>
      </c>
      <c r="H126" s="71">
        <v>3</v>
      </c>
      <c r="I126" s="71">
        <v>31</v>
      </c>
      <c r="J126" s="71">
        <v>720</v>
      </c>
      <c r="K126" s="71">
        <v>551</v>
      </c>
      <c r="L126" s="71">
        <v>551</v>
      </c>
      <c r="M126" s="73">
        <f t="shared" si="48"/>
        <v>100</v>
      </c>
      <c r="N126" s="71">
        <v>112</v>
      </c>
      <c r="O126" s="71">
        <v>87417</v>
      </c>
      <c r="P126" s="71">
        <v>87417</v>
      </c>
      <c r="Q126" s="71">
        <v>87147</v>
      </c>
      <c r="R126" s="71">
        <v>281</v>
      </c>
      <c r="S126" s="71">
        <v>280</v>
      </c>
      <c r="T126" s="71">
        <v>238.84426229508196</v>
      </c>
      <c r="U126" s="71">
        <f t="shared" si="49"/>
        <v>390</v>
      </c>
      <c r="V126" s="71">
        <f t="shared" si="50"/>
        <v>508</v>
      </c>
      <c r="W126" s="71">
        <f t="shared" si="51"/>
        <v>433</v>
      </c>
      <c r="X126" s="107">
        <f t="shared" si="52"/>
        <v>100</v>
      </c>
      <c r="Y126" s="107">
        <f t="shared" si="53"/>
        <v>99.7</v>
      </c>
      <c r="Z126" s="122">
        <f t="shared" si="54"/>
        <v>85.3</v>
      </c>
      <c r="AA126" s="72" t="s">
        <v>10</v>
      </c>
      <c r="AB126" s="71">
        <v>1600</v>
      </c>
    </row>
    <row r="127" spans="1:28" s="5" customFormat="1" ht="11.25" customHeight="1">
      <c r="A127" s="168"/>
      <c r="B127" s="49">
        <v>113</v>
      </c>
      <c r="C127" s="111" t="s">
        <v>148</v>
      </c>
      <c r="D127" s="111" t="s">
        <v>151</v>
      </c>
      <c r="E127" s="111" t="s">
        <v>7</v>
      </c>
      <c r="F127" s="113" t="s">
        <v>9</v>
      </c>
      <c r="G127" s="111">
        <v>17</v>
      </c>
      <c r="H127" s="111">
        <v>3</v>
      </c>
      <c r="I127" s="111">
        <v>17</v>
      </c>
      <c r="J127" s="111">
        <v>1440</v>
      </c>
      <c r="K127" s="111">
        <v>915</v>
      </c>
      <c r="L127" s="111">
        <v>915</v>
      </c>
      <c r="M127" s="112">
        <f t="shared" si="48"/>
        <v>100</v>
      </c>
      <c r="N127" s="49">
        <v>113</v>
      </c>
      <c r="O127" s="111">
        <v>197383</v>
      </c>
      <c r="P127" s="111">
        <v>108883</v>
      </c>
      <c r="Q127" s="111">
        <v>89051</v>
      </c>
      <c r="R127" s="111">
        <v>693</v>
      </c>
      <c r="S127" s="111">
        <v>548</v>
      </c>
      <c r="T127" s="111">
        <v>539.29781420765028</v>
      </c>
      <c r="U127" s="111">
        <f t="shared" si="49"/>
        <v>481</v>
      </c>
      <c r="V127" s="111">
        <f t="shared" si="50"/>
        <v>599</v>
      </c>
      <c r="W127" s="111">
        <f t="shared" si="51"/>
        <v>589</v>
      </c>
      <c r="X127" s="110">
        <f t="shared" si="52"/>
        <v>55.2</v>
      </c>
      <c r="Y127" s="110">
        <f t="shared" si="53"/>
        <v>45.1</v>
      </c>
      <c r="Z127" s="121">
        <f t="shared" si="54"/>
        <v>98.4</v>
      </c>
      <c r="AA127" s="56" t="s">
        <v>10</v>
      </c>
      <c r="AB127" s="55">
        <v>2100</v>
      </c>
    </row>
    <row r="128" spans="1:28" s="5" customFormat="1" ht="11.25" customHeight="1">
      <c r="A128" s="168"/>
      <c r="B128" s="42">
        <v>114</v>
      </c>
      <c r="C128" s="42" t="s">
        <v>148</v>
      </c>
      <c r="D128" s="42" t="s">
        <v>150</v>
      </c>
      <c r="E128" s="42" t="s">
        <v>7</v>
      </c>
      <c r="F128" s="43" t="s">
        <v>6</v>
      </c>
      <c r="G128" s="42">
        <v>55</v>
      </c>
      <c r="H128" s="42">
        <v>5</v>
      </c>
      <c r="I128" s="42">
        <v>28</v>
      </c>
      <c r="J128" s="42">
        <v>130</v>
      </c>
      <c r="K128" s="42">
        <v>14</v>
      </c>
      <c r="L128" s="42">
        <v>14</v>
      </c>
      <c r="M128" s="45">
        <f t="shared" si="48"/>
        <v>100</v>
      </c>
      <c r="N128" s="42">
        <v>114</v>
      </c>
      <c r="O128" s="42">
        <v>8726</v>
      </c>
      <c r="P128" s="42">
        <v>1647</v>
      </c>
      <c r="Q128" s="42">
        <v>1647</v>
      </c>
      <c r="R128" s="57">
        <v>32</v>
      </c>
      <c r="S128" s="42">
        <v>28</v>
      </c>
      <c r="T128" s="42">
        <v>23.84153005464481</v>
      </c>
      <c r="U128" s="42">
        <f t="shared" si="49"/>
        <v>246</v>
      </c>
      <c r="V128" s="42">
        <f t="shared" si="50"/>
        <v>2000</v>
      </c>
      <c r="W128" s="42">
        <f t="shared" si="51"/>
        <v>1703</v>
      </c>
      <c r="X128" s="44">
        <f t="shared" si="52"/>
        <v>18.899999999999999</v>
      </c>
      <c r="Y128" s="44">
        <f t="shared" si="53"/>
        <v>18.899999999999999</v>
      </c>
      <c r="Z128" s="102">
        <f t="shared" si="54"/>
        <v>85.1</v>
      </c>
      <c r="AA128" s="47" t="s">
        <v>10</v>
      </c>
      <c r="AB128" s="46">
        <v>2000</v>
      </c>
    </row>
    <row r="129" spans="1:28" s="5" customFormat="1" ht="11.25" customHeight="1">
      <c r="A129" s="168"/>
      <c r="B129" s="42">
        <v>115</v>
      </c>
      <c r="C129" s="42" t="s">
        <v>148</v>
      </c>
      <c r="D129" s="42" t="s">
        <v>149</v>
      </c>
      <c r="E129" s="42" t="s">
        <v>7</v>
      </c>
      <c r="F129" s="43" t="s">
        <v>6</v>
      </c>
      <c r="G129" s="42">
        <v>48</v>
      </c>
      <c r="H129" s="42">
        <v>7</v>
      </c>
      <c r="I129" s="42">
        <v>18</v>
      </c>
      <c r="J129" s="42">
        <v>200</v>
      </c>
      <c r="K129" s="42">
        <v>60</v>
      </c>
      <c r="L129" s="42">
        <v>60</v>
      </c>
      <c r="M129" s="45">
        <f t="shared" si="48"/>
        <v>100</v>
      </c>
      <c r="N129" s="42">
        <v>115</v>
      </c>
      <c r="O129" s="42">
        <v>7934</v>
      </c>
      <c r="P129" s="42">
        <v>4867</v>
      </c>
      <c r="Q129" s="42">
        <v>4867</v>
      </c>
      <c r="R129" s="57">
        <v>52</v>
      </c>
      <c r="S129" s="42">
        <v>24</v>
      </c>
      <c r="T129" s="42">
        <v>21.6775956284153</v>
      </c>
      <c r="U129" s="42">
        <f t="shared" si="49"/>
        <v>260</v>
      </c>
      <c r="V129" s="42">
        <f t="shared" si="50"/>
        <v>400</v>
      </c>
      <c r="W129" s="42">
        <f t="shared" si="51"/>
        <v>361</v>
      </c>
      <c r="X129" s="44">
        <f t="shared" si="52"/>
        <v>61.3</v>
      </c>
      <c r="Y129" s="44">
        <f t="shared" si="53"/>
        <v>61.3</v>
      </c>
      <c r="Z129" s="102">
        <f t="shared" si="54"/>
        <v>90.3</v>
      </c>
      <c r="AA129" s="43" t="s">
        <v>10</v>
      </c>
      <c r="AB129" s="42">
        <v>2100</v>
      </c>
    </row>
    <row r="130" spans="1:28" s="5" customFormat="1" ht="11.25" customHeight="1">
      <c r="A130" s="168"/>
      <c r="B130" s="51">
        <v>116</v>
      </c>
      <c r="C130" s="51" t="s">
        <v>148</v>
      </c>
      <c r="D130" s="51" t="s">
        <v>147</v>
      </c>
      <c r="E130" s="51" t="s">
        <v>7</v>
      </c>
      <c r="F130" s="52" t="s">
        <v>6</v>
      </c>
      <c r="G130" s="51">
        <v>51</v>
      </c>
      <c r="H130" s="51">
        <v>5</v>
      </c>
      <c r="I130" s="51">
        <v>27</v>
      </c>
      <c r="J130" s="51">
        <v>210</v>
      </c>
      <c r="K130" s="51">
        <v>73</v>
      </c>
      <c r="L130" s="51">
        <v>73</v>
      </c>
      <c r="M130" s="54">
        <f t="shared" si="48"/>
        <v>100</v>
      </c>
      <c r="N130" s="51">
        <v>116</v>
      </c>
      <c r="O130" s="51">
        <v>9267</v>
      </c>
      <c r="P130" s="51">
        <v>6331</v>
      </c>
      <c r="Q130" s="51">
        <v>6331</v>
      </c>
      <c r="R130" s="133">
        <v>44</v>
      </c>
      <c r="S130" s="51">
        <v>35</v>
      </c>
      <c r="T130" s="51">
        <v>25.319672131147541</v>
      </c>
      <c r="U130" s="51">
        <f t="shared" si="49"/>
        <v>210</v>
      </c>
      <c r="V130" s="51">
        <f t="shared" si="50"/>
        <v>479</v>
      </c>
      <c r="W130" s="51">
        <f t="shared" si="51"/>
        <v>347</v>
      </c>
      <c r="X130" s="53">
        <f t="shared" si="52"/>
        <v>68.3</v>
      </c>
      <c r="Y130" s="53">
        <f t="shared" si="53"/>
        <v>68.3</v>
      </c>
      <c r="Z130" s="120">
        <f t="shared" si="54"/>
        <v>72.3</v>
      </c>
      <c r="AA130" s="86" t="s">
        <v>10</v>
      </c>
      <c r="AB130" s="61">
        <v>2100</v>
      </c>
    </row>
    <row r="131" spans="1:28" s="5" customFormat="1" ht="11.25" customHeight="1">
      <c r="A131" s="168"/>
      <c r="B131" s="46">
        <v>117</v>
      </c>
      <c r="C131" s="51" t="s">
        <v>146</v>
      </c>
      <c r="D131" s="51" t="s">
        <v>146</v>
      </c>
      <c r="E131" s="51" t="s">
        <v>7</v>
      </c>
      <c r="F131" s="52" t="s">
        <v>9</v>
      </c>
      <c r="G131" s="51">
        <v>23</v>
      </c>
      <c r="H131" s="51">
        <v>3</v>
      </c>
      <c r="I131" s="51">
        <v>31</v>
      </c>
      <c r="J131" s="51">
        <v>1776</v>
      </c>
      <c r="K131" s="51">
        <v>1654</v>
      </c>
      <c r="L131" s="51">
        <v>1690</v>
      </c>
      <c r="M131" s="54">
        <f t="shared" si="48"/>
        <v>97.9</v>
      </c>
      <c r="N131" s="46">
        <v>117</v>
      </c>
      <c r="O131" s="51">
        <v>162770</v>
      </c>
      <c r="P131" s="51">
        <v>135101</v>
      </c>
      <c r="Q131" s="51">
        <v>127388</v>
      </c>
      <c r="R131" s="133">
        <v>535</v>
      </c>
      <c r="S131" s="51">
        <v>445</v>
      </c>
      <c r="T131" s="51">
        <v>444.72677595628414</v>
      </c>
      <c r="U131" s="51">
        <f t="shared" si="49"/>
        <v>301</v>
      </c>
      <c r="V131" s="51">
        <f t="shared" si="50"/>
        <v>269</v>
      </c>
      <c r="W131" s="51">
        <f t="shared" si="51"/>
        <v>269</v>
      </c>
      <c r="X131" s="53">
        <f t="shared" si="52"/>
        <v>83</v>
      </c>
      <c r="Y131" s="53">
        <f t="shared" si="53"/>
        <v>78.3</v>
      </c>
      <c r="Z131" s="53">
        <f t="shared" si="54"/>
        <v>99.9</v>
      </c>
      <c r="AA131" s="72" t="s">
        <v>10</v>
      </c>
      <c r="AB131" s="71">
        <v>1790</v>
      </c>
    </row>
    <row r="132" spans="1:28" s="5" customFormat="1" ht="11.25" customHeight="1">
      <c r="A132" s="168"/>
      <c r="B132" s="111">
        <v>118</v>
      </c>
      <c r="C132" s="49" t="s">
        <v>144</v>
      </c>
      <c r="D132" s="49" t="s">
        <v>145</v>
      </c>
      <c r="E132" s="49" t="s">
        <v>7</v>
      </c>
      <c r="F132" s="90" t="s">
        <v>9</v>
      </c>
      <c r="G132" s="49">
        <v>23</v>
      </c>
      <c r="H132" s="49">
        <v>5</v>
      </c>
      <c r="I132" s="49">
        <v>26</v>
      </c>
      <c r="J132" s="49">
        <v>4600</v>
      </c>
      <c r="K132" s="49">
        <v>3751</v>
      </c>
      <c r="L132" s="49">
        <v>3992</v>
      </c>
      <c r="M132" s="85">
        <f t="shared" si="48"/>
        <v>94</v>
      </c>
      <c r="N132" s="111">
        <v>118</v>
      </c>
      <c r="O132" s="49">
        <v>364198</v>
      </c>
      <c r="P132" s="49">
        <v>325794</v>
      </c>
      <c r="Q132" s="49">
        <v>325794</v>
      </c>
      <c r="R132" s="140">
        <v>1800</v>
      </c>
      <c r="S132" s="49">
        <v>1131</v>
      </c>
      <c r="T132" s="49">
        <v>995.07650273224044</v>
      </c>
      <c r="U132" s="49">
        <f t="shared" si="49"/>
        <v>391</v>
      </c>
      <c r="V132" s="49">
        <f t="shared" si="50"/>
        <v>302</v>
      </c>
      <c r="W132" s="49">
        <f t="shared" si="51"/>
        <v>265</v>
      </c>
      <c r="X132" s="84">
        <f t="shared" si="52"/>
        <v>89.5</v>
      </c>
      <c r="Y132" s="84">
        <f t="shared" si="53"/>
        <v>89.5</v>
      </c>
      <c r="Z132" s="119">
        <f t="shared" si="54"/>
        <v>88</v>
      </c>
      <c r="AA132" s="47" t="s">
        <v>10</v>
      </c>
      <c r="AB132" s="46">
        <v>1820</v>
      </c>
    </row>
    <row r="133" spans="1:28" s="5" customFormat="1" ht="11.25" customHeight="1">
      <c r="A133" s="168"/>
      <c r="B133" s="42">
        <v>119</v>
      </c>
      <c r="C133" s="42" t="s">
        <v>144</v>
      </c>
      <c r="D133" s="42" t="s">
        <v>142</v>
      </c>
      <c r="E133" s="42" t="s">
        <v>7</v>
      </c>
      <c r="F133" s="43" t="s">
        <v>6</v>
      </c>
      <c r="G133" s="42">
        <v>60</v>
      </c>
      <c r="H133" s="42">
        <v>2</v>
      </c>
      <c r="I133" s="42">
        <v>5</v>
      </c>
      <c r="J133" s="42">
        <v>2500</v>
      </c>
      <c r="K133" s="42">
        <v>1901</v>
      </c>
      <c r="L133" s="42">
        <v>1971</v>
      </c>
      <c r="M133" s="45">
        <f t="shared" si="48"/>
        <v>96.4</v>
      </c>
      <c r="N133" s="42">
        <v>119</v>
      </c>
      <c r="O133" s="42">
        <v>207710</v>
      </c>
      <c r="P133" s="42">
        <v>206631</v>
      </c>
      <c r="Q133" s="42">
        <v>206631</v>
      </c>
      <c r="R133" s="57">
        <v>630</v>
      </c>
      <c r="S133" s="42">
        <v>689</v>
      </c>
      <c r="T133" s="42">
        <v>567.51366120218574</v>
      </c>
      <c r="U133" s="42">
        <f t="shared" si="49"/>
        <v>252</v>
      </c>
      <c r="V133" s="42">
        <f t="shared" si="50"/>
        <v>362</v>
      </c>
      <c r="W133" s="42">
        <f t="shared" si="51"/>
        <v>299</v>
      </c>
      <c r="X133" s="44">
        <f t="shared" si="52"/>
        <v>99.5</v>
      </c>
      <c r="Y133" s="44">
        <f t="shared" si="53"/>
        <v>99.5</v>
      </c>
      <c r="Z133" s="102">
        <f t="shared" si="54"/>
        <v>82.4</v>
      </c>
      <c r="AA133" s="47" t="s">
        <v>10</v>
      </c>
      <c r="AB133" s="46">
        <v>1820</v>
      </c>
    </row>
    <row r="134" spans="1:28" s="5" customFormat="1" ht="11.25" customHeight="1">
      <c r="A134" s="168"/>
      <c r="B134" s="51">
        <v>120</v>
      </c>
      <c r="C134" s="51" t="s">
        <v>144</v>
      </c>
      <c r="D134" s="51" t="s">
        <v>143</v>
      </c>
      <c r="E134" s="51" t="s">
        <v>7</v>
      </c>
      <c r="F134" s="52" t="s">
        <v>6</v>
      </c>
      <c r="G134" s="51">
        <v>61</v>
      </c>
      <c r="H134" s="51">
        <v>3</v>
      </c>
      <c r="I134" s="51">
        <v>31</v>
      </c>
      <c r="J134" s="51">
        <v>500</v>
      </c>
      <c r="K134" s="51">
        <v>351</v>
      </c>
      <c r="L134" s="51">
        <v>372</v>
      </c>
      <c r="M134" s="54">
        <f t="shared" si="48"/>
        <v>94.4</v>
      </c>
      <c r="N134" s="51">
        <v>120</v>
      </c>
      <c r="O134" s="51">
        <v>24890</v>
      </c>
      <c r="P134" s="51">
        <v>21181</v>
      </c>
      <c r="Q134" s="51">
        <v>21181</v>
      </c>
      <c r="R134" s="133">
        <v>100</v>
      </c>
      <c r="S134" s="51">
        <v>100</v>
      </c>
      <c r="T134" s="51">
        <v>68.005464480874323</v>
      </c>
      <c r="U134" s="51">
        <f t="shared" si="49"/>
        <v>200</v>
      </c>
      <c r="V134" s="51">
        <f t="shared" si="50"/>
        <v>285</v>
      </c>
      <c r="W134" s="51">
        <f t="shared" si="51"/>
        <v>194</v>
      </c>
      <c r="X134" s="53">
        <f t="shared" si="52"/>
        <v>85.1</v>
      </c>
      <c r="Y134" s="53">
        <f t="shared" si="53"/>
        <v>85.1</v>
      </c>
      <c r="Z134" s="120">
        <f t="shared" si="54"/>
        <v>68</v>
      </c>
      <c r="AA134" s="43" t="s">
        <v>10</v>
      </c>
      <c r="AB134" s="42">
        <v>1820</v>
      </c>
    </row>
    <row r="135" spans="1:28" s="5" customFormat="1" ht="11.25" customHeight="1">
      <c r="A135" s="168"/>
      <c r="B135" s="49">
        <v>121</v>
      </c>
      <c r="C135" s="49" t="s">
        <v>141</v>
      </c>
      <c r="D135" s="49" t="s">
        <v>24</v>
      </c>
      <c r="E135" s="49" t="s">
        <v>7</v>
      </c>
      <c r="F135" s="90" t="s">
        <v>9</v>
      </c>
      <c r="G135" s="49">
        <v>17</v>
      </c>
      <c r="H135" s="49">
        <v>7</v>
      </c>
      <c r="I135" s="49">
        <v>27</v>
      </c>
      <c r="J135" s="49">
        <v>4620</v>
      </c>
      <c r="K135" s="49">
        <v>4224</v>
      </c>
      <c r="L135" s="49">
        <v>4260</v>
      </c>
      <c r="M135" s="85">
        <f t="shared" si="48"/>
        <v>99.2</v>
      </c>
      <c r="N135" s="49">
        <v>121</v>
      </c>
      <c r="O135" s="49">
        <v>484015</v>
      </c>
      <c r="P135" s="49">
        <v>386461</v>
      </c>
      <c r="Q135" s="49">
        <v>386461</v>
      </c>
      <c r="R135" s="49">
        <v>1750</v>
      </c>
      <c r="S135" s="49">
        <v>1524</v>
      </c>
      <c r="T135" s="49">
        <v>1322.4453551912568</v>
      </c>
      <c r="U135" s="49">
        <f t="shared" si="49"/>
        <v>379</v>
      </c>
      <c r="V135" s="49">
        <f t="shared" si="50"/>
        <v>361</v>
      </c>
      <c r="W135" s="49">
        <f t="shared" si="51"/>
        <v>313</v>
      </c>
      <c r="X135" s="84">
        <f t="shared" si="52"/>
        <v>79.8</v>
      </c>
      <c r="Y135" s="84">
        <f t="shared" si="53"/>
        <v>79.8</v>
      </c>
      <c r="Z135" s="119">
        <f t="shared" si="54"/>
        <v>86.8</v>
      </c>
      <c r="AA135" s="56" t="s">
        <v>10</v>
      </c>
      <c r="AB135" s="55">
        <v>1700</v>
      </c>
    </row>
    <row r="136" spans="1:28" s="5" customFormat="1" ht="11.25" customHeight="1">
      <c r="A136" s="168"/>
      <c r="B136" s="42">
        <v>122</v>
      </c>
      <c r="C136" s="42" t="s">
        <v>141</v>
      </c>
      <c r="D136" s="42" t="s">
        <v>142</v>
      </c>
      <c r="E136" s="42" t="s">
        <v>7</v>
      </c>
      <c r="F136" s="43" t="s">
        <v>9</v>
      </c>
      <c r="G136" s="42">
        <v>21</v>
      </c>
      <c r="H136" s="42">
        <v>7</v>
      </c>
      <c r="I136" s="42">
        <v>10</v>
      </c>
      <c r="J136" s="42">
        <v>2300</v>
      </c>
      <c r="K136" s="42">
        <v>1899</v>
      </c>
      <c r="L136" s="42">
        <v>1905</v>
      </c>
      <c r="M136" s="45">
        <f t="shared" si="48"/>
        <v>99.7</v>
      </c>
      <c r="N136" s="42">
        <v>122</v>
      </c>
      <c r="O136" s="42">
        <v>226143</v>
      </c>
      <c r="P136" s="42">
        <v>160896</v>
      </c>
      <c r="Q136" s="42">
        <v>160896</v>
      </c>
      <c r="R136" s="42">
        <v>760</v>
      </c>
      <c r="S136" s="42">
        <v>713</v>
      </c>
      <c r="T136" s="42">
        <v>617.87704918032784</v>
      </c>
      <c r="U136" s="42">
        <f t="shared" si="49"/>
        <v>330</v>
      </c>
      <c r="V136" s="42">
        <f t="shared" si="50"/>
        <v>375</v>
      </c>
      <c r="W136" s="42">
        <f t="shared" si="51"/>
        <v>325</v>
      </c>
      <c r="X136" s="44">
        <f t="shared" si="52"/>
        <v>71.099999999999994</v>
      </c>
      <c r="Y136" s="44">
        <f t="shared" si="53"/>
        <v>71.099999999999994</v>
      </c>
      <c r="Z136" s="102">
        <f t="shared" si="54"/>
        <v>86.7</v>
      </c>
      <c r="AA136" s="47" t="s">
        <v>10</v>
      </c>
      <c r="AB136" s="46">
        <v>1700</v>
      </c>
    </row>
    <row r="137" spans="1:28" s="5" customFormat="1" ht="11.25" customHeight="1">
      <c r="A137" s="168"/>
      <c r="B137" s="42">
        <v>123</v>
      </c>
      <c r="C137" s="51" t="s">
        <v>141</v>
      </c>
      <c r="D137" s="51" t="s">
        <v>140</v>
      </c>
      <c r="E137" s="51" t="s">
        <v>7</v>
      </c>
      <c r="F137" s="52" t="s">
        <v>9</v>
      </c>
      <c r="G137" s="51">
        <v>5</v>
      </c>
      <c r="H137" s="51">
        <v>3</v>
      </c>
      <c r="I137" s="51">
        <v>31</v>
      </c>
      <c r="J137" s="51">
        <v>540</v>
      </c>
      <c r="K137" s="51">
        <v>388</v>
      </c>
      <c r="L137" s="51">
        <v>391</v>
      </c>
      <c r="M137" s="54">
        <f t="shared" si="48"/>
        <v>99.2</v>
      </c>
      <c r="N137" s="42">
        <v>123</v>
      </c>
      <c r="O137" s="51">
        <v>32725</v>
      </c>
      <c r="P137" s="51">
        <v>29196</v>
      </c>
      <c r="Q137" s="51">
        <v>29196</v>
      </c>
      <c r="R137" s="51">
        <v>152</v>
      </c>
      <c r="S137" s="51">
        <v>114</v>
      </c>
      <c r="T137" s="51">
        <v>89.412568306010925</v>
      </c>
      <c r="U137" s="51">
        <f t="shared" si="49"/>
        <v>281</v>
      </c>
      <c r="V137" s="51">
        <f t="shared" si="50"/>
        <v>294</v>
      </c>
      <c r="W137" s="51">
        <f t="shared" si="51"/>
        <v>230</v>
      </c>
      <c r="X137" s="53">
        <f t="shared" si="52"/>
        <v>89.2</v>
      </c>
      <c r="Y137" s="53">
        <f t="shared" si="53"/>
        <v>89.2</v>
      </c>
      <c r="Z137" s="120">
        <f t="shared" si="54"/>
        <v>78.400000000000006</v>
      </c>
      <c r="AA137" s="43" t="s">
        <v>10</v>
      </c>
      <c r="AB137" s="42">
        <v>1700</v>
      </c>
    </row>
    <row r="138" spans="1:28" s="5" customFormat="1" ht="11.25" customHeight="1">
      <c r="A138" s="168"/>
      <c r="B138" s="111">
        <v>124</v>
      </c>
      <c r="C138" s="49" t="s">
        <v>138</v>
      </c>
      <c r="D138" s="49" t="s">
        <v>139</v>
      </c>
      <c r="E138" s="49" t="s">
        <v>7</v>
      </c>
      <c r="F138" s="90" t="s">
        <v>9</v>
      </c>
      <c r="G138" s="49">
        <v>16</v>
      </c>
      <c r="H138" s="49">
        <v>4</v>
      </c>
      <c r="I138" s="49">
        <v>9</v>
      </c>
      <c r="J138" s="49">
        <v>840</v>
      </c>
      <c r="K138" s="49">
        <v>571</v>
      </c>
      <c r="L138" s="49">
        <v>587</v>
      </c>
      <c r="M138" s="85">
        <f t="shared" si="48"/>
        <v>97.3</v>
      </c>
      <c r="N138" s="111">
        <v>124</v>
      </c>
      <c r="O138" s="49">
        <v>55886</v>
      </c>
      <c r="P138" s="49">
        <v>53830</v>
      </c>
      <c r="Q138" s="49">
        <v>53660</v>
      </c>
      <c r="R138" s="49">
        <v>260</v>
      </c>
      <c r="S138" s="49">
        <v>163</v>
      </c>
      <c r="T138" s="49">
        <v>152.69398907103826</v>
      </c>
      <c r="U138" s="49">
        <f t="shared" si="49"/>
        <v>310</v>
      </c>
      <c r="V138" s="49">
        <f t="shared" si="50"/>
        <v>285</v>
      </c>
      <c r="W138" s="49">
        <f t="shared" si="51"/>
        <v>267</v>
      </c>
      <c r="X138" s="84">
        <f t="shared" si="52"/>
        <v>96.3</v>
      </c>
      <c r="Y138" s="84">
        <f t="shared" si="53"/>
        <v>96</v>
      </c>
      <c r="Z138" s="119">
        <f t="shared" si="54"/>
        <v>93.7</v>
      </c>
      <c r="AA138" s="56" t="s">
        <v>10</v>
      </c>
      <c r="AB138" s="55">
        <v>1939</v>
      </c>
    </row>
    <row r="139" spans="1:28" s="5" customFormat="1" ht="11.25" customHeight="1" thickBot="1">
      <c r="A139" s="168"/>
      <c r="B139" s="42">
        <v>125</v>
      </c>
      <c r="C139" s="42" t="s">
        <v>138</v>
      </c>
      <c r="D139" s="42" t="s">
        <v>137</v>
      </c>
      <c r="E139" s="42" t="s">
        <v>7</v>
      </c>
      <c r="F139" s="43" t="s">
        <v>9</v>
      </c>
      <c r="G139" s="42">
        <v>11</v>
      </c>
      <c r="H139" s="42">
        <v>1</v>
      </c>
      <c r="I139" s="42">
        <v>25</v>
      </c>
      <c r="J139" s="61">
        <v>520</v>
      </c>
      <c r="K139" s="61">
        <v>328</v>
      </c>
      <c r="L139" s="61">
        <v>348</v>
      </c>
      <c r="M139" s="98">
        <f t="shared" si="48"/>
        <v>94.3</v>
      </c>
      <c r="N139" s="42">
        <v>125</v>
      </c>
      <c r="O139" s="61">
        <v>25291</v>
      </c>
      <c r="P139" s="61">
        <v>24897</v>
      </c>
      <c r="Q139" s="61">
        <v>24864</v>
      </c>
      <c r="R139" s="61">
        <v>159</v>
      </c>
      <c r="S139" s="61">
        <v>76</v>
      </c>
      <c r="T139" s="61">
        <v>69.101092896174862</v>
      </c>
      <c r="U139" s="61">
        <f t="shared" si="49"/>
        <v>306</v>
      </c>
      <c r="V139" s="61">
        <f t="shared" si="50"/>
        <v>232</v>
      </c>
      <c r="W139" s="61">
        <f t="shared" si="51"/>
        <v>211</v>
      </c>
      <c r="X139" s="97">
        <f t="shared" si="52"/>
        <v>98.4</v>
      </c>
      <c r="Y139" s="97">
        <f t="shared" si="53"/>
        <v>98.3</v>
      </c>
      <c r="Z139" s="118">
        <f t="shared" si="54"/>
        <v>90.9</v>
      </c>
      <c r="AA139" s="47" t="s">
        <v>10</v>
      </c>
      <c r="AB139" s="46">
        <v>1939</v>
      </c>
    </row>
    <row r="140" spans="1:28" s="5" customFormat="1" ht="11.25" customHeight="1" thickTop="1">
      <c r="A140" s="168"/>
      <c r="B140" s="33"/>
      <c r="C140" s="37"/>
      <c r="D140" s="37" t="s">
        <v>3</v>
      </c>
      <c r="E140" s="35"/>
      <c r="F140" s="36"/>
      <c r="G140" s="35"/>
      <c r="H140" s="35"/>
      <c r="I140" s="35"/>
      <c r="J140" s="35">
        <f>SUM(J112:J139)</f>
        <v>44981</v>
      </c>
      <c r="K140" s="35">
        <f t="shared" ref="K140:L140" si="55">SUM(K112:K139)</f>
        <v>37227</v>
      </c>
      <c r="L140" s="35">
        <f t="shared" si="55"/>
        <v>38367</v>
      </c>
      <c r="M140" s="83">
        <f t="shared" si="48"/>
        <v>97</v>
      </c>
      <c r="N140" s="33"/>
      <c r="O140" s="35">
        <f>SUM(O112:O139)</f>
        <v>5267855</v>
      </c>
      <c r="P140" s="35">
        <f t="shared" ref="P140:T140" si="56">SUM(P112:P139)</f>
        <v>4074729</v>
      </c>
      <c r="Q140" s="35">
        <f t="shared" si="56"/>
        <v>3953777</v>
      </c>
      <c r="R140" s="35">
        <f t="shared" si="56"/>
        <v>19775</v>
      </c>
      <c r="S140" s="35">
        <f t="shared" si="56"/>
        <v>18564</v>
      </c>
      <c r="T140" s="35">
        <f t="shared" si="56"/>
        <v>14393.046448087431</v>
      </c>
      <c r="U140" s="35">
        <f t="shared" si="49"/>
        <v>440</v>
      </c>
      <c r="V140" s="35">
        <f t="shared" si="50"/>
        <v>499</v>
      </c>
      <c r="W140" s="35">
        <f t="shared" si="51"/>
        <v>387</v>
      </c>
      <c r="X140" s="82">
        <f t="shared" si="52"/>
        <v>77.400000000000006</v>
      </c>
      <c r="Y140" s="82">
        <f t="shared" si="53"/>
        <v>75.099999999999994</v>
      </c>
      <c r="Z140" s="82">
        <f t="shared" si="54"/>
        <v>77.5</v>
      </c>
      <c r="AA140" s="30"/>
      <c r="AB140" s="29">
        <f>AVERAGE(AB112:AB139)</f>
        <v>1625.0357142857142</v>
      </c>
    </row>
    <row r="141" spans="1:28" s="5" customFormat="1" ht="11.25" customHeight="1">
      <c r="A141" s="171"/>
      <c r="B141" s="79"/>
      <c r="C141" s="81"/>
      <c r="D141" s="81"/>
      <c r="E141" s="75"/>
      <c r="F141" s="80"/>
      <c r="G141" s="75"/>
      <c r="H141" s="75"/>
      <c r="I141" s="75"/>
      <c r="J141" s="78"/>
      <c r="K141" s="78"/>
      <c r="L141" s="78"/>
      <c r="M141" s="77"/>
      <c r="N141" s="79"/>
      <c r="O141" s="78"/>
      <c r="P141" s="78"/>
      <c r="Q141" s="78"/>
      <c r="R141" s="78"/>
      <c r="S141" s="78"/>
      <c r="T141" s="78"/>
      <c r="U141" s="78"/>
      <c r="V141" s="78"/>
      <c r="W141" s="78"/>
      <c r="X141" s="101"/>
      <c r="Y141" s="101"/>
      <c r="Z141" s="101"/>
      <c r="AA141" s="76"/>
      <c r="AB141" s="75"/>
    </row>
    <row r="142" spans="1:28" s="5" customFormat="1" ht="11.25" customHeight="1">
      <c r="A142" s="167" t="s">
        <v>136</v>
      </c>
      <c r="B142" s="46">
        <v>126</v>
      </c>
      <c r="C142" s="46" t="s">
        <v>134</v>
      </c>
      <c r="D142" s="46" t="s">
        <v>135</v>
      </c>
      <c r="E142" s="46" t="s">
        <v>22</v>
      </c>
      <c r="F142" s="47" t="s">
        <v>9</v>
      </c>
      <c r="G142" s="46">
        <v>23</v>
      </c>
      <c r="H142" s="46">
        <v>7</v>
      </c>
      <c r="I142" s="46">
        <v>14</v>
      </c>
      <c r="J142" s="46">
        <v>4460</v>
      </c>
      <c r="K142" s="46">
        <v>4091</v>
      </c>
      <c r="L142" s="46">
        <v>4154</v>
      </c>
      <c r="M142" s="50">
        <f t="shared" ref="M142:M166" si="57">+ROUND(K142/L142*100,1)</f>
        <v>98.5</v>
      </c>
      <c r="N142" s="46">
        <v>126</v>
      </c>
      <c r="O142" s="46">
        <v>513150</v>
      </c>
      <c r="P142" s="46">
        <v>297627</v>
      </c>
      <c r="Q142" s="46">
        <v>297627</v>
      </c>
      <c r="R142" s="106">
        <v>2400</v>
      </c>
      <c r="S142" s="46">
        <v>1548</v>
      </c>
      <c r="T142" s="46">
        <v>1402.049180327869</v>
      </c>
      <c r="U142" s="46">
        <f t="shared" ref="U142:U166" si="58">ROUND(R142/J142*1000,0)</f>
        <v>538</v>
      </c>
      <c r="V142" s="46">
        <f t="shared" ref="V142:V166" si="59">ROUND(S142/K142*1000,0)</f>
        <v>378</v>
      </c>
      <c r="W142" s="46">
        <f t="shared" ref="W142:W166" si="60">ROUND(T142/K142*1000,0)</f>
        <v>343</v>
      </c>
      <c r="X142" s="48">
        <f t="shared" ref="X142:X166" si="61">+ROUND(P142/O142*100,1)</f>
        <v>58</v>
      </c>
      <c r="Y142" s="48">
        <f t="shared" ref="Y142:Y166" si="62">+ROUND(Q142/O142*100,1)</f>
        <v>58</v>
      </c>
      <c r="Z142" s="48">
        <f t="shared" ref="Z142:Z166" si="63">+ROUND(T142/S142*100,1)</f>
        <v>90.6</v>
      </c>
      <c r="AA142" s="56" t="s">
        <v>5</v>
      </c>
      <c r="AB142" s="55">
        <v>1910</v>
      </c>
    </row>
    <row r="143" spans="1:28" s="5" customFormat="1" ht="11.25" customHeight="1">
      <c r="A143" s="168"/>
      <c r="B143" s="51">
        <v>127</v>
      </c>
      <c r="C143" s="51" t="s">
        <v>134</v>
      </c>
      <c r="D143" s="51" t="s">
        <v>133</v>
      </c>
      <c r="E143" s="51" t="s">
        <v>22</v>
      </c>
      <c r="F143" s="52" t="s">
        <v>9</v>
      </c>
      <c r="G143" s="51">
        <v>16</v>
      </c>
      <c r="H143" s="51">
        <v>3</v>
      </c>
      <c r="I143" s="51">
        <v>31</v>
      </c>
      <c r="J143" s="51">
        <v>570</v>
      </c>
      <c r="K143" s="51">
        <v>442</v>
      </c>
      <c r="L143" s="51">
        <v>452</v>
      </c>
      <c r="M143" s="54">
        <f t="shared" si="57"/>
        <v>97.8</v>
      </c>
      <c r="N143" s="51">
        <v>127</v>
      </c>
      <c r="O143" s="51">
        <v>67607</v>
      </c>
      <c r="P143" s="51">
        <v>62199</v>
      </c>
      <c r="Q143" s="51">
        <v>62199</v>
      </c>
      <c r="R143" s="133">
        <v>350</v>
      </c>
      <c r="S143" s="51">
        <v>224</v>
      </c>
      <c r="T143" s="51">
        <v>184.71857923497268</v>
      </c>
      <c r="U143" s="51">
        <f t="shared" si="58"/>
        <v>614</v>
      </c>
      <c r="V143" s="51">
        <f t="shared" si="59"/>
        <v>507</v>
      </c>
      <c r="W143" s="51">
        <f t="shared" si="60"/>
        <v>418</v>
      </c>
      <c r="X143" s="53">
        <f t="shared" si="61"/>
        <v>92</v>
      </c>
      <c r="Y143" s="53">
        <f t="shared" si="62"/>
        <v>92</v>
      </c>
      <c r="Z143" s="53">
        <f t="shared" si="63"/>
        <v>82.5</v>
      </c>
      <c r="AA143" s="52" t="s">
        <v>5</v>
      </c>
      <c r="AB143" s="51">
        <v>1910</v>
      </c>
    </row>
    <row r="144" spans="1:28" s="5" customFormat="1" ht="11.25" customHeight="1">
      <c r="A144" s="168"/>
      <c r="B144" s="46">
        <v>128</v>
      </c>
      <c r="C144" s="70" t="s">
        <v>128</v>
      </c>
      <c r="D144" s="70" t="s">
        <v>132</v>
      </c>
      <c r="E144" s="65" t="s">
        <v>22</v>
      </c>
      <c r="F144" s="69" t="s">
        <v>9</v>
      </c>
      <c r="G144" s="65">
        <v>11</v>
      </c>
      <c r="H144" s="65">
        <v>1</v>
      </c>
      <c r="I144" s="65">
        <v>25</v>
      </c>
      <c r="J144" s="65">
        <v>2385</v>
      </c>
      <c r="K144" s="65">
        <v>1611</v>
      </c>
      <c r="L144" s="65">
        <v>1620</v>
      </c>
      <c r="M144" s="68">
        <f t="shared" si="57"/>
        <v>99.4</v>
      </c>
      <c r="N144" s="46">
        <v>128</v>
      </c>
      <c r="O144" s="65">
        <v>296773</v>
      </c>
      <c r="P144" s="65">
        <v>296773</v>
      </c>
      <c r="Q144" s="65">
        <v>172987</v>
      </c>
      <c r="R144" s="147">
        <v>1441</v>
      </c>
      <c r="S144" s="65">
        <v>1086</v>
      </c>
      <c r="T144" s="65">
        <v>810.85519125683061</v>
      </c>
      <c r="U144" s="65">
        <f t="shared" si="58"/>
        <v>604</v>
      </c>
      <c r="V144" s="65">
        <f t="shared" si="59"/>
        <v>674</v>
      </c>
      <c r="W144" s="65">
        <f t="shared" si="60"/>
        <v>503</v>
      </c>
      <c r="X144" s="67">
        <f t="shared" si="61"/>
        <v>100</v>
      </c>
      <c r="Y144" s="67">
        <f t="shared" si="62"/>
        <v>58.3</v>
      </c>
      <c r="Z144" s="67">
        <f t="shared" si="63"/>
        <v>74.7</v>
      </c>
      <c r="AA144" s="66" t="s">
        <v>10</v>
      </c>
      <c r="AB144" s="65">
        <v>1797</v>
      </c>
    </row>
    <row r="145" spans="1:28" s="5" customFormat="1" ht="11.25" customHeight="1">
      <c r="A145" s="168"/>
      <c r="B145" s="61">
        <v>129</v>
      </c>
      <c r="C145" s="64" t="s">
        <v>128</v>
      </c>
      <c r="D145" s="64" t="s">
        <v>131</v>
      </c>
      <c r="E145" s="58" t="s">
        <v>22</v>
      </c>
      <c r="F145" s="63" t="s">
        <v>9</v>
      </c>
      <c r="G145" s="58">
        <v>9</v>
      </c>
      <c r="H145" s="58">
        <v>3</v>
      </c>
      <c r="I145" s="58">
        <v>26</v>
      </c>
      <c r="J145" s="58">
        <v>1200</v>
      </c>
      <c r="K145" s="58">
        <v>748</v>
      </c>
      <c r="L145" s="58">
        <v>748</v>
      </c>
      <c r="M145" s="62">
        <f t="shared" si="57"/>
        <v>100</v>
      </c>
      <c r="N145" s="61">
        <v>129</v>
      </c>
      <c r="O145" s="58">
        <v>87354</v>
      </c>
      <c r="P145" s="58">
        <v>87354</v>
      </c>
      <c r="Q145" s="58">
        <v>61158</v>
      </c>
      <c r="R145" s="103">
        <v>750</v>
      </c>
      <c r="S145" s="58">
        <v>357</v>
      </c>
      <c r="T145" s="58">
        <v>238.67213114754099</v>
      </c>
      <c r="U145" s="58">
        <f t="shared" si="58"/>
        <v>625</v>
      </c>
      <c r="V145" s="58">
        <f t="shared" si="59"/>
        <v>477</v>
      </c>
      <c r="W145" s="58">
        <f t="shared" si="60"/>
        <v>319</v>
      </c>
      <c r="X145" s="60">
        <f t="shared" si="61"/>
        <v>100</v>
      </c>
      <c r="Y145" s="60">
        <f t="shared" si="62"/>
        <v>70</v>
      </c>
      <c r="Z145" s="60">
        <f t="shared" si="63"/>
        <v>66.900000000000006</v>
      </c>
      <c r="AA145" s="59" t="s">
        <v>10</v>
      </c>
      <c r="AB145" s="58">
        <v>1797</v>
      </c>
    </row>
    <row r="146" spans="1:28" s="5" customFormat="1" ht="11.25" customHeight="1">
      <c r="A146" s="168"/>
      <c r="B146" s="42">
        <v>130</v>
      </c>
      <c r="C146" s="42" t="s">
        <v>128</v>
      </c>
      <c r="D146" s="42" t="s">
        <v>130</v>
      </c>
      <c r="E146" s="42" t="s">
        <v>22</v>
      </c>
      <c r="F146" s="43" t="s">
        <v>9</v>
      </c>
      <c r="G146" s="42">
        <v>12</v>
      </c>
      <c r="H146" s="42">
        <v>2</v>
      </c>
      <c r="I146" s="42">
        <v>3</v>
      </c>
      <c r="J146" s="42">
        <v>1140</v>
      </c>
      <c r="K146" s="42">
        <v>931</v>
      </c>
      <c r="L146" s="42">
        <v>932</v>
      </c>
      <c r="M146" s="45">
        <f t="shared" si="57"/>
        <v>99.9</v>
      </c>
      <c r="N146" s="42">
        <v>130</v>
      </c>
      <c r="O146" s="42">
        <v>120313</v>
      </c>
      <c r="P146" s="42">
        <v>120313</v>
      </c>
      <c r="Q146" s="42">
        <v>85025</v>
      </c>
      <c r="R146" s="57">
        <v>693</v>
      </c>
      <c r="S146" s="42">
        <v>495</v>
      </c>
      <c r="T146" s="42">
        <v>328.72404371584702</v>
      </c>
      <c r="U146" s="42">
        <f t="shared" si="58"/>
        <v>608</v>
      </c>
      <c r="V146" s="42">
        <f t="shared" si="59"/>
        <v>532</v>
      </c>
      <c r="W146" s="42">
        <f t="shared" si="60"/>
        <v>353</v>
      </c>
      <c r="X146" s="44">
        <f t="shared" si="61"/>
        <v>100</v>
      </c>
      <c r="Y146" s="44">
        <f t="shared" si="62"/>
        <v>70.7</v>
      </c>
      <c r="Z146" s="44">
        <f t="shared" si="63"/>
        <v>66.400000000000006</v>
      </c>
      <c r="AA146" s="43" t="s">
        <v>10</v>
      </c>
      <c r="AB146" s="42">
        <v>1797</v>
      </c>
    </row>
    <row r="147" spans="1:28" s="5" customFormat="1" ht="11.25" customHeight="1">
      <c r="A147" s="168"/>
      <c r="B147" s="42">
        <v>131</v>
      </c>
      <c r="C147" s="42" t="s">
        <v>128</v>
      </c>
      <c r="D147" s="42" t="s">
        <v>129</v>
      </c>
      <c r="E147" s="42" t="s">
        <v>22</v>
      </c>
      <c r="F147" s="43" t="s">
        <v>9</v>
      </c>
      <c r="G147" s="42">
        <v>14</v>
      </c>
      <c r="H147" s="42">
        <v>5</v>
      </c>
      <c r="I147" s="42">
        <v>28</v>
      </c>
      <c r="J147" s="42">
        <v>400</v>
      </c>
      <c r="K147" s="42">
        <v>321</v>
      </c>
      <c r="L147" s="42">
        <v>321</v>
      </c>
      <c r="M147" s="45">
        <f t="shared" si="57"/>
        <v>100</v>
      </c>
      <c r="N147" s="42">
        <v>131</v>
      </c>
      <c r="O147" s="42">
        <v>85369</v>
      </c>
      <c r="P147" s="42">
        <v>85369</v>
      </c>
      <c r="Q147" s="42">
        <v>41305</v>
      </c>
      <c r="R147" s="57">
        <v>247</v>
      </c>
      <c r="S147" s="42">
        <v>474</v>
      </c>
      <c r="T147" s="42">
        <v>233.24863387978141</v>
      </c>
      <c r="U147" s="42">
        <f t="shared" si="58"/>
        <v>618</v>
      </c>
      <c r="V147" s="42">
        <f t="shared" si="59"/>
        <v>1477</v>
      </c>
      <c r="W147" s="42">
        <f t="shared" si="60"/>
        <v>727</v>
      </c>
      <c r="X147" s="44">
        <f t="shared" si="61"/>
        <v>100</v>
      </c>
      <c r="Y147" s="44">
        <f t="shared" si="62"/>
        <v>48.4</v>
      </c>
      <c r="Z147" s="44">
        <f t="shared" si="63"/>
        <v>49.2</v>
      </c>
      <c r="AA147" s="43" t="s">
        <v>10</v>
      </c>
      <c r="AB147" s="42">
        <v>1797</v>
      </c>
    </row>
    <row r="148" spans="1:28" s="5" customFormat="1" ht="11.25" customHeight="1">
      <c r="A148" s="168"/>
      <c r="B148" s="51">
        <v>132</v>
      </c>
      <c r="C148" s="51" t="s">
        <v>128</v>
      </c>
      <c r="D148" s="51" t="s">
        <v>24</v>
      </c>
      <c r="E148" s="51" t="s">
        <v>22</v>
      </c>
      <c r="F148" s="52" t="s">
        <v>9</v>
      </c>
      <c r="G148" s="51">
        <v>13</v>
      </c>
      <c r="H148" s="51">
        <v>3</v>
      </c>
      <c r="I148" s="51">
        <v>23</v>
      </c>
      <c r="J148" s="51">
        <v>291</v>
      </c>
      <c r="K148" s="51">
        <v>256</v>
      </c>
      <c r="L148" s="51">
        <v>265</v>
      </c>
      <c r="M148" s="54">
        <f t="shared" si="57"/>
        <v>96.6</v>
      </c>
      <c r="N148" s="51">
        <v>132</v>
      </c>
      <c r="O148" s="51">
        <v>49195</v>
      </c>
      <c r="P148" s="51">
        <v>49195</v>
      </c>
      <c r="Q148" s="51">
        <v>22675</v>
      </c>
      <c r="R148" s="133">
        <v>137</v>
      </c>
      <c r="S148" s="51">
        <v>187</v>
      </c>
      <c r="T148" s="51">
        <v>134.41256830601094</v>
      </c>
      <c r="U148" s="51">
        <f t="shared" si="58"/>
        <v>471</v>
      </c>
      <c r="V148" s="51">
        <f t="shared" si="59"/>
        <v>730</v>
      </c>
      <c r="W148" s="51">
        <f t="shared" si="60"/>
        <v>525</v>
      </c>
      <c r="X148" s="53">
        <f t="shared" si="61"/>
        <v>100</v>
      </c>
      <c r="Y148" s="53">
        <f t="shared" si="62"/>
        <v>46.1</v>
      </c>
      <c r="Z148" s="53">
        <f t="shared" si="63"/>
        <v>71.900000000000006</v>
      </c>
      <c r="AA148" s="52" t="s">
        <v>10</v>
      </c>
      <c r="AB148" s="51">
        <v>1797</v>
      </c>
    </row>
    <row r="149" spans="1:28" s="5" customFormat="1" ht="11.25" customHeight="1">
      <c r="A149" s="168"/>
      <c r="B149" s="49">
        <v>133</v>
      </c>
      <c r="C149" s="46" t="s">
        <v>118</v>
      </c>
      <c r="D149" s="46" t="s">
        <v>127</v>
      </c>
      <c r="E149" s="46" t="s">
        <v>22</v>
      </c>
      <c r="F149" s="47" t="s">
        <v>6</v>
      </c>
      <c r="G149" s="46">
        <v>50</v>
      </c>
      <c r="H149" s="46">
        <v>1</v>
      </c>
      <c r="I149" s="46">
        <v>24</v>
      </c>
      <c r="J149" s="46">
        <v>270</v>
      </c>
      <c r="K149" s="46">
        <v>177</v>
      </c>
      <c r="L149" s="46">
        <v>177</v>
      </c>
      <c r="M149" s="50">
        <f t="shared" si="57"/>
        <v>100</v>
      </c>
      <c r="N149" s="49">
        <v>133</v>
      </c>
      <c r="O149" s="46">
        <v>187835</v>
      </c>
      <c r="P149" s="46">
        <v>64376</v>
      </c>
      <c r="Q149" s="46">
        <v>42239</v>
      </c>
      <c r="R149" s="106">
        <v>1620</v>
      </c>
      <c r="S149" s="46">
        <v>861</v>
      </c>
      <c r="T149" s="46">
        <v>513.21038251366122</v>
      </c>
      <c r="U149" s="46">
        <f t="shared" si="58"/>
        <v>6000</v>
      </c>
      <c r="V149" s="46">
        <f t="shared" si="59"/>
        <v>4864</v>
      </c>
      <c r="W149" s="46">
        <f t="shared" si="60"/>
        <v>2899</v>
      </c>
      <c r="X149" s="48">
        <f t="shared" si="61"/>
        <v>34.299999999999997</v>
      </c>
      <c r="Y149" s="48">
        <f t="shared" si="62"/>
        <v>22.5</v>
      </c>
      <c r="Z149" s="48">
        <f t="shared" si="63"/>
        <v>59.6</v>
      </c>
      <c r="AA149" s="56" t="s">
        <v>43</v>
      </c>
      <c r="AB149" s="55">
        <v>1944</v>
      </c>
    </row>
    <row r="150" spans="1:28" s="5" customFormat="1" ht="11.25" customHeight="1">
      <c r="A150" s="168"/>
      <c r="B150" s="42">
        <v>134</v>
      </c>
      <c r="C150" s="42" t="s">
        <v>118</v>
      </c>
      <c r="D150" s="42" t="s">
        <v>126</v>
      </c>
      <c r="E150" s="42" t="s">
        <v>22</v>
      </c>
      <c r="F150" s="43" t="s">
        <v>6</v>
      </c>
      <c r="G150" s="42">
        <v>62</v>
      </c>
      <c r="H150" s="42">
        <v>3</v>
      </c>
      <c r="I150" s="42">
        <v>23</v>
      </c>
      <c r="J150" s="42">
        <v>760</v>
      </c>
      <c r="K150" s="42">
        <v>632</v>
      </c>
      <c r="L150" s="42">
        <v>632</v>
      </c>
      <c r="M150" s="45">
        <f t="shared" si="57"/>
        <v>100</v>
      </c>
      <c r="N150" s="42">
        <v>134</v>
      </c>
      <c r="O150" s="42">
        <v>80154</v>
      </c>
      <c r="P150" s="42">
        <v>58787</v>
      </c>
      <c r="Q150" s="42">
        <v>58479</v>
      </c>
      <c r="R150" s="57">
        <v>230</v>
      </c>
      <c r="S150" s="42">
        <v>230</v>
      </c>
      <c r="T150" s="42">
        <v>219</v>
      </c>
      <c r="U150" s="42">
        <f t="shared" si="58"/>
        <v>303</v>
      </c>
      <c r="V150" s="42">
        <f t="shared" si="59"/>
        <v>364</v>
      </c>
      <c r="W150" s="42">
        <f t="shared" si="60"/>
        <v>347</v>
      </c>
      <c r="X150" s="44">
        <f t="shared" si="61"/>
        <v>73.3</v>
      </c>
      <c r="Y150" s="44">
        <f t="shared" si="62"/>
        <v>73</v>
      </c>
      <c r="Z150" s="44">
        <f t="shared" si="63"/>
        <v>95.2</v>
      </c>
      <c r="AA150" s="47" t="s">
        <v>43</v>
      </c>
      <c r="AB150" s="46">
        <v>1944</v>
      </c>
    </row>
    <row r="151" spans="1:28" s="5" customFormat="1" ht="11.25" customHeight="1">
      <c r="A151" s="168"/>
      <c r="B151" s="42">
        <v>135</v>
      </c>
      <c r="C151" s="42" t="s">
        <v>118</v>
      </c>
      <c r="D151" s="42" t="s">
        <v>125</v>
      </c>
      <c r="E151" s="42" t="s">
        <v>22</v>
      </c>
      <c r="F151" s="43" t="s">
        <v>6</v>
      </c>
      <c r="G151" s="42">
        <v>62</v>
      </c>
      <c r="H151" s="42">
        <v>12</v>
      </c>
      <c r="I151" s="42">
        <v>24</v>
      </c>
      <c r="J151" s="42">
        <v>154</v>
      </c>
      <c r="K151" s="42">
        <v>134</v>
      </c>
      <c r="L151" s="42">
        <v>134</v>
      </c>
      <c r="M151" s="45">
        <f t="shared" si="57"/>
        <v>100</v>
      </c>
      <c r="N151" s="42">
        <v>135</v>
      </c>
      <c r="O151" s="42">
        <v>16287</v>
      </c>
      <c r="P151" s="42">
        <v>7539</v>
      </c>
      <c r="Q151" s="42">
        <v>7389</v>
      </c>
      <c r="R151" s="57">
        <v>47</v>
      </c>
      <c r="S151" s="42">
        <v>47</v>
      </c>
      <c r="T151" s="42">
        <v>44.5</v>
      </c>
      <c r="U151" s="42">
        <f t="shared" si="58"/>
        <v>305</v>
      </c>
      <c r="V151" s="42">
        <f t="shared" si="59"/>
        <v>351</v>
      </c>
      <c r="W151" s="42">
        <f t="shared" si="60"/>
        <v>332</v>
      </c>
      <c r="X151" s="44">
        <f t="shared" si="61"/>
        <v>46.3</v>
      </c>
      <c r="Y151" s="44">
        <f t="shared" si="62"/>
        <v>45.4</v>
      </c>
      <c r="Z151" s="44">
        <f t="shared" si="63"/>
        <v>94.7</v>
      </c>
      <c r="AA151" s="43" t="s">
        <v>43</v>
      </c>
      <c r="AB151" s="42">
        <v>1944</v>
      </c>
    </row>
    <row r="152" spans="1:28" s="5" customFormat="1" ht="11.25" customHeight="1">
      <c r="A152" s="168"/>
      <c r="B152" s="42">
        <v>136</v>
      </c>
      <c r="C152" s="42" t="s">
        <v>118</v>
      </c>
      <c r="D152" s="42" t="s">
        <v>24</v>
      </c>
      <c r="E152" s="42" t="s">
        <v>22</v>
      </c>
      <c r="F152" s="43" t="s">
        <v>9</v>
      </c>
      <c r="G152" s="42">
        <v>17</v>
      </c>
      <c r="H152" s="42">
        <v>10</v>
      </c>
      <c r="I152" s="42">
        <v>31</v>
      </c>
      <c r="J152" s="42">
        <v>900</v>
      </c>
      <c r="K152" s="42">
        <v>155</v>
      </c>
      <c r="L152" s="42">
        <v>155</v>
      </c>
      <c r="M152" s="45">
        <f t="shared" si="57"/>
        <v>100</v>
      </c>
      <c r="N152" s="42">
        <v>136</v>
      </c>
      <c r="O152" s="57">
        <v>141276</v>
      </c>
      <c r="P152" s="57">
        <v>23249</v>
      </c>
      <c r="Q152" s="57">
        <v>14685</v>
      </c>
      <c r="R152" s="57">
        <v>420</v>
      </c>
      <c r="S152" s="42">
        <v>420</v>
      </c>
      <c r="T152" s="42">
        <v>386</v>
      </c>
      <c r="U152" s="42">
        <f t="shared" si="58"/>
        <v>467</v>
      </c>
      <c r="V152" s="42">
        <f t="shared" si="59"/>
        <v>2710</v>
      </c>
      <c r="W152" s="42">
        <f t="shared" si="60"/>
        <v>2490</v>
      </c>
      <c r="X152" s="44">
        <f t="shared" si="61"/>
        <v>16.5</v>
      </c>
      <c r="Y152" s="44">
        <f t="shared" si="62"/>
        <v>10.4</v>
      </c>
      <c r="Z152" s="44">
        <f t="shared" si="63"/>
        <v>91.9</v>
      </c>
      <c r="AA152" s="43" t="s">
        <v>43</v>
      </c>
      <c r="AB152" s="42">
        <v>1944</v>
      </c>
    </row>
    <row r="153" spans="1:28" s="5" customFormat="1" ht="11.25" customHeight="1">
      <c r="A153" s="168"/>
      <c r="B153" s="42">
        <v>137</v>
      </c>
      <c r="C153" s="42" t="s">
        <v>118</v>
      </c>
      <c r="D153" s="42" t="s">
        <v>124</v>
      </c>
      <c r="E153" s="42" t="s">
        <v>22</v>
      </c>
      <c r="F153" s="43" t="s">
        <v>6</v>
      </c>
      <c r="G153" s="42">
        <v>57</v>
      </c>
      <c r="H153" s="42">
        <v>5</v>
      </c>
      <c r="I153" s="42">
        <v>13</v>
      </c>
      <c r="J153" s="42">
        <v>190</v>
      </c>
      <c r="K153" s="42">
        <v>108</v>
      </c>
      <c r="L153" s="42">
        <v>108</v>
      </c>
      <c r="M153" s="45">
        <f t="shared" si="57"/>
        <v>100</v>
      </c>
      <c r="N153" s="42">
        <v>137</v>
      </c>
      <c r="O153" s="42">
        <v>27450</v>
      </c>
      <c r="P153" s="42">
        <v>17485</v>
      </c>
      <c r="Q153" s="42">
        <v>9775</v>
      </c>
      <c r="R153" s="57">
        <v>94</v>
      </c>
      <c r="S153" s="42">
        <v>94</v>
      </c>
      <c r="T153" s="42">
        <v>75</v>
      </c>
      <c r="U153" s="42">
        <f t="shared" si="58"/>
        <v>495</v>
      </c>
      <c r="V153" s="42">
        <f t="shared" si="59"/>
        <v>870</v>
      </c>
      <c r="W153" s="42">
        <f t="shared" si="60"/>
        <v>694</v>
      </c>
      <c r="X153" s="44">
        <f t="shared" si="61"/>
        <v>63.7</v>
      </c>
      <c r="Y153" s="44">
        <f t="shared" si="62"/>
        <v>35.6</v>
      </c>
      <c r="Z153" s="44">
        <f t="shared" si="63"/>
        <v>79.8</v>
      </c>
      <c r="AA153" s="43" t="s">
        <v>43</v>
      </c>
      <c r="AB153" s="42">
        <v>1944</v>
      </c>
    </row>
    <row r="154" spans="1:28" s="5" customFormat="1" ht="11.25" customHeight="1">
      <c r="A154" s="168"/>
      <c r="B154" s="42">
        <v>138</v>
      </c>
      <c r="C154" s="42" t="s">
        <v>118</v>
      </c>
      <c r="D154" s="42" t="s">
        <v>123</v>
      </c>
      <c r="E154" s="42" t="s">
        <v>22</v>
      </c>
      <c r="F154" s="43" t="s">
        <v>9</v>
      </c>
      <c r="G154" s="42">
        <v>22</v>
      </c>
      <c r="H154" s="42">
        <v>12</v>
      </c>
      <c r="I154" s="42">
        <v>22</v>
      </c>
      <c r="J154" s="42">
        <v>1100</v>
      </c>
      <c r="K154" s="42">
        <v>965</v>
      </c>
      <c r="L154" s="42">
        <v>965</v>
      </c>
      <c r="M154" s="45">
        <f t="shared" si="57"/>
        <v>100</v>
      </c>
      <c r="N154" s="42">
        <v>138</v>
      </c>
      <c r="O154" s="42">
        <v>264252</v>
      </c>
      <c r="P154" s="42">
        <v>91282</v>
      </c>
      <c r="Q154" s="42">
        <v>90579</v>
      </c>
      <c r="R154" s="57">
        <v>690</v>
      </c>
      <c r="S154" s="42">
        <v>760</v>
      </c>
      <c r="T154" s="42">
        <v>722</v>
      </c>
      <c r="U154" s="42">
        <f t="shared" si="58"/>
        <v>627</v>
      </c>
      <c r="V154" s="42">
        <f t="shared" si="59"/>
        <v>788</v>
      </c>
      <c r="W154" s="42">
        <f t="shared" si="60"/>
        <v>748</v>
      </c>
      <c r="X154" s="44">
        <f t="shared" si="61"/>
        <v>34.5</v>
      </c>
      <c r="Y154" s="44">
        <f t="shared" si="62"/>
        <v>34.299999999999997</v>
      </c>
      <c r="Z154" s="44">
        <f t="shared" si="63"/>
        <v>95</v>
      </c>
      <c r="AA154" s="43" t="s">
        <v>43</v>
      </c>
      <c r="AB154" s="42">
        <v>1944</v>
      </c>
    </row>
    <row r="155" spans="1:28" s="5" customFormat="1" ht="11.25" customHeight="1">
      <c r="A155" s="168"/>
      <c r="B155" s="42">
        <v>139</v>
      </c>
      <c r="C155" s="42" t="s">
        <v>118</v>
      </c>
      <c r="D155" s="42" t="s">
        <v>122</v>
      </c>
      <c r="E155" s="42" t="s">
        <v>22</v>
      </c>
      <c r="F155" s="43" t="s">
        <v>6</v>
      </c>
      <c r="G155" s="42">
        <v>49</v>
      </c>
      <c r="H155" s="42">
        <v>9</v>
      </c>
      <c r="I155" s="42">
        <v>20</v>
      </c>
      <c r="J155" s="42">
        <v>2200</v>
      </c>
      <c r="K155" s="42">
        <v>2153</v>
      </c>
      <c r="L155" s="42">
        <v>2153</v>
      </c>
      <c r="M155" s="45">
        <f t="shared" si="57"/>
        <v>100</v>
      </c>
      <c r="N155" s="42">
        <v>139</v>
      </c>
      <c r="O155" s="42">
        <v>506910</v>
      </c>
      <c r="P155" s="42">
        <v>268180</v>
      </c>
      <c r="Q155" s="42">
        <v>227590</v>
      </c>
      <c r="R155" s="57">
        <v>750</v>
      </c>
      <c r="S155" s="42">
        <v>1500</v>
      </c>
      <c r="T155" s="42">
        <v>1385</v>
      </c>
      <c r="U155" s="42">
        <f t="shared" si="58"/>
        <v>341</v>
      </c>
      <c r="V155" s="42">
        <f t="shared" si="59"/>
        <v>697</v>
      </c>
      <c r="W155" s="42">
        <f t="shared" si="60"/>
        <v>643</v>
      </c>
      <c r="X155" s="44">
        <f t="shared" si="61"/>
        <v>52.9</v>
      </c>
      <c r="Y155" s="44">
        <f t="shared" si="62"/>
        <v>44.9</v>
      </c>
      <c r="Z155" s="44">
        <f t="shared" si="63"/>
        <v>92.3</v>
      </c>
      <c r="AA155" s="43" t="s">
        <v>43</v>
      </c>
      <c r="AB155" s="42">
        <v>1944</v>
      </c>
    </row>
    <row r="156" spans="1:28" s="5" customFormat="1" ht="11.25" customHeight="1">
      <c r="A156" s="168"/>
      <c r="B156" s="42">
        <v>140</v>
      </c>
      <c r="C156" s="42" t="s">
        <v>118</v>
      </c>
      <c r="D156" s="42" t="s">
        <v>121</v>
      </c>
      <c r="E156" s="42" t="s">
        <v>22</v>
      </c>
      <c r="F156" s="43" t="s">
        <v>9</v>
      </c>
      <c r="G156" s="42">
        <v>11</v>
      </c>
      <c r="H156" s="42">
        <v>1</v>
      </c>
      <c r="I156" s="42">
        <v>25</v>
      </c>
      <c r="J156" s="42">
        <v>940</v>
      </c>
      <c r="K156" s="42">
        <v>836</v>
      </c>
      <c r="L156" s="42">
        <v>836</v>
      </c>
      <c r="M156" s="45">
        <f t="shared" si="57"/>
        <v>100</v>
      </c>
      <c r="N156" s="42">
        <v>140</v>
      </c>
      <c r="O156" s="42">
        <v>184464</v>
      </c>
      <c r="P156" s="42">
        <v>151184</v>
      </c>
      <c r="Q156" s="42">
        <v>138588</v>
      </c>
      <c r="R156" s="57">
        <v>510</v>
      </c>
      <c r="S156" s="42">
        <v>510</v>
      </c>
      <c r="T156" s="42">
        <v>504</v>
      </c>
      <c r="U156" s="42">
        <f t="shared" si="58"/>
        <v>543</v>
      </c>
      <c r="V156" s="42">
        <f t="shared" si="59"/>
        <v>610</v>
      </c>
      <c r="W156" s="42">
        <f t="shared" si="60"/>
        <v>603</v>
      </c>
      <c r="X156" s="44">
        <f t="shared" si="61"/>
        <v>82</v>
      </c>
      <c r="Y156" s="44">
        <f t="shared" si="62"/>
        <v>75.099999999999994</v>
      </c>
      <c r="Z156" s="44">
        <f t="shared" si="63"/>
        <v>98.8</v>
      </c>
      <c r="AA156" s="43" t="s">
        <v>43</v>
      </c>
      <c r="AB156" s="42">
        <v>1944</v>
      </c>
    </row>
    <row r="157" spans="1:28" s="5" customFormat="1" ht="11.25" customHeight="1">
      <c r="A157" s="168"/>
      <c r="B157" s="42">
        <v>141</v>
      </c>
      <c r="C157" s="42" t="s">
        <v>118</v>
      </c>
      <c r="D157" s="42" t="s">
        <v>120</v>
      </c>
      <c r="E157" s="42" t="s">
        <v>22</v>
      </c>
      <c r="F157" s="43" t="s">
        <v>9</v>
      </c>
      <c r="G157" s="42">
        <v>8</v>
      </c>
      <c r="H157" s="42">
        <v>3</v>
      </c>
      <c r="I157" s="42">
        <v>29</v>
      </c>
      <c r="J157" s="42">
        <v>975</v>
      </c>
      <c r="K157" s="42">
        <v>840</v>
      </c>
      <c r="L157" s="42">
        <v>840</v>
      </c>
      <c r="M157" s="45">
        <f t="shared" si="57"/>
        <v>100</v>
      </c>
      <c r="N157" s="42">
        <v>141</v>
      </c>
      <c r="O157" s="42">
        <v>483120</v>
      </c>
      <c r="P157" s="42">
        <v>169801</v>
      </c>
      <c r="Q157" s="42">
        <v>94282</v>
      </c>
      <c r="R157" s="57">
        <v>1865</v>
      </c>
      <c r="S157" s="42">
        <v>1856</v>
      </c>
      <c r="T157" s="42">
        <v>1320</v>
      </c>
      <c r="U157" s="42">
        <f t="shared" si="58"/>
        <v>1913</v>
      </c>
      <c r="V157" s="42">
        <f t="shared" si="59"/>
        <v>2210</v>
      </c>
      <c r="W157" s="42">
        <f t="shared" si="60"/>
        <v>1571</v>
      </c>
      <c r="X157" s="44">
        <f t="shared" si="61"/>
        <v>35.1</v>
      </c>
      <c r="Y157" s="44">
        <f t="shared" si="62"/>
        <v>19.5</v>
      </c>
      <c r="Z157" s="44">
        <f t="shared" si="63"/>
        <v>71.099999999999994</v>
      </c>
      <c r="AA157" s="43" t="s">
        <v>43</v>
      </c>
      <c r="AB157" s="42">
        <v>1944</v>
      </c>
    </row>
    <row r="158" spans="1:28" s="5" customFormat="1" ht="11.25" customHeight="1">
      <c r="A158" s="168"/>
      <c r="B158" s="46">
        <v>142</v>
      </c>
      <c r="C158" s="42" t="s">
        <v>118</v>
      </c>
      <c r="D158" s="42" t="s">
        <v>119</v>
      </c>
      <c r="E158" s="42" t="s">
        <v>22</v>
      </c>
      <c r="F158" s="43" t="s">
        <v>9</v>
      </c>
      <c r="G158" s="42">
        <v>4</v>
      </c>
      <c r="H158" s="42">
        <v>11</v>
      </c>
      <c r="I158" s="42">
        <v>19</v>
      </c>
      <c r="J158" s="42">
        <v>750</v>
      </c>
      <c r="K158" s="42">
        <v>11</v>
      </c>
      <c r="L158" s="42">
        <v>11</v>
      </c>
      <c r="M158" s="45">
        <f t="shared" si="57"/>
        <v>100</v>
      </c>
      <c r="N158" s="46">
        <v>142</v>
      </c>
      <c r="O158" s="42">
        <v>36559</v>
      </c>
      <c r="P158" s="42">
        <v>2880</v>
      </c>
      <c r="Q158" s="42">
        <v>2640</v>
      </c>
      <c r="R158" s="57">
        <v>1419</v>
      </c>
      <c r="S158" s="42">
        <v>1419</v>
      </c>
      <c r="T158" s="42">
        <v>99.887978142076506</v>
      </c>
      <c r="U158" s="42">
        <f t="shared" si="58"/>
        <v>1892</v>
      </c>
      <c r="V158" s="42">
        <f t="shared" si="59"/>
        <v>129000</v>
      </c>
      <c r="W158" s="42">
        <f t="shared" si="60"/>
        <v>9081</v>
      </c>
      <c r="X158" s="44">
        <f t="shared" si="61"/>
        <v>7.9</v>
      </c>
      <c r="Y158" s="44">
        <f t="shared" si="62"/>
        <v>7.2</v>
      </c>
      <c r="Z158" s="44">
        <f t="shared" si="63"/>
        <v>7</v>
      </c>
      <c r="AA158" s="43" t="s">
        <v>43</v>
      </c>
      <c r="AB158" s="42">
        <v>1944</v>
      </c>
    </row>
    <row r="159" spans="1:28" s="5" customFormat="1" ht="11.25" customHeight="1">
      <c r="A159" s="168"/>
      <c r="B159" s="51">
        <v>143</v>
      </c>
      <c r="C159" s="51" t="s">
        <v>118</v>
      </c>
      <c r="D159" s="51" t="s">
        <v>117</v>
      </c>
      <c r="E159" s="51" t="s">
        <v>44</v>
      </c>
      <c r="F159" s="52" t="s">
        <v>9</v>
      </c>
      <c r="G159" s="51">
        <v>25</v>
      </c>
      <c r="H159" s="51">
        <v>5</v>
      </c>
      <c r="I159" s="51">
        <v>28</v>
      </c>
      <c r="J159" s="133">
        <v>1400</v>
      </c>
      <c r="K159" s="51">
        <v>108</v>
      </c>
      <c r="L159" s="51">
        <v>108</v>
      </c>
      <c r="M159" s="54">
        <f t="shared" si="57"/>
        <v>100</v>
      </c>
      <c r="N159" s="51">
        <v>143</v>
      </c>
      <c r="O159" s="51">
        <v>142928</v>
      </c>
      <c r="P159" s="51">
        <v>124749</v>
      </c>
      <c r="Q159" s="51">
        <v>64145</v>
      </c>
      <c r="R159" s="51">
        <v>685</v>
      </c>
      <c r="S159" s="51">
        <v>685</v>
      </c>
      <c r="T159" s="51">
        <v>390.5136612021858</v>
      </c>
      <c r="U159" s="51">
        <f t="shared" si="58"/>
        <v>489</v>
      </c>
      <c r="V159" s="51">
        <f t="shared" si="59"/>
        <v>6343</v>
      </c>
      <c r="W159" s="51">
        <f t="shared" si="60"/>
        <v>3616</v>
      </c>
      <c r="X159" s="53">
        <f t="shared" si="61"/>
        <v>87.3</v>
      </c>
      <c r="Y159" s="53">
        <f t="shared" si="62"/>
        <v>44.9</v>
      </c>
      <c r="Z159" s="53">
        <f t="shared" si="63"/>
        <v>57</v>
      </c>
      <c r="AA159" s="52" t="s">
        <v>5</v>
      </c>
      <c r="AB159" s="51">
        <v>2160</v>
      </c>
    </row>
    <row r="160" spans="1:28" s="5" customFormat="1" ht="11.25" customHeight="1">
      <c r="A160" s="168"/>
      <c r="B160" s="71">
        <v>144</v>
      </c>
      <c r="C160" s="71" t="s">
        <v>116</v>
      </c>
      <c r="D160" s="71" t="s">
        <v>115</v>
      </c>
      <c r="E160" s="71" t="s">
        <v>7</v>
      </c>
      <c r="F160" s="72" t="s">
        <v>9</v>
      </c>
      <c r="G160" s="71">
        <v>24</v>
      </c>
      <c r="H160" s="71">
        <v>3</v>
      </c>
      <c r="I160" s="71">
        <v>30</v>
      </c>
      <c r="J160" s="71">
        <v>3200</v>
      </c>
      <c r="K160" s="71">
        <v>2857</v>
      </c>
      <c r="L160" s="71">
        <v>2863</v>
      </c>
      <c r="M160" s="73">
        <f t="shared" si="57"/>
        <v>99.8</v>
      </c>
      <c r="N160" s="71">
        <v>144</v>
      </c>
      <c r="O160" s="71">
        <v>643852</v>
      </c>
      <c r="P160" s="71">
        <v>327663</v>
      </c>
      <c r="Q160" s="71">
        <v>295423</v>
      </c>
      <c r="R160" s="71">
        <v>1480</v>
      </c>
      <c r="S160" s="71">
        <v>1777</v>
      </c>
      <c r="T160" s="71">
        <v>1759.1584699453551</v>
      </c>
      <c r="U160" s="71">
        <f t="shared" si="58"/>
        <v>463</v>
      </c>
      <c r="V160" s="71">
        <f t="shared" si="59"/>
        <v>622</v>
      </c>
      <c r="W160" s="71">
        <f t="shared" si="60"/>
        <v>616</v>
      </c>
      <c r="X160" s="107">
        <f t="shared" si="61"/>
        <v>50.9</v>
      </c>
      <c r="Y160" s="107">
        <f t="shared" si="62"/>
        <v>45.9</v>
      </c>
      <c r="Z160" s="107">
        <f t="shared" si="63"/>
        <v>99</v>
      </c>
      <c r="AA160" s="72" t="s">
        <v>10</v>
      </c>
      <c r="AB160" s="71">
        <v>1836</v>
      </c>
    </row>
    <row r="161" spans="1:28" s="5" customFormat="1" ht="11.25" customHeight="1">
      <c r="A161" s="168"/>
      <c r="B161" s="49">
        <v>145</v>
      </c>
      <c r="C161" s="46" t="s">
        <v>112</v>
      </c>
      <c r="D161" s="46" t="s">
        <v>112</v>
      </c>
      <c r="E161" s="46" t="s">
        <v>7</v>
      </c>
      <c r="F161" s="47" t="s">
        <v>6</v>
      </c>
      <c r="G161" s="46">
        <v>60</v>
      </c>
      <c r="H161" s="46">
        <v>6</v>
      </c>
      <c r="I161" s="46">
        <v>25</v>
      </c>
      <c r="J161" s="46">
        <v>1480</v>
      </c>
      <c r="K161" s="46">
        <v>768</v>
      </c>
      <c r="L161" s="46">
        <v>768</v>
      </c>
      <c r="M161" s="50">
        <f t="shared" si="57"/>
        <v>100</v>
      </c>
      <c r="N161" s="49">
        <v>145</v>
      </c>
      <c r="O161" s="46">
        <v>123613</v>
      </c>
      <c r="P161" s="46">
        <v>93328</v>
      </c>
      <c r="Q161" s="46">
        <v>93328</v>
      </c>
      <c r="R161" s="46">
        <v>588</v>
      </c>
      <c r="S161" s="46">
        <v>362</v>
      </c>
      <c r="T161" s="46">
        <v>337.74043715846994</v>
      </c>
      <c r="U161" s="46">
        <f t="shared" si="58"/>
        <v>397</v>
      </c>
      <c r="V161" s="46">
        <f t="shared" si="59"/>
        <v>471</v>
      </c>
      <c r="W161" s="46">
        <f t="shared" si="60"/>
        <v>440</v>
      </c>
      <c r="X161" s="48">
        <f t="shared" si="61"/>
        <v>75.5</v>
      </c>
      <c r="Y161" s="48">
        <f t="shared" si="62"/>
        <v>75.5</v>
      </c>
      <c r="Z161" s="48">
        <f t="shared" si="63"/>
        <v>93.3</v>
      </c>
      <c r="AA161" s="47" t="s">
        <v>10</v>
      </c>
      <c r="AB161" s="46">
        <v>1684</v>
      </c>
    </row>
    <row r="162" spans="1:28" s="5" customFormat="1" ht="11.25" customHeight="1">
      <c r="A162" s="168"/>
      <c r="B162" s="42">
        <v>146</v>
      </c>
      <c r="C162" s="42" t="s">
        <v>112</v>
      </c>
      <c r="D162" s="42" t="s">
        <v>114</v>
      </c>
      <c r="E162" s="42" t="s">
        <v>7</v>
      </c>
      <c r="F162" s="43" t="s">
        <v>6</v>
      </c>
      <c r="G162" s="42">
        <v>62</v>
      </c>
      <c r="H162" s="42">
        <v>3</v>
      </c>
      <c r="I162" s="42">
        <v>23</v>
      </c>
      <c r="J162" s="42">
        <v>170</v>
      </c>
      <c r="K162" s="42">
        <v>17</v>
      </c>
      <c r="L162" s="42">
        <v>17</v>
      </c>
      <c r="M162" s="45">
        <f t="shared" si="57"/>
        <v>100</v>
      </c>
      <c r="N162" s="42">
        <v>146</v>
      </c>
      <c r="O162" s="42">
        <v>3189</v>
      </c>
      <c r="P162" s="42">
        <v>2408</v>
      </c>
      <c r="Q162" s="42">
        <v>2408</v>
      </c>
      <c r="R162" s="42">
        <v>64</v>
      </c>
      <c r="S162" s="42">
        <v>13</v>
      </c>
      <c r="T162" s="42">
        <v>8.7131147540983598</v>
      </c>
      <c r="U162" s="42">
        <f t="shared" si="58"/>
        <v>376</v>
      </c>
      <c r="V162" s="42">
        <f t="shared" si="59"/>
        <v>765</v>
      </c>
      <c r="W162" s="42">
        <f t="shared" si="60"/>
        <v>513</v>
      </c>
      <c r="X162" s="44">
        <f t="shared" si="61"/>
        <v>75.5</v>
      </c>
      <c r="Y162" s="44">
        <f t="shared" si="62"/>
        <v>75.5</v>
      </c>
      <c r="Z162" s="44">
        <f t="shared" si="63"/>
        <v>67</v>
      </c>
      <c r="AA162" s="43" t="s">
        <v>10</v>
      </c>
      <c r="AB162" s="42">
        <v>1684</v>
      </c>
    </row>
    <row r="163" spans="1:28" s="5" customFormat="1" ht="11.25" customHeight="1">
      <c r="A163" s="168"/>
      <c r="B163" s="42">
        <v>147</v>
      </c>
      <c r="C163" s="42" t="s">
        <v>112</v>
      </c>
      <c r="D163" s="42" t="s">
        <v>113</v>
      </c>
      <c r="E163" s="42" t="s">
        <v>7</v>
      </c>
      <c r="F163" s="43" t="s">
        <v>6</v>
      </c>
      <c r="G163" s="42">
        <v>46</v>
      </c>
      <c r="H163" s="42">
        <v>3</v>
      </c>
      <c r="I163" s="42">
        <v>31</v>
      </c>
      <c r="J163" s="42">
        <v>110</v>
      </c>
      <c r="K163" s="42">
        <v>21</v>
      </c>
      <c r="L163" s="42">
        <v>21</v>
      </c>
      <c r="M163" s="45">
        <f t="shared" si="57"/>
        <v>100</v>
      </c>
      <c r="N163" s="42">
        <v>147</v>
      </c>
      <c r="O163" s="42">
        <v>2424</v>
      </c>
      <c r="P163" s="42">
        <v>1830</v>
      </c>
      <c r="Q163" s="42">
        <v>1830</v>
      </c>
      <c r="R163" s="42">
        <v>17</v>
      </c>
      <c r="S163" s="42">
        <v>7</v>
      </c>
      <c r="T163" s="42">
        <v>6.6229508196721314</v>
      </c>
      <c r="U163" s="42">
        <f t="shared" si="58"/>
        <v>155</v>
      </c>
      <c r="V163" s="42">
        <f t="shared" si="59"/>
        <v>333</v>
      </c>
      <c r="W163" s="42">
        <f t="shared" si="60"/>
        <v>315</v>
      </c>
      <c r="X163" s="44">
        <f t="shared" si="61"/>
        <v>75.5</v>
      </c>
      <c r="Y163" s="44">
        <f t="shared" si="62"/>
        <v>75.5</v>
      </c>
      <c r="Z163" s="44">
        <f t="shared" si="63"/>
        <v>94.6</v>
      </c>
      <c r="AA163" s="43" t="s">
        <v>10</v>
      </c>
      <c r="AB163" s="42">
        <v>1684</v>
      </c>
    </row>
    <row r="164" spans="1:28" s="5" customFormat="1" ht="11.25" customHeight="1">
      <c r="A164" s="168"/>
      <c r="B164" s="51">
        <v>148</v>
      </c>
      <c r="C164" s="51" t="s">
        <v>112</v>
      </c>
      <c r="D164" s="51" t="s">
        <v>111</v>
      </c>
      <c r="E164" s="51" t="s">
        <v>7</v>
      </c>
      <c r="F164" s="52" t="s">
        <v>6</v>
      </c>
      <c r="G164" s="51">
        <v>61</v>
      </c>
      <c r="H164" s="51">
        <v>8</v>
      </c>
      <c r="I164" s="51">
        <v>19</v>
      </c>
      <c r="J164" s="51">
        <v>2620</v>
      </c>
      <c r="K164" s="51">
        <v>31</v>
      </c>
      <c r="L164" s="51">
        <v>31</v>
      </c>
      <c r="M164" s="54">
        <f t="shared" si="57"/>
        <v>100</v>
      </c>
      <c r="N164" s="51">
        <v>148</v>
      </c>
      <c r="O164" s="51">
        <v>58668</v>
      </c>
      <c r="P164" s="51">
        <v>44294</v>
      </c>
      <c r="Q164" s="51">
        <v>44294</v>
      </c>
      <c r="R164" s="51">
        <v>1070</v>
      </c>
      <c r="S164" s="51">
        <v>234</v>
      </c>
      <c r="T164" s="51">
        <v>160.29508196721312</v>
      </c>
      <c r="U164" s="51">
        <f t="shared" si="58"/>
        <v>408</v>
      </c>
      <c r="V164" s="51">
        <f t="shared" si="59"/>
        <v>7548</v>
      </c>
      <c r="W164" s="51">
        <f t="shared" si="60"/>
        <v>5171</v>
      </c>
      <c r="X164" s="53">
        <f t="shared" si="61"/>
        <v>75.5</v>
      </c>
      <c r="Y164" s="53">
        <f t="shared" si="62"/>
        <v>75.5</v>
      </c>
      <c r="Z164" s="53">
        <f t="shared" si="63"/>
        <v>68.5</v>
      </c>
      <c r="AA164" s="52" t="s">
        <v>10</v>
      </c>
      <c r="AB164" s="51">
        <v>3150</v>
      </c>
    </row>
    <row r="165" spans="1:28" s="5" customFormat="1" ht="11.25" customHeight="1" thickBot="1">
      <c r="A165" s="168"/>
      <c r="B165" s="92">
        <v>149</v>
      </c>
      <c r="C165" s="46" t="s">
        <v>110</v>
      </c>
      <c r="D165" s="46" t="s">
        <v>110</v>
      </c>
      <c r="E165" s="46" t="s">
        <v>7</v>
      </c>
      <c r="F165" s="47" t="s">
        <v>9</v>
      </c>
      <c r="G165" s="46">
        <v>23</v>
      </c>
      <c r="H165" s="46">
        <v>5</v>
      </c>
      <c r="I165" s="46">
        <v>9</v>
      </c>
      <c r="J165" s="117">
        <v>4100</v>
      </c>
      <c r="K165" s="115">
        <v>3867</v>
      </c>
      <c r="L165" s="115">
        <v>3869</v>
      </c>
      <c r="M165" s="116">
        <f t="shared" si="57"/>
        <v>99.9</v>
      </c>
      <c r="N165" s="92">
        <v>149</v>
      </c>
      <c r="O165" s="115">
        <v>603060</v>
      </c>
      <c r="P165" s="115">
        <v>584429</v>
      </c>
      <c r="Q165" s="115">
        <v>464474</v>
      </c>
      <c r="R165" s="115">
        <v>2400</v>
      </c>
      <c r="S165" s="115">
        <v>2351</v>
      </c>
      <c r="T165" s="115">
        <v>1647.704918032787</v>
      </c>
      <c r="U165" s="115">
        <f t="shared" si="58"/>
        <v>585</v>
      </c>
      <c r="V165" s="115">
        <f t="shared" si="59"/>
        <v>608</v>
      </c>
      <c r="W165" s="115">
        <f t="shared" si="60"/>
        <v>426</v>
      </c>
      <c r="X165" s="114">
        <f t="shared" si="61"/>
        <v>96.9</v>
      </c>
      <c r="Y165" s="114">
        <f t="shared" si="62"/>
        <v>77</v>
      </c>
      <c r="Z165" s="114">
        <f t="shared" si="63"/>
        <v>70.099999999999994</v>
      </c>
      <c r="AA165" s="47" t="s">
        <v>43</v>
      </c>
      <c r="AB165" s="46">
        <v>1836</v>
      </c>
    </row>
    <row r="166" spans="1:28" s="5" customFormat="1" ht="11.25" customHeight="1" thickTop="1">
      <c r="A166" s="168"/>
      <c r="B166" s="33"/>
      <c r="C166" s="37"/>
      <c r="D166" s="37" t="s">
        <v>3</v>
      </c>
      <c r="E166" s="35"/>
      <c r="F166" s="36"/>
      <c r="G166" s="35"/>
      <c r="H166" s="35"/>
      <c r="I166" s="35"/>
      <c r="J166" s="32">
        <f>SUM(J142:J165)</f>
        <v>31765</v>
      </c>
      <c r="K166" s="32">
        <f t="shared" ref="K166:L166" si="64">SUM(K142:K165)</f>
        <v>22080</v>
      </c>
      <c r="L166" s="32">
        <f t="shared" si="64"/>
        <v>22180</v>
      </c>
      <c r="M166" s="34">
        <f t="shared" si="57"/>
        <v>99.5</v>
      </c>
      <c r="N166" s="33"/>
      <c r="O166" s="32">
        <f>SUM(O142:O165)</f>
        <v>4725802</v>
      </c>
      <c r="P166" s="32">
        <f t="shared" ref="P166:T166" si="65">SUM(P142:P165)</f>
        <v>3032294</v>
      </c>
      <c r="Q166" s="32">
        <f t="shared" si="65"/>
        <v>2395124</v>
      </c>
      <c r="R166" s="32">
        <f t="shared" si="65"/>
        <v>19967</v>
      </c>
      <c r="S166" s="32">
        <f t="shared" si="65"/>
        <v>17497</v>
      </c>
      <c r="T166" s="32">
        <f t="shared" si="65"/>
        <v>12912.027322404374</v>
      </c>
      <c r="U166" s="32">
        <f t="shared" si="58"/>
        <v>629</v>
      </c>
      <c r="V166" s="32">
        <f t="shared" si="59"/>
        <v>792</v>
      </c>
      <c r="W166" s="32">
        <f t="shared" si="60"/>
        <v>585</v>
      </c>
      <c r="X166" s="31">
        <f t="shared" si="61"/>
        <v>64.2</v>
      </c>
      <c r="Y166" s="31">
        <f t="shared" si="62"/>
        <v>50.7</v>
      </c>
      <c r="Z166" s="31">
        <f t="shared" si="63"/>
        <v>73.8</v>
      </c>
      <c r="AA166" s="30"/>
      <c r="AB166" s="109">
        <f>AVERAGE(AB142:AB165)</f>
        <v>1928.2916666666667</v>
      </c>
    </row>
    <row r="167" spans="1:28" s="5" customFormat="1" ht="11.25" customHeight="1">
      <c r="A167" s="171"/>
      <c r="B167" s="79"/>
      <c r="C167" s="81"/>
      <c r="D167" s="81"/>
      <c r="E167" s="75"/>
      <c r="F167" s="80"/>
      <c r="G167" s="75"/>
      <c r="H167" s="75"/>
      <c r="I167" s="75"/>
      <c r="J167" s="78"/>
      <c r="K167" s="78"/>
      <c r="L167" s="78"/>
      <c r="M167" s="77"/>
      <c r="N167" s="79"/>
      <c r="O167" s="78"/>
      <c r="P167" s="78"/>
      <c r="Q167" s="78"/>
      <c r="R167" s="78"/>
      <c r="S167" s="78"/>
      <c r="T167" s="78"/>
      <c r="U167" s="78"/>
      <c r="V167" s="78"/>
      <c r="W167" s="78"/>
      <c r="X167" s="101"/>
      <c r="Y167" s="101"/>
      <c r="Z167" s="101"/>
      <c r="AA167" s="76"/>
      <c r="AB167" s="75"/>
    </row>
    <row r="168" spans="1:28" s="5" customFormat="1" ht="11.25" customHeight="1">
      <c r="A168" s="168" t="s">
        <v>338</v>
      </c>
      <c r="B168" s="42">
        <v>150</v>
      </c>
      <c r="C168" s="51" t="s">
        <v>109</v>
      </c>
      <c r="D168" s="51" t="s">
        <v>108</v>
      </c>
      <c r="E168" s="51" t="s">
        <v>19</v>
      </c>
      <c r="F168" s="52" t="s">
        <v>6</v>
      </c>
      <c r="G168" s="51">
        <v>32</v>
      </c>
      <c r="H168" s="51">
        <v>12</v>
      </c>
      <c r="I168" s="51">
        <v>14</v>
      </c>
      <c r="J168" s="51">
        <v>200</v>
      </c>
      <c r="K168" s="51">
        <v>80</v>
      </c>
      <c r="L168" s="51">
        <v>80</v>
      </c>
      <c r="M168" s="54">
        <f t="shared" ref="M168:M181" si="66">+ROUND(K168/L168*100,1)</f>
        <v>100</v>
      </c>
      <c r="N168" s="42">
        <v>150</v>
      </c>
      <c r="O168" s="51">
        <v>6300</v>
      </c>
      <c r="P168" s="51">
        <v>6300</v>
      </c>
      <c r="Q168" s="51">
        <v>6300</v>
      </c>
      <c r="R168" s="51">
        <v>140</v>
      </c>
      <c r="S168" s="51">
        <v>140</v>
      </c>
      <c r="T168" s="51">
        <v>17.21311475409836</v>
      </c>
      <c r="U168" s="51">
        <f t="shared" ref="U168:U181" si="67">ROUND(R168/J168*1000,0)</f>
        <v>700</v>
      </c>
      <c r="V168" s="51">
        <f t="shared" ref="V168:V181" si="68">ROUND(S168/K168*1000,0)</f>
        <v>1750</v>
      </c>
      <c r="W168" s="51">
        <f t="shared" ref="W168:W181" si="69">ROUND(T168/K168*1000,0)</f>
        <v>215</v>
      </c>
      <c r="X168" s="53">
        <f t="shared" ref="X168:X181" si="70">+ROUND(P168/O168*100,1)</f>
        <v>100</v>
      </c>
      <c r="Y168" s="53">
        <f t="shared" ref="Y168:Y181" si="71">+ROUND(Q168/O168*100,1)</f>
        <v>100</v>
      </c>
      <c r="Z168" s="53">
        <f t="shared" ref="Z168:Z181" si="72">+ROUND(T168/S168*100,1)</f>
        <v>12.3</v>
      </c>
      <c r="AA168" s="52" t="s">
        <v>47</v>
      </c>
      <c r="AB168" s="51">
        <v>2000</v>
      </c>
    </row>
    <row r="169" spans="1:28" s="5" customFormat="1" ht="11.25" customHeight="1">
      <c r="A169" s="168"/>
      <c r="B169" s="71">
        <v>151</v>
      </c>
      <c r="C169" s="49" t="s">
        <v>107</v>
      </c>
      <c r="D169" s="49" t="s">
        <v>106</v>
      </c>
      <c r="E169" s="111" t="s">
        <v>25</v>
      </c>
      <c r="F169" s="90" t="s">
        <v>9</v>
      </c>
      <c r="G169" s="49">
        <v>17</v>
      </c>
      <c r="H169" s="49">
        <v>3</v>
      </c>
      <c r="I169" s="49">
        <v>28</v>
      </c>
      <c r="J169" s="49">
        <v>3060</v>
      </c>
      <c r="K169" s="49">
        <v>2515</v>
      </c>
      <c r="L169" s="49">
        <v>2527</v>
      </c>
      <c r="M169" s="85">
        <f t="shared" si="66"/>
        <v>99.5</v>
      </c>
      <c r="N169" s="71">
        <v>151</v>
      </c>
      <c r="O169" s="49">
        <v>274178</v>
      </c>
      <c r="P169" s="49">
        <v>233824</v>
      </c>
      <c r="Q169" s="49">
        <v>233824</v>
      </c>
      <c r="R169" s="49">
        <v>1600</v>
      </c>
      <c r="S169" s="49">
        <v>1030</v>
      </c>
      <c r="T169" s="49">
        <v>749.12021857923503</v>
      </c>
      <c r="U169" s="49">
        <f t="shared" si="67"/>
        <v>523</v>
      </c>
      <c r="V169" s="49">
        <f t="shared" si="68"/>
        <v>410</v>
      </c>
      <c r="W169" s="49">
        <f t="shared" si="69"/>
        <v>298</v>
      </c>
      <c r="X169" s="84">
        <f t="shared" si="70"/>
        <v>85.3</v>
      </c>
      <c r="Y169" s="84">
        <f t="shared" si="71"/>
        <v>85.3</v>
      </c>
      <c r="Z169" s="84">
        <f t="shared" si="72"/>
        <v>72.7</v>
      </c>
      <c r="AA169" s="93" t="s">
        <v>10</v>
      </c>
      <c r="AB169" s="92">
        <v>1640</v>
      </c>
    </row>
    <row r="170" spans="1:28" s="5" customFormat="1" ht="11.25" customHeight="1">
      <c r="A170" s="168"/>
      <c r="B170" s="49">
        <v>152</v>
      </c>
      <c r="C170" s="55" t="s">
        <v>104</v>
      </c>
      <c r="D170" s="55" t="s">
        <v>105</v>
      </c>
      <c r="E170" s="55" t="s">
        <v>44</v>
      </c>
      <c r="F170" s="56" t="s">
        <v>9</v>
      </c>
      <c r="G170" s="55">
        <v>7</v>
      </c>
      <c r="H170" s="55">
        <v>2</v>
      </c>
      <c r="I170" s="55">
        <v>22</v>
      </c>
      <c r="J170" s="55">
        <v>250</v>
      </c>
      <c r="K170" s="55">
        <v>25</v>
      </c>
      <c r="L170" s="55">
        <v>25</v>
      </c>
      <c r="M170" s="89">
        <f t="shared" si="66"/>
        <v>100</v>
      </c>
      <c r="N170" s="49">
        <v>152</v>
      </c>
      <c r="O170" s="55">
        <v>3346</v>
      </c>
      <c r="P170" s="55">
        <v>3346</v>
      </c>
      <c r="Q170" s="55">
        <v>3045</v>
      </c>
      <c r="R170" s="55">
        <v>125</v>
      </c>
      <c r="S170" s="55">
        <v>10</v>
      </c>
      <c r="T170" s="55">
        <v>9.142076502732241</v>
      </c>
      <c r="U170" s="55">
        <f t="shared" si="67"/>
        <v>500</v>
      </c>
      <c r="V170" s="55">
        <f t="shared" si="68"/>
        <v>400</v>
      </c>
      <c r="W170" s="55">
        <f t="shared" si="69"/>
        <v>366</v>
      </c>
      <c r="X170" s="88">
        <f t="shared" si="70"/>
        <v>100</v>
      </c>
      <c r="Y170" s="88">
        <f t="shared" si="71"/>
        <v>91</v>
      </c>
      <c r="Z170" s="88">
        <f t="shared" si="72"/>
        <v>91.4</v>
      </c>
      <c r="AA170" s="56" t="s">
        <v>10</v>
      </c>
      <c r="AB170" s="55">
        <v>3500</v>
      </c>
    </row>
    <row r="171" spans="1:28" s="5" customFormat="1" ht="11.25" customHeight="1">
      <c r="A171" s="168"/>
      <c r="B171" s="51">
        <v>153</v>
      </c>
      <c r="C171" s="51" t="s">
        <v>104</v>
      </c>
      <c r="D171" s="51" t="s">
        <v>103</v>
      </c>
      <c r="E171" s="51" t="s">
        <v>44</v>
      </c>
      <c r="F171" s="52" t="s">
        <v>9</v>
      </c>
      <c r="G171" s="51">
        <v>21</v>
      </c>
      <c r="H171" s="51">
        <v>3</v>
      </c>
      <c r="I171" s="51">
        <v>31</v>
      </c>
      <c r="J171" s="51">
        <v>900</v>
      </c>
      <c r="K171" s="51">
        <v>204</v>
      </c>
      <c r="L171" s="51">
        <v>204</v>
      </c>
      <c r="M171" s="54">
        <f t="shared" si="66"/>
        <v>100</v>
      </c>
      <c r="N171" s="51">
        <v>153</v>
      </c>
      <c r="O171" s="51">
        <v>45351</v>
      </c>
      <c r="P171" s="51">
        <v>45351</v>
      </c>
      <c r="Q171" s="51">
        <v>45351</v>
      </c>
      <c r="R171" s="51">
        <v>282</v>
      </c>
      <c r="S171" s="51">
        <v>185</v>
      </c>
      <c r="T171" s="51">
        <v>123.90983606557377</v>
      </c>
      <c r="U171" s="51">
        <f t="shared" si="67"/>
        <v>313</v>
      </c>
      <c r="V171" s="51">
        <f t="shared" si="68"/>
        <v>907</v>
      </c>
      <c r="W171" s="51">
        <f t="shared" si="69"/>
        <v>607</v>
      </c>
      <c r="X171" s="53">
        <f t="shared" si="70"/>
        <v>100</v>
      </c>
      <c r="Y171" s="53">
        <f t="shared" si="71"/>
        <v>100</v>
      </c>
      <c r="Z171" s="53">
        <f t="shared" si="72"/>
        <v>67</v>
      </c>
      <c r="AA171" s="90" t="s">
        <v>10</v>
      </c>
      <c r="AB171" s="49">
        <v>2052</v>
      </c>
    </row>
    <row r="172" spans="1:28" s="5" customFormat="1" ht="11.25" customHeight="1">
      <c r="A172" s="168"/>
      <c r="B172" s="46">
        <v>154</v>
      </c>
      <c r="C172" s="92" t="s">
        <v>102</v>
      </c>
      <c r="D172" s="92" t="s">
        <v>102</v>
      </c>
      <c r="E172" s="92" t="s">
        <v>7</v>
      </c>
      <c r="F172" s="93" t="s">
        <v>9</v>
      </c>
      <c r="G172" s="92">
        <v>19</v>
      </c>
      <c r="H172" s="92">
        <v>10</v>
      </c>
      <c r="I172" s="92">
        <v>15</v>
      </c>
      <c r="J172" s="92">
        <v>3300</v>
      </c>
      <c r="K172" s="92">
        <v>2612</v>
      </c>
      <c r="L172" s="92">
        <v>2612</v>
      </c>
      <c r="M172" s="95">
        <f t="shared" si="66"/>
        <v>100</v>
      </c>
      <c r="N172" s="46">
        <v>154</v>
      </c>
      <c r="O172" s="92">
        <v>342800</v>
      </c>
      <c r="P172" s="92">
        <v>289057</v>
      </c>
      <c r="Q172" s="92">
        <v>288777</v>
      </c>
      <c r="R172" s="92">
        <v>1600</v>
      </c>
      <c r="S172" s="92">
        <v>1300</v>
      </c>
      <c r="T172" s="92">
        <v>936.61202185792354</v>
      </c>
      <c r="U172" s="92">
        <f t="shared" si="67"/>
        <v>485</v>
      </c>
      <c r="V172" s="92">
        <f t="shared" si="68"/>
        <v>498</v>
      </c>
      <c r="W172" s="92">
        <f t="shared" si="69"/>
        <v>359</v>
      </c>
      <c r="X172" s="94">
        <f t="shared" si="70"/>
        <v>84.3</v>
      </c>
      <c r="Y172" s="94">
        <f t="shared" si="71"/>
        <v>84.2</v>
      </c>
      <c r="Z172" s="94">
        <f t="shared" si="72"/>
        <v>72</v>
      </c>
      <c r="AA172" s="72" t="s">
        <v>5</v>
      </c>
      <c r="AB172" s="71">
        <v>2620</v>
      </c>
    </row>
    <row r="173" spans="1:28" s="5" customFormat="1" ht="11.25" customHeight="1">
      <c r="A173" s="168"/>
      <c r="B173" s="55">
        <v>155</v>
      </c>
      <c r="C173" s="111" t="s">
        <v>101</v>
      </c>
      <c r="D173" s="111" t="s">
        <v>101</v>
      </c>
      <c r="E173" s="111" t="s">
        <v>7</v>
      </c>
      <c r="F173" s="113" t="s">
        <v>9</v>
      </c>
      <c r="G173" s="111">
        <v>26</v>
      </c>
      <c r="H173" s="111">
        <v>2</v>
      </c>
      <c r="I173" s="111">
        <v>26</v>
      </c>
      <c r="J173" s="111">
        <v>1750</v>
      </c>
      <c r="K173" s="111">
        <v>1670</v>
      </c>
      <c r="L173" s="111">
        <v>1674</v>
      </c>
      <c r="M173" s="112">
        <f t="shared" si="66"/>
        <v>99.8</v>
      </c>
      <c r="N173" s="55">
        <v>155</v>
      </c>
      <c r="O173" s="111">
        <v>221929</v>
      </c>
      <c r="P173" s="111">
        <v>149902</v>
      </c>
      <c r="Q173" s="111">
        <v>149903</v>
      </c>
      <c r="R173" s="111">
        <v>820</v>
      </c>
      <c r="S173" s="111">
        <v>950</v>
      </c>
      <c r="T173" s="111">
        <v>606.3633879781421</v>
      </c>
      <c r="U173" s="111">
        <f t="shared" si="67"/>
        <v>469</v>
      </c>
      <c r="V173" s="111">
        <f t="shared" si="68"/>
        <v>569</v>
      </c>
      <c r="W173" s="111">
        <f t="shared" si="69"/>
        <v>363</v>
      </c>
      <c r="X173" s="110">
        <f t="shared" si="70"/>
        <v>67.5</v>
      </c>
      <c r="Y173" s="110">
        <f t="shared" si="71"/>
        <v>67.5</v>
      </c>
      <c r="Z173" s="110">
        <f t="shared" si="72"/>
        <v>63.8</v>
      </c>
      <c r="AA173" s="56" t="s">
        <v>10</v>
      </c>
      <c r="AB173" s="55">
        <v>2000</v>
      </c>
    </row>
    <row r="174" spans="1:28" s="5" customFormat="1" ht="11.25" customHeight="1">
      <c r="A174" s="168"/>
      <c r="B174" s="71">
        <v>156</v>
      </c>
      <c r="C174" s="71" t="s">
        <v>100</v>
      </c>
      <c r="D174" s="71" t="s">
        <v>99</v>
      </c>
      <c r="E174" s="71" t="s">
        <v>7</v>
      </c>
      <c r="F174" s="72" t="s">
        <v>6</v>
      </c>
      <c r="G174" s="71">
        <v>46</v>
      </c>
      <c r="H174" s="71">
        <v>11</v>
      </c>
      <c r="I174" s="71">
        <v>19</v>
      </c>
      <c r="J174" s="71">
        <v>2000</v>
      </c>
      <c r="K174" s="71">
        <v>131</v>
      </c>
      <c r="L174" s="71">
        <v>131</v>
      </c>
      <c r="M174" s="73">
        <f t="shared" si="66"/>
        <v>100</v>
      </c>
      <c r="N174" s="71">
        <v>156</v>
      </c>
      <c r="O174" s="71">
        <v>24892</v>
      </c>
      <c r="P174" s="71">
        <v>22653</v>
      </c>
      <c r="Q174" s="71">
        <v>18495</v>
      </c>
      <c r="R174" s="71">
        <v>400</v>
      </c>
      <c r="S174" s="71">
        <v>185</v>
      </c>
      <c r="T174" s="71">
        <v>68.010928961748633</v>
      </c>
      <c r="U174" s="71">
        <f t="shared" si="67"/>
        <v>200</v>
      </c>
      <c r="V174" s="71">
        <f t="shared" si="68"/>
        <v>1412</v>
      </c>
      <c r="W174" s="71">
        <f t="shared" si="69"/>
        <v>519</v>
      </c>
      <c r="X174" s="107">
        <f t="shared" si="70"/>
        <v>91</v>
      </c>
      <c r="Y174" s="107">
        <f t="shared" si="71"/>
        <v>74.3</v>
      </c>
      <c r="Z174" s="107">
        <f t="shared" si="72"/>
        <v>36.799999999999997</v>
      </c>
      <c r="AA174" s="72" t="s">
        <v>43</v>
      </c>
      <c r="AB174" s="71">
        <v>2775</v>
      </c>
    </row>
    <row r="175" spans="1:28" s="5" customFormat="1" ht="11.25" customHeight="1">
      <c r="A175" s="168"/>
      <c r="B175" s="46">
        <v>157</v>
      </c>
      <c r="C175" s="71" t="s">
        <v>98</v>
      </c>
      <c r="D175" s="71" t="s">
        <v>98</v>
      </c>
      <c r="E175" s="71" t="s">
        <v>7</v>
      </c>
      <c r="F175" s="72" t="s">
        <v>9</v>
      </c>
      <c r="G175" s="71">
        <v>23</v>
      </c>
      <c r="H175" s="71">
        <v>3</v>
      </c>
      <c r="I175" s="71">
        <v>31</v>
      </c>
      <c r="J175" s="71">
        <v>4870</v>
      </c>
      <c r="K175" s="71">
        <v>4465</v>
      </c>
      <c r="L175" s="71">
        <v>4465</v>
      </c>
      <c r="M175" s="73">
        <f t="shared" si="66"/>
        <v>100</v>
      </c>
      <c r="N175" s="46">
        <v>157</v>
      </c>
      <c r="O175" s="71">
        <v>534610</v>
      </c>
      <c r="P175" s="71">
        <v>455523</v>
      </c>
      <c r="Q175" s="71">
        <v>454523</v>
      </c>
      <c r="R175" s="71">
        <v>2310</v>
      </c>
      <c r="S175" s="71">
        <v>2100</v>
      </c>
      <c r="T175" s="71">
        <v>1460.6830601092897</v>
      </c>
      <c r="U175" s="71">
        <f t="shared" si="67"/>
        <v>474</v>
      </c>
      <c r="V175" s="71">
        <f t="shared" si="68"/>
        <v>470</v>
      </c>
      <c r="W175" s="71">
        <f t="shared" si="69"/>
        <v>327</v>
      </c>
      <c r="X175" s="107">
        <f t="shared" si="70"/>
        <v>85.2</v>
      </c>
      <c r="Y175" s="107">
        <f t="shared" si="71"/>
        <v>85</v>
      </c>
      <c r="Z175" s="107">
        <f t="shared" si="72"/>
        <v>69.599999999999994</v>
      </c>
      <c r="AA175" s="93" t="s">
        <v>10</v>
      </c>
      <c r="AB175" s="92">
        <v>1840</v>
      </c>
    </row>
    <row r="176" spans="1:28" s="5" customFormat="1" ht="11.25" customHeight="1">
      <c r="A176" s="168"/>
      <c r="B176" s="55">
        <v>158</v>
      </c>
      <c r="C176" s="46" t="s">
        <v>93</v>
      </c>
      <c r="D176" s="46" t="s">
        <v>97</v>
      </c>
      <c r="E176" s="46" t="s">
        <v>7</v>
      </c>
      <c r="F176" s="47" t="s">
        <v>9</v>
      </c>
      <c r="G176" s="46">
        <v>5</v>
      </c>
      <c r="H176" s="46">
        <v>3</v>
      </c>
      <c r="I176" s="46">
        <v>31</v>
      </c>
      <c r="J176" s="46">
        <v>2100</v>
      </c>
      <c r="K176" s="46">
        <v>1195</v>
      </c>
      <c r="L176" s="46">
        <v>1195</v>
      </c>
      <c r="M176" s="50">
        <f t="shared" si="66"/>
        <v>100</v>
      </c>
      <c r="N176" s="55">
        <v>158</v>
      </c>
      <c r="O176" s="46">
        <v>184977</v>
      </c>
      <c r="P176" s="46">
        <v>124906</v>
      </c>
      <c r="Q176" s="46">
        <v>124906</v>
      </c>
      <c r="R176" s="46">
        <v>1010</v>
      </c>
      <c r="S176" s="46">
        <v>635</v>
      </c>
      <c r="T176" s="46">
        <v>505.40163934426232</v>
      </c>
      <c r="U176" s="46">
        <f t="shared" si="67"/>
        <v>481</v>
      </c>
      <c r="V176" s="46">
        <f t="shared" si="68"/>
        <v>531</v>
      </c>
      <c r="W176" s="46">
        <f t="shared" si="69"/>
        <v>423</v>
      </c>
      <c r="X176" s="48">
        <f t="shared" si="70"/>
        <v>67.5</v>
      </c>
      <c r="Y176" s="48">
        <f t="shared" si="71"/>
        <v>67.5</v>
      </c>
      <c r="Z176" s="48">
        <f t="shared" si="72"/>
        <v>79.599999999999994</v>
      </c>
      <c r="AA176" s="47" t="s">
        <v>5</v>
      </c>
      <c r="AB176" s="46">
        <v>2102</v>
      </c>
    </row>
    <row r="177" spans="1:28" s="5" customFormat="1" ht="11.25" customHeight="1">
      <c r="A177" s="168"/>
      <c r="B177" s="42">
        <v>159</v>
      </c>
      <c r="C177" s="42" t="s">
        <v>93</v>
      </c>
      <c r="D177" s="42" t="s">
        <v>96</v>
      </c>
      <c r="E177" s="42" t="s">
        <v>7</v>
      </c>
      <c r="F177" s="43" t="s">
        <v>9</v>
      </c>
      <c r="G177" s="42">
        <v>13</v>
      </c>
      <c r="H177" s="42">
        <v>3</v>
      </c>
      <c r="I177" s="42">
        <v>26</v>
      </c>
      <c r="J177" s="42">
        <v>2450</v>
      </c>
      <c r="K177" s="42">
        <v>1653</v>
      </c>
      <c r="L177" s="42">
        <v>1653</v>
      </c>
      <c r="M177" s="45">
        <f t="shared" si="66"/>
        <v>100</v>
      </c>
      <c r="N177" s="42">
        <v>159</v>
      </c>
      <c r="O177" s="42">
        <v>185762</v>
      </c>
      <c r="P177" s="42">
        <v>184318</v>
      </c>
      <c r="Q177" s="42">
        <v>149325</v>
      </c>
      <c r="R177" s="42">
        <v>1220</v>
      </c>
      <c r="S177" s="42">
        <v>596</v>
      </c>
      <c r="T177" s="42">
        <v>507.54644808743171</v>
      </c>
      <c r="U177" s="42">
        <f t="shared" si="67"/>
        <v>498</v>
      </c>
      <c r="V177" s="42">
        <f t="shared" si="68"/>
        <v>361</v>
      </c>
      <c r="W177" s="42">
        <f t="shared" si="69"/>
        <v>307</v>
      </c>
      <c r="X177" s="44">
        <f t="shared" si="70"/>
        <v>99.2</v>
      </c>
      <c r="Y177" s="44">
        <f t="shared" si="71"/>
        <v>80.400000000000006</v>
      </c>
      <c r="Z177" s="44">
        <f t="shared" si="72"/>
        <v>85.2</v>
      </c>
      <c r="AA177" s="43" t="s">
        <v>5</v>
      </c>
      <c r="AB177" s="42">
        <v>2102</v>
      </c>
    </row>
    <row r="178" spans="1:28" s="5" customFormat="1" ht="11.25" customHeight="1">
      <c r="A178" s="168"/>
      <c r="B178" s="42">
        <v>160</v>
      </c>
      <c r="C178" s="42" t="s">
        <v>93</v>
      </c>
      <c r="D178" s="42" t="s">
        <v>95</v>
      </c>
      <c r="E178" s="42" t="s">
        <v>7</v>
      </c>
      <c r="F178" s="43" t="s">
        <v>6</v>
      </c>
      <c r="G178" s="42">
        <v>56</v>
      </c>
      <c r="H178" s="42">
        <v>4</v>
      </c>
      <c r="I178" s="42">
        <v>10</v>
      </c>
      <c r="J178" s="42">
        <v>140</v>
      </c>
      <c r="K178" s="42">
        <v>62</v>
      </c>
      <c r="L178" s="42">
        <v>62</v>
      </c>
      <c r="M178" s="45">
        <f t="shared" si="66"/>
        <v>100</v>
      </c>
      <c r="N178" s="42">
        <v>160</v>
      </c>
      <c r="O178" s="42">
        <v>8630</v>
      </c>
      <c r="P178" s="42">
        <v>3322</v>
      </c>
      <c r="Q178" s="42">
        <v>3322</v>
      </c>
      <c r="R178" s="42">
        <v>28</v>
      </c>
      <c r="S178" s="42">
        <v>31</v>
      </c>
      <c r="T178" s="42">
        <v>23.579234972677597</v>
      </c>
      <c r="U178" s="42">
        <f t="shared" si="67"/>
        <v>200</v>
      </c>
      <c r="V178" s="42">
        <f t="shared" si="68"/>
        <v>500</v>
      </c>
      <c r="W178" s="42">
        <f t="shared" si="69"/>
        <v>380</v>
      </c>
      <c r="X178" s="44">
        <f t="shared" si="70"/>
        <v>38.5</v>
      </c>
      <c r="Y178" s="44">
        <f t="shared" si="71"/>
        <v>38.5</v>
      </c>
      <c r="Z178" s="44">
        <f t="shared" si="72"/>
        <v>76.099999999999994</v>
      </c>
      <c r="AA178" s="43" t="s">
        <v>5</v>
      </c>
      <c r="AB178" s="42">
        <v>2102</v>
      </c>
    </row>
    <row r="179" spans="1:28" s="5" customFormat="1" ht="11.25" customHeight="1">
      <c r="A179" s="168"/>
      <c r="B179" s="42">
        <v>161</v>
      </c>
      <c r="C179" s="42" t="s">
        <v>93</v>
      </c>
      <c r="D179" s="42" t="s">
        <v>94</v>
      </c>
      <c r="E179" s="42" t="s">
        <v>7</v>
      </c>
      <c r="F179" s="43" t="s">
        <v>9</v>
      </c>
      <c r="G179" s="42">
        <v>15</v>
      </c>
      <c r="H179" s="42">
        <v>3</v>
      </c>
      <c r="I179" s="42">
        <v>28</v>
      </c>
      <c r="J179" s="42">
        <v>326</v>
      </c>
      <c r="K179" s="42">
        <v>222</v>
      </c>
      <c r="L179" s="42">
        <v>222</v>
      </c>
      <c r="M179" s="45">
        <f t="shared" si="66"/>
        <v>100</v>
      </c>
      <c r="N179" s="42">
        <v>161</v>
      </c>
      <c r="O179" s="42">
        <v>33362</v>
      </c>
      <c r="P179" s="42">
        <v>15753</v>
      </c>
      <c r="Q179" s="42">
        <v>15753</v>
      </c>
      <c r="R179" s="42">
        <v>120</v>
      </c>
      <c r="S179" s="42">
        <v>120.3</v>
      </c>
      <c r="T179" s="42">
        <v>91.15300546448087</v>
      </c>
      <c r="U179" s="42">
        <f t="shared" si="67"/>
        <v>368</v>
      </c>
      <c r="V179" s="42">
        <f t="shared" si="68"/>
        <v>542</v>
      </c>
      <c r="W179" s="42">
        <f t="shared" si="69"/>
        <v>411</v>
      </c>
      <c r="X179" s="44">
        <f t="shared" si="70"/>
        <v>47.2</v>
      </c>
      <c r="Y179" s="44">
        <f t="shared" si="71"/>
        <v>47.2</v>
      </c>
      <c r="Z179" s="44">
        <f t="shared" si="72"/>
        <v>75.8</v>
      </c>
      <c r="AA179" s="43" t="s">
        <v>5</v>
      </c>
      <c r="AB179" s="42">
        <v>2102</v>
      </c>
    </row>
    <row r="180" spans="1:28" s="5" customFormat="1" ht="11.25" customHeight="1" thickBot="1">
      <c r="A180" s="168"/>
      <c r="B180" s="46">
        <v>162</v>
      </c>
      <c r="C180" s="38" t="s">
        <v>93</v>
      </c>
      <c r="D180" s="38" t="s">
        <v>92</v>
      </c>
      <c r="E180" s="38" t="s">
        <v>7</v>
      </c>
      <c r="F180" s="39" t="s">
        <v>9</v>
      </c>
      <c r="G180" s="38">
        <v>19</v>
      </c>
      <c r="H180" s="38">
        <v>4</v>
      </c>
      <c r="I180" s="38">
        <v>9</v>
      </c>
      <c r="J180" s="38">
        <v>1960</v>
      </c>
      <c r="K180" s="38">
        <v>1367</v>
      </c>
      <c r="L180" s="38">
        <v>1367</v>
      </c>
      <c r="M180" s="41">
        <f t="shared" si="66"/>
        <v>100</v>
      </c>
      <c r="N180" s="46">
        <v>162</v>
      </c>
      <c r="O180" s="38">
        <v>178866</v>
      </c>
      <c r="P180" s="38">
        <v>176033</v>
      </c>
      <c r="Q180" s="38">
        <v>141420</v>
      </c>
      <c r="R180" s="38">
        <v>1160</v>
      </c>
      <c r="S180" s="38">
        <v>1094</v>
      </c>
      <c r="T180" s="38">
        <v>488.70491803278691</v>
      </c>
      <c r="U180" s="38">
        <f t="shared" si="67"/>
        <v>592</v>
      </c>
      <c r="V180" s="38">
        <f t="shared" si="68"/>
        <v>800</v>
      </c>
      <c r="W180" s="38">
        <f t="shared" si="69"/>
        <v>358</v>
      </c>
      <c r="X180" s="40">
        <f t="shared" si="70"/>
        <v>98.4</v>
      </c>
      <c r="Y180" s="40">
        <f t="shared" si="71"/>
        <v>79.099999999999994</v>
      </c>
      <c r="Z180" s="40">
        <f t="shared" si="72"/>
        <v>44.7</v>
      </c>
      <c r="AA180" s="39" t="s">
        <v>5</v>
      </c>
      <c r="AB180" s="38">
        <v>2102</v>
      </c>
    </row>
    <row r="181" spans="1:28" s="5" customFormat="1" ht="11.25" customHeight="1" thickTop="1">
      <c r="A181" s="168"/>
      <c r="B181" s="33"/>
      <c r="C181" s="37"/>
      <c r="D181" s="37" t="s">
        <v>3</v>
      </c>
      <c r="E181" s="35"/>
      <c r="F181" s="36"/>
      <c r="G181" s="35"/>
      <c r="H181" s="35"/>
      <c r="I181" s="35"/>
      <c r="J181" s="32">
        <f>SUM(J168:J180)</f>
        <v>23306</v>
      </c>
      <c r="K181" s="32">
        <f t="shared" ref="K181:L181" si="73">SUM(K168:K180)</f>
        <v>16201</v>
      </c>
      <c r="L181" s="32">
        <f t="shared" si="73"/>
        <v>16217</v>
      </c>
      <c r="M181" s="34">
        <f t="shared" si="66"/>
        <v>99.9</v>
      </c>
      <c r="N181" s="33"/>
      <c r="O181" s="32">
        <f>SUM(O168:O180)</f>
        <v>2045003</v>
      </c>
      <c r="P181" s="32">
        <f t="shared" ref="P181:T181" si="74">SUM(P168:P180)</f>
        <v>1710288</v>
      </c>
      <c r="Q181" s="32">
        <f t="shared" si="74"/>
        <v>1634944</v>
      </c>
      <c r="R181" s="32">
        <f t="shared" si="74"/>
        <v>10815</v>
      </c>
      <c r="S181" s="32">
        <f t="shared" si="74"/>
        <v>8376.2999999999993</v>
      </c>
      <c r="T181" s="32">
        <f t="shared" si="74"/>
        <v>5587.4398907103832</v>
      </c>
      <c r="U181" s="32">
        <f t="shared" si="67"/>
        <v>464</v>
      </c>
      <c r="V181" s="32">
        <f t="shared" si="68"/>
        <v>517</v>
      </c>
      <c r="W181" s="32">
        <f t="shared" si="69"/>
        <v>345</v>
      </c>
      <c r="X181" s="31">
        <f t="shared" si="70"/>
        <v>83.6</v>
      </c>
      <c r="Y181" s="31">
        <f t="shared" si="71"/>
        <v>79.900000000000006</v>
      </c>
      <c r="Z181" s="31">
        <f t="shared" si="72"/>
        <v>66.7</v>
      </c>
      <c r="AA181" s="30"/>
      <c r="AB181" s="109">
        <f>AVERAGE(AB168:AB180)</f>
        <v>2225.9230769230771</v>
      </c>
    </row>
    <row r="182" spans="1:28" s="5" customFormat="1" ht="11.25" customHeight="1">
      <c r="A182" s="171"/>
      <c r="B182" s="79"/>
      <c r="C182" s="81"/>
      <c r="D182" s="81"/>
      <c r="E182" s="75"/>
      <c r="F182" s="80"/>
      <c r="G182" s="75"/>
      <c r="H182" s="75"/>
      <c r="I182" s="75"/>
      <c r="J182" s="78"/>
      <c r="K182" s="78"/>
      <c r="L182" s="78"/>
      <c r="M182" s="77"/>
      <c r="N182" s="79"/>
      <c r="O182" s="78"/>
      <c r="P182" s="78"/>
      <c r="Q182" s="78"/>
      <c r="R182" s="78"/>
      <c r="S182" s="78"/>
      <c r="T182" s="78"/>
      <c r="U182" s="78"/>
      <c r="V182" s="78"/>
      <c r="W182" s="78"/>
      <c r="X182" s="101"/>
      <c r="Y182" s="101"/>
      <c r="Z182" s="101"/>
      <c r="AA182" s="76"/>
      <c r="AB182" s="75"/>
    </row>
    <row r="183" spans="1:28" s="5" customFormat="1" ht="11.25" customHeight="1">
      <c r="A183" s="167" t="s">
        <v>91</v>
      </c>
      <c r="B183" s="46">
        <v>163</v>
      </c>
      <c r="C183" s="46" t="s">
        <v>86</v>
      </c>
      <c r="D183" s="46" t="s">
        <v>90</v>
      </c>
      <c r="E183" s="46" t="s">
        <v>25</v>
      </c>
      <c r="F183" s="47" t="s">
        <v>9</v>
      </c>
      <c r="G183" s="46">
        <v>17</v>
      </c>
      <c r="H183" s="46">
        <v>12</v>
      </c>
      <c r="I183" s="46">
        <v>27</v>
      </c>
      <c r="J183" s="46">
        <v>1060</v>
      </c>
      <c r="K183" s="46">
        <v>842</v>
      </c>
      <c r="L183" s="46">
        <v>842</v>
      </c>
      <c r="M183" s="50">
        <f t="shared" ref="M183:M197" si="75">+ROUND(K183/L183*100,1)</f>
        <v>100</v>
      </c>
      <c r="N183" s="46">
        <v>163</v>
      </c>
      <c r="O183" s="46">
        <v>100607</v>
      </c>
      <c r="P183" s="46">
        <v>99978</v>
      </c>
      <c r="Q183" s="46">
        <v>98083</v>
      </c>
      <c r="R183" s="46">
        <v>563</v>
      </c>
      <c r="S183" s="46">
        <v>429</v>
      </c>
      <c r="T183" s="46">
        <v>274.88251366120221</v>
      </c>
      <c r="U183" s="46">
        <f t="shared" ref="U183:U197" si="76">ROUND(R183/J183*1000,0)</f>
        <v>531</v>
      </c>
      <c r="V183" s="46">
        <f t="shared" ref="V183:V197" si="77">ROUND(S183/K183*1000,0)</f>
        <v>510</v>
      </c>
      <c r="W183" s="46">
        <f t="shared" ref="W183:W197" si="78">ROUND(T183/K183*1000,0)</f>
        <v>326</v>
      </c>
      <c r="X183" s="48">
        <f t="shared" ref="X183:X197" si="79">+ROUND(P183/O183*100,1)</f>
        <v>99.4</v>
      </c>
      <c r="Y183" s="48">
        <f t="shared" ref="Y183:Y197" si="80">+ROUND(Q183/O183*100,1)</f>
        <v>97.5</v>
      </c>
      <c r="Z183" s="48">
        <f t="shared" ref="Z183:Z197" si="81">+ROUND(T183/S183*100,1)</f>
        <v>64.099999999999994</v>
      </c>
      <c r="AA183" s="47" t="s">
        <v>5</v>
      </c>
      <c r="AB183" s="46">
        <v>1830</v>
      </c>
    </row>
    <row r="184" spans="1:28" s="5" customFormat="1" ht="11.25" customHeight="1">
      <c r="A184" s="168"/>
      <c r="B184" s="58">
        <v>164</v>
      </c>
      <c r="C184" s="64" t="s">
        <v>86</v>
      </c>
      <c r="D184" s="64" t="s">
        <v>89</v>
      </c>
      <c r="E184" s="58" t="s">
        <v>25</v>
      </c>
      <c r="F184" s="63" t="s">
        <v>9</v>
      </c>
      <c r="G184" s="58">
        <v>19</v>
      </c>
      <c r="H184" s="58">
        <v>7</v>
      </c>
      <c r="I184" s="58">
        <v>10</v>
      </c>
      <c r="J184" s="58">
        <v>1190</v>
      </c>
      <c r="K184" s="58">
        <v>897</v>
      </c>
      <c r="L184" s="58">
        <v>939</v>
      </c>
      <c r="M184" s="62">
        <f t="shared" si="75"/>
        <v>95.5</v>
      </c>
      <c r="N184" s="58">
        <v>164</v>
      </c>
      <c r="O184" s="58">
        <v>117190</v>
      </c>
      <c r="P184" s="58">
        <v>113216</v>
      </c>
      <c r="Q184" s="58">
        <v>109072</v>
      </c>
      <c r="R184" s="58">
        <v>626</v>
      </c>
      <c r="S184" s="58">
        <v>351</v>
      </c>
      <c r="T184" s="58">
        <v>320.19125683060111</v>
      </c>
      <c r="U184" s="58">
        <f t="shared" si="76"/>
        <v>526</v>
      </c>
      <c r="V184" s="58">
        <f t="shared" si="77"/>
        <v>391</v>
      </c>
      <c r="W184" s="58">
        <f t="shared" si="78"/>
        <v>357</v>
      </c>
      <c r="X184" s="60">
        <f t="shared" si="79"/>
        <v>96.6</v>
      </c>
      <c r="Y184" s="60">
        <f t="shared" si="80"/>
        <v>93.1</v>
      </c>
      <c r="Z184" s="60">
        <f t="shared" si="81"/>
        <v>91.2</v>
      </c>
      <c r="AA184" s="59" t="s">
        <v>5</v>
      </c>
      <c r="AB184" s="58">
        <v>1830</v>
      </c>
    </row>
    <row r="185" spans="1:28" s="5" customFormat="1" ht="11.25" customHeight="1">
      <c r="A185" s="168"/>
      <c r="B185" s="46">
        <v>165</v>
      </c>
      <c r="C185" s="64" t="s">
        <v>86</v>
      </c>
      <c r="D185" s="64" t="s">
        <v>88</v>
      </c>
      <c r="E185" s="58" t="s">
        <v>19</v>
      </c>
      <c r="F185" s="63" t="s">
        <v>6</v>
      </c>
      <c r="G185" s="58">
        <v>32</v>
      </c>
      <c r="H185" s="58">
        <v>12</v>
      </c>
      <c r="I185" s="58">
        <v>1</v>
      </c>
      <c r="J185" s="58">
        <v>120</v>
      </c>
      <c r="K185" s="58">
        <v>59</v>
      </c>
      <c r="L185" s="58">
        <v>59</v>
      </c>
      <c r="M185" s="62">
        <f t="shared" si="75"/>
        <v>100</v>
      </c>
      <c r="N185" s="46">
        <v>165</v>
      </c>
      <c r="O185" s="58">
        <v>9957</v>
      </c>
      <c r="P185" s="58">
        <v>9957</v>
      </c>
      <c r="Q185" s="58">
        <v>9952</v>
      </c>
      <c r="R185" s="58">
        <v>86</v>
      </c>
      <c r="S185" s="58">
        <v>50</v>
      </c>
      <c r="T185" s="58">
        <v>27.204918032786885</v>
      </c>
      <c r="U185" s="58">
        <f t="shared" si="76"/>
        <v>717</v>
      </c>
      <c r="V185" s="58">
        <f t="shared" si="77"/>
        <v>847</v>
      </c>
      <c r="W185" s="58">
        <f t="shared" si="78"/>
        <v>461</v>
      </c>
      <c r="X185" s="60">
        <f t="shared" si="79"/>
        <v>100</v>
      </c>
      <c r="Y185" s="60">
        <f t="shared" si="80"/>
        <v>99.9</v>
      </c>
      <c r="Z185" s="60">
        <f t="shared" si="81"/>
        <v>54.4</v>
      </c>
      <c r="AA185" s="59" t="s">
        <v>47</v>
      </c>
      <c r="AB185" s="58">
        <v>1000</v>
      </c>
    </row>
    <row r="186" spans="1:28" s="5" customFormat="1" ht="11.25" customHeight="1">
      <c r="A186" s="168"/>
      <c r="B186" s="58">
        <v>166</v>
      </c>
      <c r="C186" s="42" t="s">
        <v>86</v>
      </c>
      <c r="D186" s="42" t="s">
        <v>87</v>
      </c>
      <c r="E186" s="42" t="s">
        <v>19</v>
      </c>
      <c r="F186" s="43" t="s">
        <v>9</v>
      </c>
      <c r="G186" s="42">
        <v>1</v>
      </c>
      <c r="H186" s="42">
        <v>12</v>
      </c>
      <c r="I186" s="42">
        <v>5</v>
      </c>
      <c r="J186" s="42">
        <v>180</v>
      </c>
      <c r="K186" s="42">
        <v>124</v>
      </c>
      <c r="L186" s="42">
        <v>124</v>
      </c>
      <c r="M186" s="45">
        <f t="shared" si="75"/>
        <v>100</v>
      </c>
      <c r="N186" s="58">
        <v>166</v>
      </c>
      <c r="O186" s="42">
        <v>11510</v>
      </c>
      <c r="P186" s="42">
        <v>11330</v>
      </c>
      <c r="Q186" s="42">
        <v>11230</v>
      </c>
      <c r="R186" s="42">
        <v>66</v>
      </c>
      <c r="S186" s="42">
        <v>55</v>
      </c>
      <c r="T186" s="42">
        <v>31.448087431693988</v>
      </c>
      <c r="U186" s="42">
        <f t="shared" si="76"/>
        <v>367</v>
      </c>
      <c r="V186" s="42">
        <f t="shared" si="77"/>
        <v>444</v>
      </c>
      <c r="W186" s="42">
        <f t="shared" si="78"/>
        <v>254</v>
      </c>
      <c r="X186" s="44">
        <f t="shared" si="79"/>
        <v>98.4</v>
      </c>
      <c r="Y186" s="44">
        <f t="shared" si="80"/>
        <v>97.6</v>
      </c>
      <c r="Z186" s="44">
        <f t="shared" si="81"/>
        <v>57.2</v>
      </c>
      <c r="AA186" s="43" t="s">
        <v>5</v>
      </c>
      <c r="AB186" s="42">
        <v>500</v>
      </c>
    </row>
    <row r="187" spans="1:28" s="5" customFormat="1" ht="11.25" customHeight="1">
      <c r="A187" s="168"/>
      <c r="B187" s="51">
        <v>167</v>
      </c>
      <c r="C187" s="51" t="s">
        <v>86</v>
      </c>
      <c r="D187" s="51" t="s">
        <v>85</v>
      </c>
      <c r="E187" s="51" t="s">
        <v>19</v>
      </c>
      <c r="F187" s="52" t="s">
        <v>9</v>
      </c>
      <c r="G187" s="51">
        <v>21</v>
      </c>
      <c r="H187" s="51">
        <v>3</v>
      </c>
      <c r="I187" s="51">
        <v>24</v>
      </c>
      <c r="J187" s="51">
        <v>130</v>
      </c>
      <c r="K187" s="51">
        <v>76</v>
      </c>
      <c r="L187" s="51">
        <v>76</v>
      </c>
      <c r="M187" s="54">
        <f t="shared" si="75"/>
        <v>100</v>
      </c>
      <c r="N187" s="51">
        <v>167</v>
      </c>
      <c r="O187" s="51">
        <v>8025</v>
      </c>
      <c r="P187" s="51">
        <v>7985</v>
      </c>
      <c r="Q187" s="51">
        <v>7980</v>
      </c>
      <c r="R187" s="51">
        <v>59</v>
      </c>
      <c r="S187" s="51">
        <v>50</v>
      </c>
      <c r="T187" s="51">
        <v>21.92622950819672</v>
      </c>
      <c r="U187" s="51">
        <f t="shared" si="76"/>
        <v>454</v>
      </c>
      <c r="V187" s="51">
        <f t="shared" si="77"/>
        <v>658</v>
      </c>
      <c r="W187" s="51">
        <f t="shared" si="78"/>
        <v>289</v>
      </c>
      <c r="X187" s="53">
        <f t="shared" si="79"/>
        <v>99.5</v>
      </c>
      <c r="Y187" s="53">
        <f t="shared" si="80"/>
        <v>99.4</v>
      </c>
      <c r="Z187" s="53">
        <f t="shared" si="81"/>
        <v>43.9</v>
      </c>
      <c r="AA187" s="52" t="s">
        <v>43</v>
      </c>
      <c r="AB187" s="51">
        <v>2500</v>
      </c>
    </row>
    <row r="188" spans="1:28" s="5" customFormat="1" ht="11.25" customHeight="1">
      <c r="A188" s="168"/>
      <c r="B188" s="108">
        <v>168</v>
      </c>
      <c r="C188" s="71" t="s">
        <v>84</v>
      </c>
      <c r="D188" s="71" t="s">
        <v>83</v>
      </c>
      <c r="E188" s="71" t="s">
        <v>22</v>
      </c>
      <c r="F188" s="72" t="s">
        <v>6</v>
      </c>
      <c r="G188" s="71">
        <v>63</v>
      </c>
      <c r="H188" s="71">
        <v>4</v>
      </c>
      <c r="I188" s="71">
        <v>18</v>
      </c>
      <c r="J188" s="71">
        <v>154</v>
      </c>
      <c r="K188" s="71">
        <v>89</v>
      </c>
      <c r="L188" s="71">
        <v>99</v>
      </c>
      <c r="M188" s="73">
        <f t="shared" si="75"/>
        <v>89.9</v>
      </c>
      <c r="N188" s="108">
        <v>168</v>
      </c>
      <c r="O188" s="71">
        <v>18576</v>
      </c>
      <c r="P188" s="71">
        <v>8868</v>
      </c>
      <c r="Q188" s="71">
        <v>8868</v>
      </c>
      <c r="R188" s="71">
        <v>69</v>
      </c>
      <c r="S188" s="71">
        <v>69</v>
      </c>
      <c r="T188" s="71">
        <v>50.754098360655739</v>
      </c>
      <c r="U188" s="71">
        <f t="shared" si="76"/>
        <v>448</v>
      </c>
      <c r="V188" s="71">
        <f t="shared" si="77"/>
        <v>775</v>
      </c>
      <c r="W188" s="71">
        <f t="shared" si="78"/>
        <v>570</v>
      </c>
      <c r="X188" s="107">
        <f t="shared" si="79"/>
        <v>47.7</v>
      </c>
      <c r="Y188" s="107">
        <f t="shared" si="80"/>
        <v>47.7</v>
      </c>
      <c r="Z188" s="107">
        <f t="shared" si="81"/>
        <v>73.599999999999994</v>
      </c>
      <c r="AA188" s="72" t="s">
        <v>43</v>
      </c>
      <c r="AB188" s="71">
        <v>1720</v>
      </c>
    </row>
    <row r="189" spans="1:28" s="5" customFormat="1" ht="11.25" customHeight="1">
      <c r="A189" s="168"/>
      <c r="B189" s="46">
        <v>169</v>
      </c>
      <c r="C189" s="46" t="s">
        <v>75</v>
      </c>
      <c r="D189" s="46" t="s">
        <v>82</v>
      </c>
      <c r="E189" s="46" t="s">
        <v>7</v>
      </c>
      <c r="F189" s="47" t="s">
        <v>9</v>
      </c>
      <c r="G189" s="46">
        <v>10</v>
      </c>
      <c r="H189" s="46">
        <v>3</v>
      </c>
      <c r="I189" s="46">
        <v>31</v>
      </c>
      <c r="J189" s="46">
        <v>700</v>
      </c>
      <c r="K189" s="46">
        <v>512</v>
      </c>
      <c r="L189" s="46">
        <v>512</v>
      </c>
      <c r="M189" s="50">
        <f t="shared" si="75"/>
        <v>100</v>
      </c>
      <c r="N189" s="46">
        <v>169</v>
      </c>
      <c r="O189" s="46">
        <v>115122</v>
      </c>
      <c r="P189" s="46">
        <v>114822</v>
      </c>
      <c r="Q189" s="46">
        <v>109789</v>
      </c>
      <c r="R189" s="46">
        <v>3900</v>
      </c>
      <c r="S189" s="46">
        <v>2770</v>
      </c>
      <c r="T189" s="46">
        <v>314.5409836065574</v>
      </c>
      <c r="U189" s="46">
        <f t="shared" si="76"/>
        <v>5571</v>
      </c>
      <c r="V189" s="46">
        <f t="shared" si="77"/>
        <v>5410</v>
      </c>
      <c r="W189" s="46">
        <f t="shared" si="78"/>
        <v>614</v>
      </c>
      <c r="X189" s="48">
        <f t="shared" si="79"/>
        <v>99.7</v>
      </c>
      <c r="Y189" s="48">
        <f t="shared" si="80"/>
        <v>95.4</v>
      </c>
      <c r="Z189" s="48">
        <f t="shared" si="81"/>
        <v>11.4</v>
      </c>
      <c r="AA189" s="47" t="s">
        <v>10</v>
      </c>
      <c r="AB189" s="46">
        <v>2160</v>
      </c>
    </row>
    <row r="190" spans="1:28" s="5" customFormat="1" ht="11.25" customHeight="1">
      <c r="A190" s="168"/>
      <c r="B190" s="58">
        <v>170</v>
      </c>
      <c r="C190" s="42" t="s">
        <v>75</v>
      </c>
      <c r="D190" s="42" t="s">
        <v>81</v>
      </c>
      <c r="E190" s="42" t="s">
        <v>7</v>
      </c>
      <c r="F190" s="43" t="s">
        <v>9</v>
      </c>
      <c r="G190" s="42">
        <v>12</v>
      </c>
      <c r="H190" s="42">
        <v>5</v>
      </c>
      <c r="I190" s="42">
        <v>30</v>
      </c>
      <c r="J190" s="42">
        <v>350</v>
      </c>
      <c r="K190" s="42">
        <v>243</v>
      </c>
      <c r="L190" s="42">
        <v>243</v>
      </c>
      <c r="M190" s="45">
        <f t="shared" si="75"/>
        <v>100</v>
      </c>
      <c r="N190" s="58">
        <v>170</v>
      </c>
      <c r="O190" s="42">
        <v>30965</v>
      </c>
      <c r="P190" s="42">
        <v>30964</v>
      </c>
      <c r="Q190" s="42">
        <v>30904</v>
      </c>
      <c r="R190" s="42">
        <v>1700</v>
      </c>
      <c r="S190" s="42">
        <v>768</v>
      </c>
      <c r="T190" s="42">
        <v>84.603825136612016</v>
      </c>
      <c r="U190" s="42">
        <f t="shared" si="76"/>
        <v>4857</v>
      </c>
      <c r="V190" s="42">
        <f t="shared" si="77"/>
        <v>3160</v>
      </c>
      <c r="W190" s="42">
        <f t="shared" si="78"/>
        <v>348</v>
      </c>
      <c r="X190" s="44">
        <f t="shared" si="79"/>
        <v>100</v>
      </c>
      <c r="Y190" s="44">
        <f t="shared" si="80"/>
        <v>99.8</v>
      </c>
      <c r="Z190" s="44">
        <f t="shared" si="81"/>
        <v>11</v>
      </c>
      <c r="AA190" s="43" t="s">
        <v>10</v>
      </c>
      <c r="AB190" s="42">
        <v>2160</v>
      </c>
    </row>
    <row r="191" spans="1:28" s="5" customFormat="1" ht="11.25" customHeight="1">
      <c r="A191" s="168"/>
      <c r="B191" s="106">
        <v>171</v>
      </c>
      <c r="C191" s="57" t="s">
        <v>75</v>
      </c>
      <c r="D191" s="57" t="s">
        <v>80</v>
      </c>
      <c r="E191" s="57" t="s">
        <v>7</v>
      </c>
      <c r="F191" s="105" t="s">
        <v>6</v>
      </c>
      <c r="G191" s="57">
        <v>57</v>
      </c>
      <c r="H191" s="57">
        <v>5</v>
      </c>
      <c r="I191" s="57">
        <v>31</v>
      </c>
      <c r="J191" s="57">
        <v>320</v>
      </c>
      <c r="K191" s="57">
        <v>224</v>
      </c>
      <c r="L191" s="57">
        <v>224</v>
      </c>
      <c r="M191" s="104">
        <f t="shared" si="75"/>
        <v>100</v>
      </c>
      <c r="N191" s="106">
        <v>171</v>
      </c>
      <c r="O191" s="57">
        <v>27109</v>
      </c>
      <c r="P191" s="57">
        <v>27109</v>
      </c>
      <c r="Q191" s="57">
        <v>27083</v>
      </c>
      <c r="R191" s="57">
        <v>193</v>
      </c>
      <c r="S191" s="57">
        <v>156</v>
      </c>
      <c r="T191" s="57">
        <v>74.068306010928964</v>
      </c>
      <c r="U191" s="57">
        <f t="shared" si="76"/>
        <v>603</v>
      </c>
      <c r="V191" s="57">
        <f t="shared" si="77"/>
        <v>696</v>
      </c>
      <c r="W191" s="57">
        <f t="shared" si="78"/>
        <v>331</v>
      </c>
      <c r="X191" s="102">
        <f t="shared" si="79"/>
        <v>100</v>
      </c>
      <c r="Y191" s="102">
        <f t="shared" si="80"/>
        <v>99.9</v>
      </c>
      <c r="Z191" s="102">
        <f t="shared" si="81"/>
        <v>47.5</v>
      </c>
      <c r="AA191" s="43" t="s">
        <v>10</v>
      </c>
      <c r="AB191" s="42">
        <v>2160</v>
      </c>
    </row>
    <row r="192" spans="1:28" s="5" customFormat="1" ht="11.25" customHeight="1">
      <c r="A192" s="168"/>
      <c r="B192" s="103">
        <v>172</v>
      </c>
      <c r="C192" s="57" t="s">
        <v>75</v>
      </c>
      <c r="D192" s="57" t="s">
        <v>79</v>
      </c>
      <c r="E192" s="57" t="s">
        <v>7</v>
      </c>
      <c r="F192" s="105" t="s">
        <v>6</v>
      </c>
      <c r="G192" s="57">
        <v>37</v>
      </c>
      <c r="H192" s="57">
        <v>5</v>
      </c>
      <c r="I192" s="57">
        <v>11</v>
      </c>
      <c r="J192" s="57">
        <v>800</v>
      </c>
      <c r="K192" s="57">
        <v>275</v>
      </c>
      <c r="L192" s="57">
        <v>275</v>
      </c>
      <c r="M192" s="104">
        <f t="shared" si="75"/>
        <v>100</v>
      </c>
      <c r="N192" s="103">
        <v>172</v>
      </c>
      <c r="O192" s="57">
        <v>33162</v>
      </c>
      <c r="P192" s="57">
        <v>33162</v>
      </c>
      <c r="Q192" s="57">
        <v>33030</v>
      </c>
      <c r="R192" s="57">
        <v>260</v>
      </c>
      <c r="S192" s="57">
        <v>193</v>
      </c>
      <c r="T192" s="57">
        <v>90.606557377049185</v>
      </c>
      <c r="U192" s="57">
        <f t="shared" si="76"/>
        <v>325</v>
      </c>
      <c r="V192" s="57">
        <f t="shared" si="77"/>
        <v>702</v>
      </c>
      <c r="W192" s="57">
        <f t="shared" si="78"/>
        <v>329</v>
      </c>
      <c r="X192" s="102">
        <f t="shared" si="79"/>
        <v>100</v>
      </c>
      <c r="Y192" s="102">
        <f t="shared" si="80"/>
        <v>99.6</v>
      </c>
      <c r="Z192" s="102">
        <f t="shared" si="81"/>
        <v>46.9</v>
      </c>
      <c r="AA192" s="43" t="s">
        <v>10</v>
      </c>
      <c r="AB192" s="42">
        <v>2160</v>
      </c>
    </row>
    <row r="193" spans="1:28" s="5" customFormat="1" ht="11.25" customHeight="1">
      <c r="A193" s="168"/>
      <c r="B193" s="106">
        <v>173</v>
      </c>
      <c r="C193" s="57" t="s">
        <v>75</v>
      </c>
      <c r="D193" s="57" t="s">
        <v>78</v>
      </c>
      <c r="E193" s="57" t="s">
        <v>7</v>
      </c>
      <c r="F193" s="105" t="s">
        <v>6</v>
      </c>
      <c r="G193" s="57">
        <v>63</v>
      </c>
      <c r="H193" s="57">
        <v>4</v>
      </c>
      <c r="I193" s="57">
        <v>5</v>
      </c>
      <c r="J193" s="57">
        <v>115</v>
      </c>
      <c r="K193" s="57">
        <v>71</v>
      </c>
      <c r="L193" s="57">
        <v>71</v>
      </c>
      <c r="M193" s="104">
        <f t="shared" si="75"/>
        <v>100</v>
      </c>
      <c r="N193" s="106">
        <v>173</v>
      </c>
      <c r="O193" s="57">
        <v>4824</v>
      </c>
      <c r="P193" s="57">
        <v>4684</v>
      </c>
      <c r="Q193" s="57">
        <v>4509</v>
      </c>
      <c r="R193" s="57">
        <v>29</v>
      </c>
      <c r="S193" s="57">
        <v>29</v>
      </c>
      <c r="T193" s="57">
        <v>13.180327868852459</v>
      </c>
      <c r="U193" s="57">
        <f t="shared" si="76"/>
        <v>252</v>
      </c>
      <c r="V193" s="57">
        <f t="shared" si="77"/>
        <v>408</v>
      </c>
      <c r="W193" s="57">
        <f t="shared" si="78"/>
        <v>186</v>
      </c>
      <c r="X193" s="102">
        <f t="shared" si="79"/>
        <v>97.1</v>
      </c>
      <c r="Y193" s="102">
        <f t="shared" si="80"/>
        <v>93.5</v>
      </c>
      <c r="Z193" s="102">
        <f t="shared" si="81"/>
        <v>45.4</v>
      </c>
      <c r="AA193" s="43" t="s">
        <v>10</v>
      </c>
      <c r="AB193" s="42">
        <v>2160</v>
      </c>
    </row>
    <row r="194" spans="1:28" s="5" customFormat="1" ht="11.25" customHeight="1">
      <c r="A194" s="168"/>
      <c r="B194" s="103">
        <v>174</v>
      </c>
      <c r="C194" s="57" t="s">
        <v>75</v>
      </c>
      <c r="D194" s="57" t="s">
        <v>77</v>
      </c>
      <c r="E194" s="57" t="s">
        <v>7</v>
      </c>
      <c r="F194" s="105" t="s">
        <v>9</v>
      </c>
      <c r="G194" s="57">
        <v>5</v>
      </c>
      <c r="H194" s="57">
        <v>3</v>
      </c>
      <c r="I194" s="57">
        <v>1</v>
      </c>
      <c r="J194" s="57">
        <v>250</v>
      </c>
      <c r="K194" s="57">
        <v>108</v>
      </c>
      <c r="L194" s="57">
        <v>108</v>
      </c>
      <c r="M194" s="104">
        <f t="shared" si="75"/>
        <v>100</v>
      </c>
      <c r="N194" s="103">
        <v>174</v>
      </c>
      <c r="O194" s="57">
        <v>6982</v>
      </c>
      <c r="P194" s="57">
        <v>6982</v>
      </c>
      <c r="Q194" s="57">
        <v>6951</v>
      </c>
      <c r="R194" s="57">
        <v>80</v>
      </c>
      <c r="S194" s="57">
        <v>80</v>
      </c>
      <c r="T194" s="57">
        <v>19.076502732240439</v>
      </c>
      <c r="U194" s="57">
        <f t="shared" si="76"/>
        <v>320</v>
      </c>
      <c r="V194" s="57">
        <f t="shared" si="77"/>
        <v>741</v>
      </c>
      <c r="W194" s="57">
        <f t="shared" si="78"/>
        <v>177</v>
      </c>
      <c r="X194" s="102">
        <f t="shared" si="79"/>
        <v>100</v>
      </c>
      <c r="Y194" s="102">
        <f t="shared" si="80"/>
        <v>99.6</v>
      </c>
      <c r="Z194" s="102">
        <f t="shared" si="81"/>
        <v>23.8</v>
      </c>
      <c r="AA194" s="43" t="s">
        <v>10</v>
      </c>
      <c r="AB194" s="42">
        <v>2160</v>
      </c>
    </row>
    <row r="195" spans="1:28" s="5" customFormat="1" ht="11.25" customHeight="1">
      <c r="A195" s="168"/>
      <c r="B195" s="46">
        <v>175</v>
      </c>
      <c r="C195" s="42" t="s">
        <v>75</v>
      </c>
      <c r="D195" s="42" t="s">
        <v>76</v>
      </c>
      <c r="E195" s="42" t="s">
        <v>7</v>
      </c>
      <c r="F195" s="43" t="s">
        <v>9</v>
      </c>
      <c r="G195" s="42">
        <v>15</v>
      </c>
      <c r="H195" s="42">
        <v>7</v>
      </c>
      <c r="I195" s="42">
        <v>2</v>
      </c>
      <c r="J195" s="42">
        <v>840</v>
      </c>
      <c r="K195" s="42">
        <v>520</v>
      </c>
      <c r="L195" s="42">
        <v>520</v>
      </c>
      <c r="M195" s="45">
        <f t="shared" si="75"/>
        <v>100</v>
      </c>
      <c r="N195" s="46">
        <v>175</v>
      </c>
      <c r="O195" s="42">
        <v>63806</v>
      </c>
      <c r="P195" s="42">
        <v>63786</v>
      </c>
      <c r="Q195" s="42">
        <v>61835</v>
      </c>
      <c r="R195" s="42">
        <v>350</v>
      </c>
      <c r="S195" s="42">
        <v>350</v>
      </c>
      <c r="T195" s="42">
        <v>174.33333333333334</v>
      </c>
      <c r="U195" s="42">
        <f t="shared" si="76"/>
        <v>417</v>
      </c>
      <c r="V195" s="42">
        <f t="shared" si="77"/>
        <v>673</v>
      </c>
      <c r="W195" s="42">
        <f t="shared" si="78"/>
        <v>335</v>
      </c>
      <c r="X195" s="44">
        <f t="shared" si="79"/>
        <v>100</v>
      </c>
      <c r="Y195" s="44">
        <f t="shared" si="80"/>
        <v>96.9</v>
      </c>
      <c r="Z195" s="44">
        <f t="shared" si="81"/>
        <v>49.8</v>
      </c>
      <c r="AA195" s="43" t="s">
        <v>10</v>
      </c>
      <c r="AB195" s="42">
        <v>2160</v>
      </c>
    </row>
    <row r="196" spans="1:28" s="5" customFormat="1" ht="11.25" customHeight="1" thickBot="1">
      <c r="A196" s="168"/>
      <c r="B196" s="58">
        <v>176</v>
      </c>
      <c r="C196" s="38" t="s">
        <v>75</v>
      </c>
      <c r="D196" s="38" t="s">
        <v>74</v>
      </c>
      <c r="E196" s="38" t="s">
        <v>19</v>
      </c>
      <c r="F196" s="39" t="s">
        <v>6</v>
      </c>
      <c r="G196" s="38">
        <v>32</v>
      </c>
      <c r="H196" s="38">
        <v>2</v>
      </c>
      <c r="I196" s="38">
        <v>18</v>
      </c>
      <c r="J196" s="38">
        <v>180</v>
      </c>
      <c r="K196" s="38">
        <v>25</v>
      </c>
      <c r="L196" s="38">
        <v>25</v>
      </c>
      <c r="M196" s="41">
        <f t="shared" si="75"/>
        <v>100</v>
      </c>
      <c r="N196" s="58">
        <v>176</v>
      </c>
      <c r="O196" s="38">
        <v>3060</v>
      </c>
      <c r="P196" s="38">
        <v>3060</v>
      </c>
      <c r="Q196" s="38">
        <v>3060</v>
      </c>
      <c r="R196" s="38">
        <v>27</v>
      </c>
      <c r="S196" s="38">
        <v>27</v>
      </c>
      <c r="T196" s="38">
        <v>8.3606557377049189</v>
      </c>
      <c r="U196" s="38">
        <f t="shared" si="76"/>
        <v>150</v>
      </c>
      <c r="V196" s="38">
        <f t="shared" si="77"/>
        <v>1080</v>
      </c>
      <c r="W196" s="38">
        <f t="shared" si="78"/>
        <v>334</v>
      </c>
      <c r="X196" s="40">
        <f t="shared" si="79"/>
        <v>100</v>
      </c>
      <c r="Y196" s="40">
        <f t="shared" si="80"/>
        <v>100</v>
      </c>
      <c r="Z196" s="40">
        <f t="shared" si="81"/>
        <v>31</v>
      </c>
      <c r="AA196" s="39" t="s">
        <v>334</v>
      </c>
      <c r="AB196" s="39" t="s">
        <v>335</v>
      </c>
    </row>
    <row r="197" spans="1:28" s="5" customFormat="1" ht="11.25" customHeight="1" thickTop="1">
      <c r="A197" s="168"/>
      <c r="B197" s="33"/>
      <c r="C197" s="37"/>
      <c r="D197" s="37" t="s">
        <v>3</v>
      </c>
      <c r="E197" s="35"/>
      <c r="F197" s="36"/>
      <c r="G197" s="35"/>
      <c r="H197" s="35"/>
      <c r="I197" s="35"/>
      <c r="J197" s="32">
        <f>SUM(J183:J196)</f>
        <v>6389</v>
      </c>
      <c r="K197" s="32">
        <f t="shared" ref="K197:L197" si="82">SUM(K183:K196)</f>
        <v>4065</v>
      </c>
      <c r="L197" s="32">
        <f t="shared" si="82"/>
        <v>4117</v>
      </c>
      <c r="M197" s="34">
        <f t="shared" si="75"/>
        <v>98.7</v>
      </c>
      <c r="N197" s="33"/>
      <c r="O197" s="32">
        <f>SUM(O183:O196)</f>
        <v>550895</v>
      </c>
      <c r="P197" s="32">
        <f t="shared" ref="P197:T197" si="83">SUM(P183:P196)</f>
        <v>535903</v>
      </c>
      <c r="Q197" s="32">
        <f t="shared" si="83"/>
        <v>522346</v>
      </c>
      <c r="R197" s="32">
        <f t="shared" si="83"/>
        <v>8008</v>
      </c>
      <c r="S197" s="32">
        <f t="shared" si="83"/>
        <v>5377</v>
      </c>
      <c r="T197" s="32">
        <f t="shared" si="83"/>
        <v>1505.1775956284152</v>
      </c>
      <c r="U197" s="32">
        <f t="shared" si="76"/>
        <v>1253</v>
      </c>
      <c r="V197" s="32">
        <f t="shared" si="77"/>
        <v>1323</v>
      </c>
      <c r="W197" s="32">
        <f t="shared" si="78"/>
        <v>370</v>
      </c>
      <c r="X197" s="31">
        <f t="shared" si="79"/>
        <v>97.3</v>
      </c>
      <c r="Y197" s="31">
        <f t="shared" si="80"/>
        <v>94.8</v>
      </c>
      <c r="Z197" s="31">
        <f t="shared" si="81"/>
        <v>28</v>
      </c>
      <c r="AA197" s="30"/>
      <c r="AB197" s="29">
        <f>AVERAGE(AB183:AB196)</f>
        <v>1884.6153846153845</v>
      </c>
    </row>
    <row r="198" spans="1:28" s="5" customFormat="1" ht="11.25" customHeight="1">
      <c r="A198" s="171"/>
      <c r="B198" s="79"/>
      <c r="C198" s="81"/>
      <c r="D198" s="81"/>
      <c r="E198" s="75"/>
      <c r="F198" s="80"/>
      <c r="G198" s="75"/>
      <c r="H198" s="75"/>
      <c r="I198" s="75"/>
      <c r="J198" s="78"/>
      <c r="K198" s="78"/>
      <c r="L198" s="78"/>
      <c r="M198" s="77"/>
      <c r="N198" s="79"/>
      <c r="O198" s="78"/>
      <c r="P198" s="78"/>
      <c r="Q198" s="78"/>
      <c r="R198" s="78"/>
      <c r="S198" s="78"/>
      <c r="T198" s="78"/>
      <c r="U198" s="78"/>
      <c r="V198" s="78"/>
      <c r="W198" s="78"/>
      <c r="X198" s="101"/>
      <c r="Y198" s="101"/>
      <c r="Z198" s="101"/>
      <c r="AA198" s="76"/>
      <c r="AB198" s="75"/>
    </row>
    <row r="199" spans="1:28" s="5" customFormat="1" ht="11.25" customHeight="1">
      <c r="A199" s="167" t="s">
        <v>60</v>
      </c>
      <c r="B199" s="46">
        <v>177</v>
      </c>
      <c r="C199" s="46" t="s">
        <v>68</v>
      </c>
      <c r="D199" s="46" t="s">
        <v>73</v>
      </c>
      <c r="E199" s="46" t="s">
        <v>19</v>
      </c>
      <c r="F199" s="47" t="s">
        <v>9</v>
      </c>
      <c r="G199" s="46">
        <v>17</v>
      </c>
      <c r="H199" s="46">
        <v>1</v>
      </c>
      <c r="I199" s="46">
        <v>20</v>
      </c>
      <c r="J199" s="46">
        <v>370</v>
      </c>
      <c r="K199" s="46">
        <v>166</v>
      </c>
      <c r="L199" s="46">
        <v>166</v>
      </c>
      <c r="M199" s="50">
        <f t="shared" ref="M199:M208" si="84">+ROUND(K199/L199*100,1)</f>
        <v>100</v>
      </c>
      <c r="N199" s="46">
        <v>177</v>
      </c>
      <c r="O199" s="46">
        <v>31200</v>
      </c>
      <c r="P199" s="46">
        <v>31200</v>
      </c>
      <c r="Q199" s="46">
        <v>31200</v>
      </c>
      <c r="R199" s="46">
        <v>180</v>
      </c>
      <c r="S199" s="46">
        <v>180</v>
      </c>
      <c r="T199" s="46">
        <v>85.245901639344268</v>
      </c>
      <c r="U199" s="46">
        <f t="shared" ref="U199:U208" si="85">ROUND(R199/J199*1000,0)</f>
        <v>486</v>
      </c>
      <c r="V199" s="46">
        <f t="shared" ref="V199:V208" si="86">ROUND(S199/K199*1000,0)</f>
        <v>1084</v>
      </c>
      <c r="W199" s="46">
        <f t="shared" ref="W199:W208" si="87">ROUND(T199/K199*1000,0)</f>
        <v>514</v>
      </c>
      <c r="X199" s="48">
        <f t="shared" ref="X199:X217" si="88">+ROUND(P199/O199*100,1)</f>
        <v>100</v>
      </c>
      <c r="Y199" s="48">
        <f t="shared" ref="Y199:Y217" si="89">+ROUND(Q199/O199*100,1)</f>
        <v>100</v>
      </c>
      <c r="Z199" s="48">
        <f t="shared" ref="Z199:Z217" si="90">+ROUND(T199/S199*100,1)</f>
        <v>47.4</v>
      </c>
      <c r="AA199" s="47" t="s">
        <v>47</v>
      </c>
      <c r="AB199" s="46">
        <v>1500</v>
      </c>
    </row>
    <row r="200" spans="1:28" s="5" customFormat="1" ht="11.25" customHeight="1">
      <c r="A200" s="168"/>
      <c r="B200" s="58">
        <v>178</v>
      </c>
      <c r="C200" s="64" t="s">
        <v>68</v>
      </c>
      <c r="D200" s="64" t="s">
        <v>72</v>
      </c>
      <c r="E200" s="58" t="s">
        <v>25</v>
      </c>
      <c r="F200" s="63" t="s">
        <v>9</v>
      </c>
      <c r="G200" s="58">
        <v>21</v>
      </c>
      <c r="H200" s="58">
        <v>3</v>
      </c>
      <c r="I200" s="58">
        <v>31</v>
      </c>
      <c r="J200" s="58">
        <v>1392</v>
      </c>
      <c r="K200" s="58">
        <v>992</v>
      </c>
      <c r="L200" s="58">
        <v>992</v>
      </c>
      <c r="M200" s="62">
        <f t="shared" si="84"/>
        <v>100</v>
      </c>
      <c r="N200" s="58">
        <v>178</v>
      </c>
      <c r="O200" s="58">
        <v>152835</v>
      </c>
      <c r="P200" s="58">
        <v>99418</v>
      </c>
      <c r="Q200" s="58">
        <v>97464</v>
      </c>
      <c r="R200" s="58">
        <v>546</v>
      </c>
      <c r="S200" s="58">
        <v>636</v>
      </c>
      <c r="T200" s="58">
        <v>417.58196721311475</v>
      </c>
      <c r="U200" s="58">
        <f t="shared" si="85"/>
        <v>392</v>
      </c>
      <c r="V200" s="58">
        <f t="shared" si="86"/>
        <v>641</v>
      </c>
      <c r="W200" s="58">
        <f t="shared" si="87"/>
        <v>421</v>
      </c>
      <c r="X200" s="60">
        <f t="shared" si="88"/>
        <v>65</v>
      </c>
      <c r="Y200" s="60">
        <f t="shared" si="89"/>
        <v>63.8</v>
      </c>
      <c r="Z200" s="60">
        <f t="shared" si="90"/>
        <v>65.7</v>
      </c>
      <c r="AA200" s="59" t="s">
        <v>10</v>
      </c>
      <c r="AB200" s="58">
        <v>1674</v>
      </c>
    </row>
    <row r="201" spans="1:28" s="5" customFormat="1" ht="11.25" customHeight="1">
      <c r="A201" s="168"/>
      <c r="B201" s="46">
        <v>179</v>
      </c>
      <c r="C201" s="64" t="s">
        <v>68</v>
      </c>
      <c r="D201" s="64" t="s">
        <v>71</v>
      </c>
      <c r="E201" s="58" t="s">
        <v>25</v>
      </c>
      <c r="F201" s="63" t="s">
        <v>9</v>
      </c>
      <c r="G201" s="58">
        <v>24</v>
      </c>
      <c r="H201" s="58">
        <v>5</v>
      </c>
      <c r="I201" s="58">
        <v>31</v>
      </c>
      <c r="J201" s="58">
        <v>4294</v>
      </c>
      <c r="K201" s="58">
        <v>3272</v>
      </c>
      <c r="L201" s="58">
        <v>3317</v>
      </c>
      <c r="M201" s="62">
        <f t="shared" si="84"/>
        <v>98.6</v>
      </c>
      <c r="N201" s="46">
        <v>179</v>
      </c>
      <c r="O201" s="58">
        <v>608822</v>
      </c>
      <c r="P201" s="58">
        <v>336379</v>
      </c>
      <c r="Q201" s="58">
        <v>317065</v>
      </c>
      <c r="R201" s="58">
        <v>2348</v>
      </c>
      <c r="S201" s="58">
        <v>2566</v>
      </c>
      <c r="T201" s="58">
        <v>1663.4480874316939</v>
      </c>
      <c r="U201" s="58">
        <f t="shared" si="85"/>
        <v>547</v>
      </c>
      <c r="V201" s="58">
        <f t="shared" si="86"/>
        <v>784</v>
      </c>
      <c r="W201" s="58">
        <f t="shared" si="87"/>
        <v>508</v>
      </c>
      <c r="X201" s="60">
        <f t="shared" si="88"/>
        <v>55.3</v>
      </c>
      <c r="Y201" s="60">
        <f t="shared" si="89"/>
        <v>52.1</v>
      </c>
      <c r="Z201" s="60">
        <f t="shared" si="90"/>
        <v>64.8</v>
      </c>
      <c r="AA201" s="59" t="s">
        <v>10</v>
      </c>
      <c r="AB201" s="58">
        <v>1674</v>
      </c>
    </row>
    <row r="202" spans="1:28" s="5" customFormat="1" ht="11.25" customHeight="1">
      <c r="A202" s="168"/>
      <c r="B202" s="58">
        <v>180</v>
      </c>
      <c r="C202" s="42" t="s">
        <v>68</v>
      </c>
      <c r="D202" s="42" t="s">
        <v>70</v>
      </c>
      <c r="E202" s="42" t="s">
        <v>25</v>
      </c>
      <c r="F202" s="43" t="s">
        <v>9</v>
      </c>
      <c r="G202" s="42">
        <v>21</v>
      </c>
      <c r="H202" s="42">
        <v>3</v>
      </c>
      <c r="I202" s="42">
        <v>31</v>
      </c>
      <c r="J202" s="42">
        <v>1368</v>
      </c>
      <c r="K202" s="42">
        <v>1102</v>
      </c>
      <c r="L202" s="42">
        <v>1102</v>
      </c>
      <c r="M202" s="45">
        <f t="shared" si="84"/>
        <v>100</v>
      </c>
      <c r="N202" s="58">
        <v>180</v>
      </c>
      <c r="O202" s="42">
        <v>544063</v>
      </c>
      <c r="P202" s="42">
        <v>144433</v>
      </c>
      <c r="Q202" s="42">
        <v>112029</v>
      </c>
      <c r="R202" s="42">
        <v>557</v>
      </c>
      <c r="S202" s="42">
        <v>1567</v>
      </c>
      <c r="T202" s="42">
        <v>1486.5109289617487</v>
      </c>
      <c r="U202" s="42">
        <f t="shared" si="85"/>
        <v>407</v>
      </c>
      <c r="V202" s="42">
        <f t="shared" si="86"/>
        <v>1422</v>
      </c>
      <c r="W202" s="42">
        <f t="shared" si="87"/>
        <v>1349</v>
      </c>
      <c r="X202" s="44">
        <f t="shared" si="88"/>
        <v>26.5</v>
      </c>
      <c r="Y202" s="44">
        <f t="shared" si="89"/>
        <v>20.6</v>
      </c>
      <c r="Z202" s="44">
        <f t="shared" si="90"/>
        <v>94.9</v>
      </c>
      <c r="AA202" s="43" t="s">
        <v>10</v>
      </c>
      <c r="AB202" s="42">
        <v>1674</v>
      </c>
    </row>
    <row r="203" spans="1:28" s="5" customFormat="1" ht="11.25" customHeight="1">
      <c r="A203" s="168"/>
      <c r="B203" s="46">
        <v>181</v>
      </c>
      <c r="C203" s="42" t="s">
        <v>68</v>
      </c>
      <c r="D203" s="42" t="s">
        <v>331</v>
      </c>
      <c r="E203" s="42" t="s">
        <v>25</v>
      </c>
      <c r="F203" s="43" t="s">
        <v>9</v>
      </c>
      <c r="G203" s="42">
        <v>21</v>
      </c>
      <c r="H203" s="42">
        <v>12</v>
      </c>
      <c r="I203" s="42">
        <v>28</v>
      </c>
      <c r="J203" s="42">
        <v>4590</v>
      </c>
      <c r="K203" s="42">
        <v>3869</v>
      </c>
      <c r="L203" s="42">
        <v>3881</v>
      </c>
      <c r="M203" s="45">
        <f t="shared" si="84"/>
        <v>99.7</v>
      </c>
      <c r="N203" s="46">
        <v>181</v>
      </c>
      <c r="O203" s="42">
        <v>524207</v>
      </c>
      <c r="P203" s="42">
        <v>374617</v>
      </c>
      <c r="Q203" s="42">
        <v>373200</v>
      </c>
      <c r="R203" s="42">
        <v>2340</v>
      </c>
      <c r="S203" s="42">
        <v>1887</v>
      </c>
      <c r="T203" s="42">
        <v>1432.2595628415299</v>
      </c>
      <c r="U203" s="42">
        <f t="shared" si="85"/>
        <v>510</v>
      </c>
      <c r="V203" s="42">
        <f t="shared" si="86"/>
        <v>488</v>
      </c>
      <c r="W203" s="42">
        <f t="shared" si="87"/>
        <v>370</v>
      </c>
      <c r="X203" s="44">
        <f t="shared" si="88"/>
        <v>71.5</v>
      </c>
      <c r="Y203" s="44">
        <f t="shared" si="89"/>
        <v>71.2</v>
      </c>
      <c r="Z203" s="44">
        <f t="shared" si="90"/>
        <v>75.900000000000006</v>
      </c>
      <c r="AA203" s="43" t="s">
        <v>10</v>
      </c>
      <c r="AB203" s="42">
        <v>1674</v>
      </c>
    </row>
    <row r="204" spans="1:28" s="5" customFormat="1" ht="11.25" customHeight="1">
      <c r="A204" s="168"/>
      <c r="B204" s="58">
        <v>182</v>
      </c>
      <c r="C204" s="42" t="s">
        <v>68</v>
      </c>
      <c r="D204" s="42" t="s">
        <v>69</v>
      </c>
      <c r="E204" s="42" t="s">
        <v>25</v>
      </c>
      <c r="F204" s="43" t="s">
        <v>9</v>
      </c>
      <c r="G204" s="42">
        <v>27</v>
      </c>
      <c r="H204" s="42">
        <v>3</v>
      </c>
      <c r="I204" s="42">
        <v>23</v>
      </c>
      <c r="J204" s="42">
        <v>1890</v>
      </c>
      <c r="K204" s="42">
        <v>1801</v>
      </c>
      <c r="L204" s="42">
        <v>1866</v>
      </c>
      <c r="M204" s="45">
        <f t="shared" si="84"/>
        <v>96.5</v>
      </c>
      <c r="N204" s="58">
        <v>182</v>
      </c>
      <c r="O204" s="42">
        <v>230592</v>
      </c>
      <c r="P204" s="42">
        <v>176339</v>
      </c>
      <c r="Q204" s="42">
        <v>171137</v>
      </c>
      <c r="R204" s="42">
        <v>1040</v>
      </c>
      <c r="S204" s="42">
        <v>805</v>
      </c>
      <c r="T204" s="42">
        <v>630.03278688524586</v>
      </c>
      <c r="U204" s="42">
        <f t="shared" si="85"/>
        <v>550</v>
      </c>
      <c r="V204" s="42">
        <f t="shared" si="86"/>
        <v>447</v>
      </c>
      <c r="W204" s="42">
        <f t="shared" si="87"/>
        <v>350</v>
      </c>
      <c r="X204" s="44">
        <f t="shared" si="88"/>
        <v>76.5</v>
      </c>
      <c r="Y204" s="44">
        <f t="shared" si="89"/>
        <v>74.2</v>
      </c>
      <c r="Z204" s="44">
        <f t="shared" si="90"/>
        <v>78.3</v>
      </c>
      <c r="AA204" s="43" t="s">
        <v>10</v>
      </c>
      <c r="AB204" s="42">
        <v>1674</v>
      </c>
    </row>
    <row r="205" spans="1:28" s="5" customFormat="1" ht="11.25" customHeight="1">
      <c r="A205" s="168"/>
      <c r="B205" s="51">
        <v>183</v>
      </c>
      <c r="C205" s="61" t="s">
        <v>68</v>
      </c>
      <c r="D205" s="61" t="s">
        <v>67</v>
      </c>
      <c r="E205" s="61" t="s">
        <v>19</v>
      </c>
      <c r="F205" s="86" t="s">
        <v>6</v>
      </c>
      <c r="G205" s="61">
        <v>4</v>
      </c>
      <c r="H205" s="61">
        <v>3</v>
      </c>
      <c r="I205" s="61">
        <v>30</v>
      </c>
      <c r="J205" s="61">
        <v>900</v>
      </c>
      <c r="K205" s="61">
        <v>422</v>
      </c>
      <c r="L205" s="61">
        <v>422</v>
      </c>
      <c r="M205" s="98">
        <f t="shared" si="84"/>
        <v>100</v>
      </c>
      <c r="N205" s="51">
        <v>183</v>
      </c>
      <c r="O205" s="61">
        <v>75006</v>
      </c>
      <c r="P205" s="61">
        <v>75006</v>
      </c>
      <c r="Q205" s="61">
        <v>75006</v>
      </c>
      <c r="R205" s="61">
        <v>270</v>
      </c>
      <c r="S205" s="61">
        <v>235</v>
      </c>
      <c r="T205" s="61">
        <v>204.9344262295082</v>
      </c>
      <c r="U205" s="61">
        <f t="shared" si="85"/>
        <v>300</v>
      </c>
      <c r="V205" s="100">
        <f t="shared" si="86"/>
        <v>557</v>
      </c>
      <c r="W205" s="100">
        <f t="shared" si="87"/>
        <v>486</v>
      </c>
      <c r="X205" s="97">
        <f t="shared" si="88"/>
        <v>100</v>
      </c>
      <c r="Y205" s="97">
        <f t="shared" si="89"/>
        <v>100</v>
      </c>
      <c r="Z205" s="97">
        <f t="shared" si="90"/>
        <v>87.2</v>
      </c>
      <c r="AA205" s="86" t="s">
        <v>10</v>
      </c>
      <c r="AB205" s="61">
        <v>1500</v>
      </c>
    </row>
    <row r="206" spans="1:28" s="5" customFormat="1" ht="11.25" customHeight="1">
      <c r="A206" s="168"/>
      <c r="B206" s="99">
        <v>184</v>
      </c>
      <c r="C206" s="55" t="s">
        <v>65</v>
      </c>
      <c r="D206" s="55" t="s">
        <v>66</v>
      </c>
      <c r="E206" s="55" t="s">
        <v>25</v>
      </c>
      <c r="F206" s="56" t="s">
        <v>9</v>
      </c>
      <c r="G206" s="55">
        <v>10</v>
      </c>
      <c r="H206" s="55">
        <v>4</v>
      </c>
      <c r="I206" s="55">
        <v>20</v>
      </c>
      <c r="J206" s="55">
        <v>1060</v>
      </c>
      <c r="K206" s="55">
        <v>130</v>
      </c>
      <c r="L206" s="55">
        <v>131</v>
      </c>
      <c r="M206" s="89">
        <f t="shared" si="84"/>
        <v>99.2</v>
      </c>
      <c r="N206" s="99">
        <v>184</v>
      </c>
      <c r="O206" s="55">
        <v>124175</v>
      </c>
      <c r="P206" s="55">
        <v>71983</v>
      </c>
      <c r="Q206" s="55">
        <v>69733</v>
      </c>
      <c r="R206" s="55">
        <v>1250</v>
      </c>
      <c r="S206" s="55">
        <v>429</v>
      </c>
      <c r="T206" s="55">
        <v>339.27595628415298</v>
      </c>
      <c r="U206" s="55">
        <f t="shared" si="85"/>
        <v>1179</v>
      </c>
      <c r="V206" s="55">
        <f t="shared" si="86"/>
        <v>3300</v>
      </c>
      <c r="W206" s="55">
        <f t="shared" si="87"/>
        <v>2610</v>
      </c>
      <c r="X206" s="88">
        <f t="shared" si="88"/>
        <v>58</v>
      </c>
      <c r="Y206" s="88">
        <f t="shared" si="89"/>
        <v>56.2</v>
      </c>
      <c r="Z206" s="88">
        <f t="shared" si="90"/>
        <v>79.099999999999994</v>
      </c>
      <c r="AA206" s="56" t="s">
        <v>10</v>
      </c>
      <c r="AB206" s="55">
        <v>2916</v>
      </c>
    </row>
    <row r="207" spans="1:28" s="5" customFormat="1" ht="11.25" customHeight="1">
      <c r="A207" s="168"/>
      <c r="B207" s="92">
        <v>185</v>
      </c>
      <c r="C207" s="51" t="s">
        <v>65</v>
      </c>
      <c r="D207" s="51" t="s">
        <v>64</v>
      </c>
      <c r="E207" s="51" t="s">
        <v>44</v>
      </c>
      <c r="F207" s="52" t="s">
        <v>9</v>
      </c>
      <c r="G207" s="51">
        <v>26</v>
      </c>
      <c r="H207" s="51">
        <v>3</v>
      </c>
      <c r="I207" s="51">
        <v>31</v>
      </c>
      <c r="J207" s="51">
        <v>600</v>
      </c>
      <c r="K207" s="51">
        <v>26</v>
      </c>
      <c r="L207" s="51">
        <v>26</v>
      </c>
      <c r="M207" s="54">
        <f t="shared" si="84"/>
        <v>100</v>
      </c>
      <c r="N207" s="92">
        <v>185</v>
      </c>
      <c r="O207" s="51">
        <v>15400</v>
      </c>
      <c r="P207" s="51">
        <v>14900</v>
      </c>
      <c r="Q207" s="51">
        <v>12600</v>
      </c>
      <c r="R207" s="51">
        <v>150</v>
      </c>
      <c r="S207" s="51">
        <v>45</v>
      </c>
      <c r="T207" s="51">
        <v>42.076502732240435</v>
      </c>
      <c r="U207" s="51">
        <f t="shared" si="85"/>
        <v>250</v>
      </c>
      <c r="V207" s="51">
        <f t="shared" si="86"/>
        <v>1731</v>
      </c>
      <c r="W207" s="51">
        <f t="shared" si="87"/>
        <v>1618</v>
      </c>
      <c r="X207" s="53">
        <f t="shared" si="88"/>
        <v>96.8</v>
      </c>
      <c r="Y207" s="53">
        <f t="shared" si="89"/>
        <v>81.8</v>
      </c>
      <c r="Z207" s="53">
        <f t="shared" si="90"/>
        <v>93.5</v>
      </c>
      <c r="AA207" s="52" t="s">
        <v>5</v>
      </c>
      <c r="AB207" s="51">
        <v>3000</v>
      </c>
    </row>
    <row r="208" spans="1:28" s="5" customFormat="1" ht="11.25" customHeight="1">
      <c r="A208" s="168"/>
      <c r="B208" s="46">
        <v>186</v>
      </c>
      <c r="C208" s="46" t="s">
        <v>59</v>
      </c>
      <c r="D208" s="46" t="s">
        <v>63</v>
      </c>
      <c r="E208" s="46" t="s">
        <v>25</v>
      </c>
      <c r="F208" s="47" t="s">
        <v>6</v>
      </c>
      <c r="G208" s="46">
        <v>48</v>
      </c>
      <c r="H208" s="46">
        <v>8</v>
      </c>
      <c r="I208" s="46">
        <v>1</v>
      </c>
      <c r="J208" s="46">
        <v>310</v>
      </c>
      <c r="K208" s="46">
        <v>133</v>
      </c>
      <c r="L208" s="46">
        <v>133</v>
      </c>
      <c r="M208" s="50">
        <f t="shared" si="84"/>
        <v>100</v>
      </c>
      <c r="N208" s="46">
        <v>186</v>
      </c>
      <c r="O208" s="46">
        <v>13464</v>
      </c>
      <c r="P208" s="46">
        <v>12992</v>
      </c>
      <c r="Q208" s="46">
        <v>11811</v>
      </c>
      <c r="R208" s="46">
        <v>78</v>
      </c>
      <c r="S208" s="46">
        <v>53</v>
      </c>
      <c r="T208" s="46">
        <v>36.786885245901637</v>
      </c>
      <c r="U208" s="46">
        <f t="shared" si="85"/>
        <v>252</v>
      </c>
      <c r="V208" s="46">
        <f t="shared" si="86"/>
        <v>398</v>
      </c>
      <c r="W208" s="46">
        <f t="shared" si="87"/>
        <v>277</v>
      </c>
      <c r="X208" s="48">
        <f t="shared" si="88"/>
        <v>96.5</v>
      </c>
      <c r="Y208" s="48">
        <f t="shared" si="89"/>
        <v>87.7</v>
      </c>
      <c r="Z208" s="48">
        <f t="shared" si="90"/>
        <v>69.400000000000006</v>
      </c>
      <c r="AA208" s="47" t="s">
        <v>10</v>
      </c>
      <c r="AB208" s="46">
        <v>1388</v>
      </c>
    </row>
    <row r="209" spans="1:28" s="5" customFormat="1" ht="11.25" customHeight="1">
      <c r="A209" s="168"/>
      <c r="B209" s="58">
        <v>187</v>
      </c>
      <c r="C209" s="61" t="s">
        <v>59</v>
      </c>
      <c r="D209" s="61" t="s">
        <v>62</v>
      </c>
      <c r="E209" s="61" t="s">
        <v>25</v>
      </c>
      <c r="F209" s="86" t="s">
        <v>6</v>
      </c>
      <c r="G209" s="61">
        <v>48</v>
      </c>
      <c r="H209" s="61">
        <v>3</v>
      </c>
      <c r="I209" s="61">
        <v>31</v>
      </c>
      <c r="J209" s="61">
        <v>1250</v>
      </c>
      <c r="K209" s="61">
        <v>0</v>
      </c>
      <c r="L209" s="61">
        <v>0</v>
      </c>
      <c r="M209" s="98">
        <v>0</v>
      </c>
      <c r="N209" s="58">
        <v>187</v>
      </c>
      <c r="O209" s="61">
        <v>851</v>
      </c>
      <c r="P209" s="61">
        <v>51</v>
      </c>
      <c r="Q209" s="61">
        <v>51</v>
      </c>
      <c r="R209" s="61">
        <v>250</v>
      </c>
      <c r="S209" s="61">
        <v>4</v>
      </c>
      <c r="T209" s="61">
        <v>2.3251366120218577</v>
      </c>
      <c r="U209" s="61">
        <f t="shared" ref="U209:U221" si="91">ROUND(R209/J209*1000,0)</f>
        <v>200</v>
      </c>
      <c r="V209" s="46">
        <v>0</v>
      </c>
      <c r="W209" s="46">
        <v>0</v>
      </c>
      <c r="X209" s="97">
        <f t="shared" si="88"/>
        <v>6</v>
      </c>
      <c r="Y209" s="97">
        <f t="shared" si="89"/>
        <v>6</v>
      </c>
      <c r="Z209" s="97">
        <f t="shared" si="90"/>
        <v>58.1</v>
      </c>
      <c r="AA209" s="86" t="s">
        <v>10</v>
      </c>
      <c r="AB209" s="61">
        <v>6535</v>
      </c>
    </row>
    <row r="210" spans="1:28" s="5" customFormat="1" ht="11.25" customHeight="1">
      <c r="A210" s="168"/>
      <c r="B210" s="46">
        <v>188</v>
      </c>
      <c r="C210" s="42" t="s">
        <v>59</v>
      </c>
      <c r="D210" s="42" t="s">
        <v>61</v>
      </c>
      <c r="E210" s="42" t="s">
        <v>25</v>
      </c>
      <c r="F210" s="43" t="s">
        <v>9</v>
      </c>
      <c r="G210" s="42">
        <v>15</v>
      </c>
      <c r="H210" s="42">
        <v>3</v>
      </c>
      <c r="I210" s="42">
        <v>31</v>
      </c>
      <c r="J210" s="42">
        <v>2160</v>
      </c>
      <c r="K210" s="42">
        <v>1517</v>
      </c>
      <c r="L210" s="42">
        <v>1517</v>
      </c>
      <c r="M210" s="45">
        <f>+ROUND(K210/L210*100,1)</f>
        <v>100</v>
      </c>
      <c r="N210" s="46">
        <v>188</v>
      </c>
      <c r="O210" s="42">
        <v>192977</v>
      </c>
      <c r="P210" s="42">
        <v>186206</v>
      </c>
      <c r="Q210" s="42">
        <v>169279</v>
      </c>
      <c r="R210" s="42">
        <v>880</v>
      </c>
      <c r="S210" s="42">
        <v>551</v>
      </c>
      <c r="T210" s="42">
        <v>527.25956284153006</v>
      </c>
      <c r="U210" s="42">
        <f t="shared" si="91"/>
        <v>407</v>
      </c>
      <c r="V210" s="42">
        <v>0</v>
      </c>
      <c r="W210" s="42">
        <v>0</v>
      </c>
      <c r="X210" s="44">
        <f t="shared" si="88"/>
        <v>96.5</v>
      </c>
      <c r="Y210" s="44">
        <f t="shared" si="89"/>
        <v>87.7</v>
      </c>
      <c r="Z210" s="44">
        <f t="shared" si="90"/>
        <v>95.7</v>
      </c>
      <c r="AA210" s="43" t="s">
        <v>10</v>
      </c>
      <c r="AB210" s="42">
        <v>1388</v>
      </c>
    </row>
    <row r="211" spans="1:28" s="5" customFormat="1" ht="11.25" customHeight="1">
      <c r="A211" s="168"/>
      <c r="B211" s="96">
        <v>189</v>
      </c>
      <c r="C211" s="51" t="s">
        <v>59</v>
      </c>
      <c r="D211" s="51" t="s">
        <v>58</v>
      </c>
      <c r="E211" s="51" t="s">
        <v>44</v>
      </c>
      <c r="F211" s="52" t="s">
        <v>9</v>
      </c>
      <c r="G211" s="51">
        <v>11</v>
      </c>
      <c r="H211" s="51">
        <v>4</v>
      </c>
      <c r="I211" s="51">
        <v>1</v>
      </c>
      <c r="J211" s="51">
        <v>150</v>
      </c>
      <c r="K211" s="51">
        <v>0</v>
      </c>
      <c r="L211" s="51">
        <v>0</v>
      </c>
      <c r="M211" s="54">
        <v>0</v>
      </c>
      <c r="N211" s="96">
        <v>189</v>
      </c>
      <c r="O211" s="51">
        <v>22800</v>
      </c>
      <c r="P211" s="51">
        <v>22800</v>
      </c>
      <c r="Q211" s="51">
        <v>22800</v>
      </c>
      <c r="R211" s="51">
        <v>100</v>
      </c>
      <c r="S211" s="51">
        <v>100</v>
      </c>
      <c r="T211" s="51">
        <v>62.295081967213115</v>
      </c>
      <c r="U211" s="51">
        <f t="shared" si="91"/>
        <v>667</v>
      </c>
      <c r="V211" s="51">
        <v>0</v>
      </c>
      <c r="W211" s="51">
        <v>0</v>
      </c>
      <c r="X211" s="53">
        <f t="shared" si="88"/>
        <v>100</v>
      </c>
      <c r="Y211" s="53">
        <f t="shared" si="89"/>
        <v>100</v>
      </c>
      <c r="Z211" s="53">
        <f t="shared" si="90"/>
        <v>62.3</v>
      </c>
      <c r="AA211" s="52" t="s">
        <v>10</v>
      </c>
      <c r="AB211" s="51">
        <v>1200</v>
      </c>
    </row>
    <row r="212" spans="1:28" s="5" customFormat="1" ht="11.25" customHeight="1">
      <c r="A212" s="168"/>
      <c r="B212" s="71">
        <v>190</v>
      </c>
      <c r="C212" s="92" t="s">
        <v>57</v>
      </c>
      <c r="D212" s="92" t="s">
        <v>56</v>
      </c>
      <c r="E212" s="92" t="s">
        <v>19</v>
      </c>
      <c r="F212" s="93" t="s">
        <v>6</v>
      </c>
      <c r="G212" s="92">
        <v>31</v>
      </c>
      <c r="H212" s="92">
        <v>3</v>
      </c>
      <c r="I212" s="92"/>
      <c r="J212" s="92">
        <v>200</v>
      </c>
      <c r="K212" s="92">
        <v>128</v>
      </c>
      <c r="L212" s="92">
        <v>128</v>
      </c>
      <c r="M212" s="95">
        <f t="shared" ref="M212:M218" si="92">+ROUND(K212/L212*100,1)</f>
        <v>100</v>
      </c>
      <c r="N212" s="71">
        <v>190</v>
      </c>
      <c r="O212" s="92">
        <v>10234</v>
      </c>
      <c r="P212" s="92">
        <v>10234</v>
      </c>
      <c r="Q212" s="92">
        <v>10234</v>
      </c>
      <c r="R212" s="92">
        <v>37</v>
      </c>
      <c r="S212" s="92">
        <v>37</v>
      </c>
      <c r="T212" s="92">
        <v>27.961748633879782</v>
      </c>
      <c r="U212" s="92">
        <f t="shared" si="91"/>
        <v>185</v>
      </c>
      <c r="V212" s="92">
        <f t="shared" ref="V212:V218" si="93">ROUND(S212/K212*1000,0)</f>
        <v>289</v>
      </c>
      <c r="W212" s="92">
        <f t="shared" ref="W212:W218" si="94">ROUND(T212/K212*1000,0)</f>
        <v>218</v>
      </c>
      <c r="X212" s="94">
        <f t="shared" si="88"/>
        <v>100</v>
      </c>
      <c r="Y212" s="94">
        <f t="shared" si="89"/>
        <v>100</v>
      </c>
      <c r="Z212" s="94">
        <f t="shared" si="90"/>
        <v>75.599999999999994</v>
      </c>
      <c r="AA212" s="93" t="s">
        <v>5</v>
      </c>
      <c r="AB212" s="92">
        <v>1700</v>
      </c>
    </row>
    <row r="213" spans="1:28" s="5" customFormat="1" ht="11.25" customHeight="1">
      <c r="A213" s="168"/>
      <c r="B213" s="91">
        <v>191</v>
      </c>
      <c r="C213" s="49" t="s">
        <v>55</v>
      </c>
      <c r="D213" s="49" t="s">
        <v>54</v>
      </c>
      <c r="E213" s="49" t="s">
        <v>7</v>
      </c>
      <c r="F213" s="90" t="s">
        <v>9</v>
      </c>
      <c r="G213" s="49">
        <v>9</v>
      </c>
      <c r="H213" s="49">
        <v>3</v>
      </c>
      <c r="I213" s="49">
        <v>26</v>
      </c>
      <c r="J213" s="49">
        <v>2600</v>
      </c>
      <c r="K213" s="49">
        <v>1851</v>
      </c>
      <c r="L213" s="49">
        <v>1851</v>
      </c>
      <c r="M213" s="85">
        <f t="shared" si="92"/>
        <v>100</v>
      </c>
      <c r="N213" s="91">
        <v>191</v>
      </c>
      <c r="O213" s="49">
        <v>317232</v>
      </c>
      <c r="P213" s="49">
        <v>315749</v>
      </c>
      <c r="Q213" s="49">
        <v>272808</v>
      </c>
      <c r="R213" s="49">
        <v>1860</v>
      </c>
      <c r="S213" s="49">
        <v>1318</v>
      </c>
      <c r="T213" s="49">
        <v>866.75409836065569</v>
      </c>
      <c r="U213" s="49">
        <f t="shared" si="91"/>
        <v>715</v>
      </c>
      <c r="V213" s="71">
        <f t="shared" si="93"/>
        <v>712</v>
      </c>
      <c r="W213" s="71">
        <f t="shared" si="94"/>
        <v>468</v>
      </c>
      <c r="X213" s="84">
        <f t="shared" si="88"/>
        <v>99.5</v>
      </c>
      <c r="Y213" s="84">
        <f t="shared" si="89"/>
        <v>86</v>
      </c>
      <c r="Z213" s="84">
        <f t="shared" si="90"/>
        <v>65.8</v>
      </c>
      <c r="AA213" s="90" t="s">
        <v>10</v>
      </c>
      <c r="AB213" s="49">
        <v>1520</v>
      </c>
    </row>
    <row r="214" spans="1:28" s="5" customFormat="1" ht="11.25" customHeight="1">
      <c r="A214" s="168"/>
      <c r="B214" s="46">
        <v>192</v>
      </c>
      <c r="C214" s="55" t="s">
        <v>50</v>
      </c>
      <c r="D214" s="55" t="s">
        <v>53</v>
      </c>
      <c r="E214" s="55" t="s">
        <v>22</v>
      </c>
      <c r="F214" s="56" t="s">
        <v>9</v>
      </c>
      <c r="G214" s="55">
        <v>6</v>
      </c>
      <c r="H214" s="55">
        <v>8</v>
      </c>
      <c r="I214" s="55">
        <v>23</v>
      </c>
      <c r="J214" s="55">
        <v>500</v>
      </c>
      <c r="K214" s="55">
        <v>199</v>
      </c>
      <c r="L214" s="55">
        <v>201</v>
      </c>
      <c r="M214" s="89">
        <f t="shared" si="92"/>
        <v>99</v>
      </c>
      <c r="N214" s="46">
        <v>192</v>
      </c>
      <c r="O214" s="55">
        <v>25363</v>
      </c>
      <c r="P214" s="55">
        <v>17588</v>
      </c>
      <c r="Q214" s="55">
        <v>17019</v>
      </c>
      <c r="R214" s="55">
        <v>276</v>
      </c>
      <c r="S214" s="55">
        <v>204</v>
      </c>
      <c r="T214" s="55">
        <v>69.297814207650276</v>
      </c>
      <c r="U214" s="55">
        <f t="shared" si="91"/>
        <v>552</v>
      </c>
      <c r="V214" s="46">
        <f t="shared" si="93"/>
        <v>1025</v>
      </c>
      <c r="W214" s="46">
        <f t="shared" si="94"/>
        <v>348</v>
      </c>
      <c r="X214" s="88">
        <f t="shared" si="88"/>
        <v>69.3</v>
      </c>
      <c r="Y214" s="88">
        <f t="shared" si="89"/>
        <v>67.099999999999994</v>
      </c>
      <c r="Z214" s="88">
        <f t="shared" si="90"/>
        <v>34</v>
      </c>
      <c r="AA214" s="56" t="s">
        <v>10</v>
      </c>
      <c r="AB214" s="55">
        <v>1250</v>
      </c>
    </row>
    <row r="215" spans="1:28" s="5" customFormat="1" ht="11.25" customHeight="1">
      <c r="A215" s="168"/>
      <c r="B215" s="58">
        <v>193</v>
      </c>
      <c r="C215" s="42" t="s">
        <v>50</v>
      </c>
      <c r="D215" s="42" t="s">
        <v>52</v>
      </c>
      <c r="E215" s="42" t="s">
        <v>22</v>
      </c>
      <c r="F215" s="43" t="s">
        <v>6</v>
      </c>
      <c r="G215" s="42">
        <v>56</v>
      </c>
      <c r="H215" s="42">
        <v>4</v>
      </c>
      <c r="I215" s="42">
        <v>13</v>
      </c>
      <c r="J215" s="42">
        <v>130</v>
      </c>
      <c r="K215" s="42">
        <v>42</v>
      </c>
      <c r="L215" s="42">
        <v>42</v>
      </c>
      <c r="M215" s="45">
        <f t="shared" si="92"/>
        <v>100</v>
      </c>
      <c r="N215" s="58">
        <v>193</v>
      </c>
      <c r="O215" s="42">
        <v>3980</v>
      </c>
      <c r="P215" s="42">
        <v>3975</v>
      </c>
      <c r="Q215" s="42">
        <v>3886</v>
      </c>
      <c r="R215" s="42">
        <v>61</v>
      </c>
      <c r="S215" s="42">
        <v>33.6</v>
      </c>
      <c r="T215" s="42">
        <v>10.87431693989071</v>
      </c>
      <c r="U215" s="42">
        <f t="shared" si="91"/>
        <v>469</v>
      </c>
      <c r="V215" s="42">
        <f t="shared" si="93"/>
        <v>800</v>
      </c>
      <c r="W215" s="42">
        <f t="shared" si="94"/>
        <v>259</v>
      </c>
      <c r="X215" s="44">
        <f t="shared" si="88"/>
        <v>99.9</v>
      </c>
      <c r="Y215" s="44">
        <f t="shared" si="89"/>
        <v>97.6</v>
      </c>
      <c r="Z215" s="44">
        <f t="shared" si="90"/>
        <v>32.4</v>
      </c>
      <c r="AA215" s="43" t="s">
        <v>10</v>
      </c>
      <c r="AB215" s="42">
        <v>1250</v>
      </c>
    </row>
    <row r="216" spans="1:28" s="5" customFormat="1" ht="11.25" customHeight="1">
      <c r="A216" s="168"/>
      <c r="B216" s="46">
        <v>194</v>
      </c>
      <c r="C216" s="42" t="s">
        <v>50</v>
      </c>
      <c r="D216" s="42" t="s">
        <v>51</v>
      </c>
      <c r="E216" s="42" t="s">
        <v>44</v>
      </c>
      <c r="F216" s="43" t="s">
        <v>9</v>
      </c>
      <c r="G216" s="42">
        <v>22</v>
      </c>
      <c r="H216" s="42">
        <v>4</v>
      </c>
      <c r="I216" s="42">
        <v>20</v>
      </c>
      <c r="J216" s="42">
        <v>2010</v>
      </c>
      <c r="K216" s="42">
        <v>19</v>
      </c>
      <c r="L216" s="42">
        <v>19</v>
      </c>
      <c r="M216" s="45">
        <f t="shared" si="92"/>
        <v>100</v>
      </c>
      <c r="N216" s="46">
        <v>194</v>
      </c>
      <c r="O216" s="42">
        <v>11077</v>
      </c>
      <c r="P216" s="42">
        <v>4496</v>
      </c>
      <c r="Q216" s="42">
        <v>4496</v>
      </c>
      <c r="R216" s="42">
        <v>620</v>
      </c>
      <c r="S216" s="42">
        <v>54</v>
      </c>
      <c r="T216" s="42">
        <v>30.265027322404372</v>
      </c>
      <c r="U216" s="42">
        <f t="shared" si="91"/>
        <v>308</v>
      </c>
      <c r="V216" s="87">
        <f t="shared" si="93"/>
        <v>2842</v>
      </c>
      <c r="W216" s="87">
        <f t="shared" si="94"/>
        <v>1593</v>
      </c>
      <c r="X216" s="44">
        <f t="shared" si="88"/>
        <v>40.6</v>
      </c>
      <c r="Y216" s="44">
        <f t="shared" si="89"/>
        <v>40.6</v>
      </c>
      <c r="Z216" s="44">
        <f t="shared" si="90"/>
        <v>56</v>
      </c>
      <c r="AA216" s="43" t="s">
        <v>10</v>
      </c>
      <c r="AB216" s="42">
        <v>2484</v>
      </c>
    </row>
    <row r="217" spans="1:28" s="5" customFormat="1" ht="11.25" customHeight="1">
      <c r="A217" s="168"/>
      <c r="B217" s="51">
        <v>195</v>
      </c>
      <c r="C217" s="51" t="s">
        <v>50</v>
      </c>
      <c r="D217" s="51" t="s">
        <v>49</v>
      </c>
      <c r="E217" s="51" t="s">
        <v>44</v>
      </c>
      <c r="F217" s="52" t="s">
        <v>9</v>
      </c>
      <c r="G217" s="51">
        <v>19</v>
      </c>
      <c r="H217" s="51">
        <v>3</v>
      </c>
      <c r="I217" s="51">
        <v>29</v>
      </c>
      <c r="J217" s="51">
        <v>750</v>
      </c>
      <c r="K217" s="51">
        <v>80</v>
      </c>
      <c r="L217" s="51">
        <v>80</v>
      </c>
      <c r="M217" s="54">
        <f t="shared" si="92"/>
        <v>100</v>
      </c>
      <c r="N217" s="51">
        <v>195</v>
      </c>
      <c r="O217" s="51">
        <v>143066</v>
      </c>
      <c r="P217" s="51">
        <v>141877</v>
      </c>
      <c r="Q217" s="51">
        <v>139136</v>
      </c>
      <c r="R217" s="51">
        <v>1740</v>
      </c>
      <c r="S217" s="51">
        <v>872</v>
      </c>
      <c r="T217" s="51">
        <v>390.89071038251365</v>
      </c>
      <c r="U217" s="51">
        <f t="shared" si="91"/>
        <v>2320</v>
      </c>
      <c r="V217" s="51">
        <f t="shared" si="93"/>
        <v>10900</v>
      </c>
      <c r="W217" s="51">
        <f t="shared" si="94"/>
        <v>4886</v>
      </c>
      <c r="X217" s="53">
        <f t="shared" si="88"/>
        <v>99.2</v>
      </c>
      <c r="Y217" s="53">
        <f t="shared" si="89"/>
        <v>97.3</v>
      </c>
      <c r="Z217" s="53">
        <f t="shared" si="90"/>
        <v>44.8</v>
      </c>
      <c r="AA217" s="86" t="s">
        <v>10</v>
      </c>
      <c r="AB217" s="61">
        <v>2073</v>
      </c>
    </row>
    <row r="218" spans="1:28" s="5" customFormat="1" ht="11.25" customHeight="1">
      <c r="A218" s="168"/>
      <c r="B218" s="65">
        <v>196</v>
      </c>
      <c r="C218" s="46" t="s">
        <v>46</v>
      </c>
      <c r="D218" s="46" t="s">
        <v>48</v>
      </c>
      <c r="E218" s="46" t="s">
        <v>44</v>
      </c>
      <c r="F218" s="47" t="s">
        <v>9</v>
      </c>
      <c r="G218" s="46">
        <v>15</v>
      </c>
      <c r="H218" s="46">
        <v>3</v>
      </c>
      <c r="I218" s="46">
        <v>31</v>
      </c>
      <c r="J218" s="46">
        <v>1000</v>
      </c>
      <c r="K218" s="46">
        <v>27</v>
      </c>
      <c r="L218" s="46">
        <v>27</v>
      </c>
      <c r="M218" s="50">
        <f t="shared" si="92"/>
        <v>100</v>
      </c>
      <c r="N218" s="65">
        <v>196</v>
      </c>
      <c r="O218" s="46">
        <v>0</v>
      </c>
      <c r="P218" s="46">
        <v>0</v>
      </c>
      <c r="Q218" s="46">
        <v>0</v>
      </c>
      <c r="R218" s="46">
        <v>300</v>
      </c>
      <c r="S218" s="46">
        <v>0</v>
      </c>
      <c r="T218" s="46">
        <v>0</v>
      </c>
      <c r="U218" s="46">
        <f t="shared" si="91"/>
        <v>300</v>
      </c>
      <c r="V218" s="55">
        <f t="shared" si="93"/>
        <v>0</v>
      </c>
      <c r="W218" s="55">
        <f t="shared" si="94"/>
        <v>0</v>
      </c>
      <c r="X218" s="88">
        <v>0</v>
      </c>
      <c r="Y218" s="88">
        <v>0</v>
      </c>
      <c r="Z218" s="88">
        <v>0</v>
      </c>
      <c r="AA218" s="56" t="s">
        <v>332</v>
      </c>
      <c r="AB218" s="56" t="s">
        <v>334</v>
      </c>
    </row>
    <row r="219" spans="1:28" s="5" customFormat="1" ht="11.25" customHeight="1">
      <c r="A219" s="168"/>
      <c r="B219" s="51">
        <v>197</v>
      </c>
      <c r="C219" s="51" t="s">
        <v>46</v>
      </c>
      <c r="D219" s="51" t="s">
        <v>45</v>
      </c>
      <c r="E219" s="51" t="s">
        <v>44</v>
      </c>
      <c r="F219" s="52" t="s">
        <v>9</v>
      </c>
      <c r="G219" s="51">
        <v>20</v>
      </c>
      <c r="H219" s="51">
        <v>1</v>
      </c>
      <c r="I219" s="51">
        <v>23</v>
      </c>
      <c r="J219" s="51">
        <v>500</v>
      </c>
      <c r="K219" s="51">
        <v>0</v>
      </c>
      <c r="L219" s="51">
        <v>0</v>
      </c>
      <c r="M219" s="54">
        <v>0</v>
      </c>
      <c r="N219" s="51">
        <v>197</v>
      </c>
      <c r="O219" s="51">
        <v>0</v>
      </c>
      <c r="P219" s="51">
        <v>0</v>
      </c>
      <c r="Q219" s="51">
        <v>0</v>
      </c>
      <c r="R219" s="133">
        <v>125</v>
      </c>
      <c r="S219" s="51">
        <v>0</v>
      </c>
      <c r="T219" s="51">
        <v>0</v>
      </c>
      <c r="U219" s="51">
        <f t="shared" si="91"/>
        <v>250</v>
      </c>
      <c r="V219" s="92">
        <v>0</v>
      </c>
      <c r="W219" s="92">
        <v>0</v>
      </c>
      <c r="X219" s="94">
        <v>0</v>
      </c>
      <c r="Y219" s="94">
        <v>0</v>
      </c>
      <c r="Z219" s="94">
        <v>0</v>
      </c>
      <c r="AA219" s="52" t="s">
        <v>333</v>
      </c>
      <c r="AB219" s="52" t="s">
        <v>332</v>
      </c>
    </row>
    <row r="220" spans="1:28" s="5" customFormat="1" ht="11.25" customHeight="1" thickBot="1">
      <c r="A220" s="168"/>
      <c r="B220" s="65">
        <v>198</v>
      </c>
      <c r="C220" s="46" t="s">
        <v>42</v>
      </c>
      <c r="D220" s="46" t="s">
        <v>42</v>
      </c>
      <c r="E220" s="46" t="s">
        <v>7</v>
      </c>
      <c r="F220" s="47" t="s">
        <v>9</v>
      </c>
      <c r="G220" s="46">
        <v>8</v>
      </c>
      <c r="H220" s="46">
        <v>4</v>
      </c>
      <c r="I220" s="46">
        <v>1</v>
      </c>
      <c r="J220" s="49">
        <v>4120</v>
      </c>
      <c r="K220" s="49">
        <v>2631</v>
      </c>
      <c r="L220" s="49">
        <v>2658</v>
      </c>
      <c r="M220" s="85">
        <f>+ROUND(K220/L220*100,1)</f>
        <v>99</v>
      </c>
      <c r="N220" s="65">
        <v>198</v>
      </c>
      <c r="O220" s="49">
        <v>321314</v>
      </c>
      <c r="P220" s="49">
        <v>293171</v>
      </c>
      <c r="Q220" s="49">
        <v>237731</v>
      </c>
      <c r="R220" s="49">
        <v>1750</v>
      </c>
      <c r="S220" s="49">
        <v>1440</v>
      </c>
      <c r="T220" s="49">
        <v>877.90710382513657</v>
      </c>
      <c r="U220" s="49">
        <f t="shared" si="91"/>
        <v>425</v>
      </c>
      <c r="V220" s="49">
        <f>ROUND(S220/K220*1000,0)</f>
        <v>547</v>
      </c>
      <c r="W220" s="49">
        <f>ROUND(T220/K220*1000,0)</f>
        <v>334</v>
      </c>
      <c r="X220" s="84">
        <f>+ROUND(P220/O220*100,1)</f>
        <v>91.2</v>
      </c>
      <c r="Y220" s="84">
        <f>+ROUND(Q220/O220*100,1)</f>
        <v>74</v>
      </c>
      <c r="Z220" s="84">
        <f>+ROUND(T220/S220*100,1)</f>
        <v>61</v>
      </c>
      <c r="AA220" s="47" t="s">
        <v>5</v>
      </c>
      <c r="AB220" s="46">
        <v>1700</v>
      </c>
    </row>
    <row r="221" spans="1:28" s="5" customFormat="1" ht="11.25" customHeight="1" thickTop="1">
      <c r="A221" s="168"/>
      <c r="B221" s="33"/>
      <c r="C221" s="37"/>
      <c r="D221" s="37" t="s">
        <v>3</v>
      </c>
      <c r="E221" s="35"/>
      <c r="F221" s="36"/>
      <c r="G221" s="35"/>
      <c r="H221" s="35"/>
      <c r="I221" s="35"/>
      <c r="J221" s="35">
        <f>SUM(J199:J220)</f>
        <v>32144</v>
      </c>
      <c r="K221" s="35">
        <f t="shared" ref="K221:L221" si="95">SUM(K199:K220)</f>
        <v>18407</v>
      </c>
      <c r="L221" s="35">
        <f t="shared" si="95"/>
        <v>18559</v>
      </c>
      <c r="M221" s="83">
        <f>+ROUND(K221/L221*100,1)</f>
        <v>99.2</v>
      </c>
      <c r="N221" s="33"/>
      <c r="O221" s="35">
        <f>SUM(O199:O220)</f>
        <v>3368658</v>
      </c>
      <c r="P221" s="35">
        <f t="shared" ref="P221:T221" si="96">SUM(P199:P220)</f>
        <v>2333414</v>
      </c>
      <c r="Q221" s="35">
        <f t="shared" si="96"/>
        <v>2148685</v>
      </c>
      <c r="R221" s="35">
        <f t="shared" si="96"/>
        <v>16758</v>
      </c>
      <c r="S221" s="35">
        <f t="shared" si="96"/>
        <v>13016.6</v>
      </c>
      <c r="T221" s="35">
        <f t="shared" si="96"/>
        <v>9203.9836065573763</v>
      </c>
      <c r="U221" s="35">
        <f t="shared" si="91"/>
        <v>521</v>
      </c>
      <c r="V221" s="35">
        <f>ROUND(S221/K221*1000,0)</f>
        <v>707</v>
      </c>
      <c r="W221" s="35">
        <f>ROUND(T221/K221*1000,0)</f>
        <v>500</v>
      </c>
      <c r="X221" s="82">
        <f>+ROUND(P221/O221*100,1)</f>
        <v>69.3</v>
      </c>
      <c r="Y221" s="82">
        <f>+ROUND(Q221/O221*100,1)</f>
        <v>63.8</v>
      </c>
      <c r="Z221" s="82">
        <f>+ROUND(T221/S221*100,1)</f>
        <v>70.7</v>
      </c>
      <c r="AA221" s="30"/>
      <c r="AB221" s="29">
        <f>AVERAGE(AB199:AB220)</f>
        <v>1988.7</v>
      </c>
    </row>
    <row r="222" spans="1:28" s="5" customFormat="1" ht="11.25" customHeight="1">
      <c r="A222" s="171"/>
      <c r="B222" s="79"/>
      <c r="C222" s="81"/>
      <c r="D222" s="81"/>
      <c r="E222" s="75"/>
      <c r="F222" s="80"/>
      <c r="G222" s="75"/>
      <c r="H222" s="75"/>
      <c r="I222" s="75"/>
      <c r="J222" s="78"/>
      <c r="K222" s="78"/>
      <c r="L222" s="78"/>
      <c r="M222" s="77"/>
      <c r="N222" s="79"/>
      <c r="O222" s="78"/>
      <c r="P222" s="78"/>
      <c r="Q222" s="78"/>
      <c r="R222" s="78"/>
      <c r="S222" s="78"/>
      <c r="T222" s="78"/>
      <c r="U222" s="78"/>
      <c r="V222" s="78"/>
      <c r="W222" s="78"/>
      <c r="X222" s="77"/>
      <c r="Y222" s="77"/>
      <c r="Z222" s="77"/>
      <c r="AA222" s="76"/>
      <c r="AB222" s="75"/>
    </row>
    <row r="223" spans="1:28" s="5" customFormat="1" ht="11.25" customHeight="1">
      <c r="A223" s="167" t="s">
        <v>41</v>
      </c>
      <c r="B223" s="71">
        <v>199</v>
      </c>
      <c r="C223" s="71" t="s">
        <v>40</v>
      </c>
      <c r="D223" s="71" t="s">
        <v>24</v>
      </c>
      <c r="E223" s="71" t="s">
        <v>25</v>
      </c>
      <c r="F223" s="72" t="s">
        <v>9</v>
      </c>
      <c r="G223" s="71">
        <v>23</v>
      </c>
      <c r="H223" s="71">
        <v>3</v>
      </c>
      <c r="I223" s="71">
        <v>31</v>
      </c>
      <c r="J223" s="71">
        <v>3410</v>
      </c>
      <c r="K223" s="71">
        <v>2874</v>
      </c>
      <c r="L223" s="71">
        <v>2960</v>
      </c>
      <c r="M223" s="73">
        <f t="shared" ref="M223:M247" si="97">+ROUND(K223/L223*100,1)</f>
        <v>97.1</v>
      </c>
      <c r="N223" s="71">
        <v>199</v>
      </c>
      <c r="O223" s="71">
        <v>225106</v>
      </c>
      <c r="P223" s="71">
        <v>206504</v>
      </c>
      <c r="Q223" s="71">
        <v>198028</v>
      </c>
      <c r="R223" s="71">
        <v>1080</v>
      </c>
      <c r="S223" s="71">
        <v>816</v>
      </c>
      <c r="T223" s="71">
        <v>615.04371584699459</v>
      </c>
      <c r="U223" s="71">
        <f t="shared" ref="U223:U247" si="98">ROUND(R223/J223*1000,0)</f>
        <v>317</v>
      </c>
      <c r="V223" s="74">
        <f t="shared" ref="V223:V247" si="99">ROUND(S223/K223*1000,0)</f>
        <v>284</v>
      </c>
      <c r="W223" s="74">
        <f t="shared" ref="W223:W247" si="100">ROUND(T223/K223*1000,0)</f>
        <v>214</v>
      </c>
      <c r="X223" s="73">
        <f t="shared" ref="X223:X247" si="101">+ROUND(P223/O223*100,1)</f>
        <v>91.7</v>
      </c>
      <c r="Y223" s="73">
        <f t="shared" ref="Y223:Y247" si="102">+ROUND(Q223/O223*100,1)</f>
        <v>88</v>
      </c>
      <c r="Z223" s="73">
        <f t="shared" ref="Z223:Z247" si="103">+ROUND(T223/S223*100,1)</f>
        <v>75.400000000000006</v>
      </c>
      <c r="AA223" s="72" t="s">
        <v>10</v>
      </c>
      <c r="AB223" s="71">
        <v>1425</v>
      </c>
    </row>
    <row r="224" spans="1:28" s="5" customFormat="1" ht="11.25" customHeight="1">
      <c r="A224" s="168"/>
      <c r="B224" s="46">
        <v>200</v>
      </c>
      <c r="C224" s="70" t="s">
        <v>27</v>
      </c>
      <c r="D224" s="70" t="s">
        <v>39</v>
      </c>
      <c r="E224" s="65" t="s">
        <v>25</v>
      </c>
      <c r="F224" s="69" t="s">
        <v>9</v>
      </c>
      <c r="G224" s="65">
        <v>14</v>
      </c>
      <c r="H224" s="65">
        <v>3</v>
      </c>
      <c r="I224" s="65">
        <v>31</v>
      </c>
      <c r="J224" s="65">
        <v>310</v>
      </c>
      <c r="K224" s="65">
        <v>208</v>
      </c>
      <c r="L224" s="65">
        <v>208</v>
      </c>
      <c r="M224" s="68">
        <f t="shared" si="97"/>
        <v>100</v>
      </c>
      <c r="N224" s="46">
        <v>200</v>
      </c>
      <c r="O224" s="65">
        <v>220567</v>
      </c>
      <c r="P224" s="65">
        <v>147098</v>
      </c>
      <c r="Q224" s="65">
        <v>147098</v>
      </c>
      <c r="R224" s="65">
        <v>3650</v>
      </c>
      <c r="S224" s="65">
        <v>1165</v>
      </c>
      <c r="T224" s="65">
        <v>602.64207650273227</v>
      </c>
      <c r="U224" s="65">
        <f t="shared" si="98"/>
        <v>11774</v>
      </c>
      <c r="V224" s="65">
        <f t="shared" si="99"/>
        <v>5601</v>
      </c>
      <c r="W224" s="65">
        <f t="shared" si="100"/>
        <v>2897</v>
      </c>
      <c r="X224" s="67">
        <f t="shared" si="101"/>
        <v>66.7</v>
      </c>
      <c r="Y224" s="67">
        <f t="shared" si="102"/>
        <v>66.7</v>
      </c>
      <c r="Z224" s="67">
        <f t="shared" si="103"/>
        <v>51.7</v>
      </c>
      <c r="AA224" s="66" t="s">
        <v>5</v>
      </c>
      <c r="AB224" s="65">
        <v>2050</v>
      </c>
    </row>
    <row r="225" spans="1:28" s="5" customFormat="1" ht="11.25" customHeight="1">
      <c r="A225" s="168"/>
      <c r="B225" s="61">
        <v>201</v>
      </c>
      <c r="C225" s="64" t="s">
        <v>27</v>
      </c>
      <c r="D225" s="64" t="s">
        <v>38</v>
      </c>
      <c r="E225" s="58" t="s">
        <v>25</v>
      </c>
      <c r="F225" s="63" t="s">
        <v>9</v>
      </c>
      <c r="G225" s="58">
        <v>11</v>
      </c>
      <c r="H225" s="58">
        <v>1</v>
      </c>
      <c r="I225" s="58">
        <v>25</v>
      </c>
      <c r="J225" s="58">
        <v>480</v>
      </c>
      <c r="K225" s="58">
        <v>370</v>
      </c>
      <c r="L225" s="58">
        <v>381</v>
      </c>
      <c r="M225" s="62">
        <f t="shared" si="97"/>
        <v>97.1</v>
      </c>
      <c r="N225" s="61">
        <v>201</v>
      </c>
      <c r="O225" s="58">
        <v>32231</v>
      </c>
      <c r="P225" s="58">
        <v>28641</v>
      </c>
      <c r="Q225" s="58">
        <v>28641</v>
      </c>
      <c r="R225" s="58">
        <v>267</v>
      </c>
      <c r="S225" s="58">
        <v>177</v>
      </c>
      <c r="T225" s="58">
        <v>88.062841530054641</v>
      </c>
      <c r="U225" s="58">
        <f t="shared" si="98"/>
        <v>556</v>
      </c>
      <c r="V225" s="58">
        <f t="shared" si="99"/>
        <v>478</v>
      </c>
      <c r="W225" s="58">
        <f t="shared" si="100"/>
        <v>238</v>
      </c>
      <c r="X225" s="60">
        <f t="shared" si="101"/>
        <v>88.9</v>
      </c>
      <c r="Y225" s="60">
        <f t="shared" si="102"/>
        <v>88.9</v>
      </c>
      <c r="Z225" s="60">
        <f t="shared" si="103"/>
        <v>49.8</v>
      </c>
      <c r="AA225" s="59" t="s">
        <v>5</v>
      </c>
      <c r="AB225" s="58">
        <v>2050</v>
      </c>
    </row>
    <row r="226" spans="1:28" s="5" customFormat="1" ht="11.25" customHeight="1">
      <c r="A226" s="168"/>
      <c r="B226" s="42">
        <v>202</v>
      </c>
      <c r="C226" s="42" t="s">
        <v>27</v>
      </c>
      <c r="D226" s="42" t="s">
        <v>37</v>
      </c>
      <c r="E226" s="42" t="s">
        <v>25</v>
      </c>
      <c r="F226" s="43" t="s">
        <v>6</v>
      </c>
      <c r="G226" s="42">
        <v>61</v>
      </c>
      <c r="H226" s="42">
        <v>6</v>
      </c>
      <c r="I226" s="42">
        <v>10</v>
      </c>
      <c r="J226" s="42">
        <v>270</v>
      </c>
      <c r="K226" s="42">
        <v>40</v>
      </c>
      <c r="L226" s="42">
        <v>41</v>
      </c>
      <c r="M226" s="45">
        <f t="shared" si="97"/>
        <v>97.6</v>
      </c>
      <c r="N226" s="42">
        <v>202</v>
      </c>
      <c r="O226" s="42">
        <v>4143</v>
      </c>
      <c r="P226" s="42">
        <v>3480</v>
      </c>
      <c r="Q226" s="42">
        <v>3480</v>
      </c>
      <c r="R226" s="42">
        <v>91</v>
      </c>
      <c r="S226" s="42">
        <v>14</v>
      </c>
      <c r="T226" s="42">
        <v>11.319672131147541</v>
      </c>
      <c r="U226" s="42">
        <f t="shared" si="98"/>
        <v>337</v>
      </c>
      <c r="V226" s="42">
        <f t="shared" si="99"/>
        <v>350</v>
      </c>
      <c r="W226" s="42">
        <f t="shared" si="100"/>
        <v>283</v>
      </c>
      <c r="X226" s="44">
        <f t="shared" si="101"/>
        <v>84</v>
      </c>
      <c r="Y226" s="44">
        <f t="shared" si="102"/>
        <v>84</v>
      </c>
      <c r="Z226" s="44">
        <f t="shared" si="103"/>
        <v>80.900000000000006</v>
      </c>
      <c r="AA226" s="43" t="s">
        <v>5</v>
      </c>
      <c r="AB226" s="42">
        <v>2050</v>
      </c>
    </row>
    <row r="227" spans="1:28" s="5" customFormat="1" ht="11.25" customHeight="1">
      <c r="A227" s="168"/>
      <c r="B227" s="42">
        <v>203</v>
      </c>
      <c r="C227" s="42" t="s">
        <v>27</v>
      </c>
      <c r="D227" s="42" t="s">
        <v>36</v>
      </c>
      <c r="E227" s="42" t="s">
        <v>25</v>
      </c>
      <c r="F227" s="43" t="s">
        <v>9</v>
      </c>
      <c r="G227" s="42">
        <v>14</v>
      </c>
      <c r="H227" s="42">
        <v>3</v>
      </c>
      <c r="I227" s="42">
        <v>31</v>
      </c>
      <c r="J227" s="42">
        <v>630</v>
      </c>
      <c r="K227" s="42">
        <v>425</v>
      </c>
      <c r="L227" s="42">
        <v>432</v>
      </c>
      <c r="M227" s="45">
        <f t="shared" si="97"/>
        <v>98.4</v>
      </c>
      <c r="N227" s="42">
        <v>203</v>
      </c>
      <c r="O227" s="42">
        <v>50512</v>
      </c>
      <c r="P227" s="42">
        <v>30489</v>
      </c>
      <c r="Q227" s="42">
        <v>30489</v>
      </c>
      <c r="R227" s="42">
        <v>174</v>
      </c>
      <c r="S227" s="42">
        <v>175</v>
      </c>
      <c r="T227" s="42">
        <v>138.01092896174865</v>
      </c>
      <c r="U227" s="42">
        <f t="shared" si="98"/>
        <v>276</v>
      </c>
      <c r="V227" s="42">
        <f t="shared" si="99"/>
        <v>412</v>
      </c>
      <c r="W227" s="42">
        <f t="shared" si="100"/>
        <v>325</v>
      </c>
      <c r="X227" s="44">
        <f t="shared" si="101"/>
        <v>60.4</v>
      </c>
      <c r="Y227" s="44">
        <f t="shared" si="102"/>
        <v>60.4</v>
      </c>
      <c r="Z227" s="44">
        <f t="shared" si="103"/>
        <v>78.900000000000006</v>
      </c>
      <c r="AA227" s="43" t="s">
        <v>5</v>
      </c>
      <c r="AB227" s="42">
        <v>2050</v>
      </c>
    </row>
    <row r="228" spans="1:28" s="5" customFormat="1" ht="11.25" customHeight="1">
      <c r="A228" s="168"/>
      <c r="B228" s="42">
        <v>204</v>
      </c>
      <c r="C228" s="42" t="s">
        <v>27</v>
      </c>
      <c r="D228" s="42" t="s">
        <v>35</v>
      </c>
      <c r="E228" s="42" t="s">
        <v>25</v>
      </c>
      <c r="F228" s="43" t="s">
        <v>9</v>
      </c>
      <c r="G228" s="42">
        <v>20</v>
      </c>
      <c r="H228" s="42">
        <v>3</v>
      </c>
      <c r="I228" s="42">
        <v>28</v>
      </c>
      <c r="J228" s="42">
        <v>440</v>
      </c>
      <c r="K228" s="42">
        <v>335</v>
      </c>
      <c r="L228" s="42">
        <v>336</v>
      </c>
      <c r="M228" s="45">
        <f t="shared" si="97"/>
        <v>99.7</v>
      </c>
      <c r="N228" s="42">
        <v>204</v>
      </c>
      <c r="O228" s="42">
        <v>53728</v>
      </c>
      <c r="P228" s="42">
        <v>35672</v>
      </c>
      <c r="Q228" s="42">
        <v>35672</v>
      </c>
      <c r="R228" s="42">
        <v>186</v>
      </c>
      <c r="S228" s="42">
        <v>450</v>
      </c>
      <c r="T228" s="42">
        <v>146.79781420765028</v>
      </c>
      <c r="U228" s="42">
        <f t="shared" si="98"/>
        <v>423</v>
      </c>
      <c r="V228" s="42">
        <f t="shared" si="99"/>
        <v>1343</v>
      </c>
      <c r="W228" s="42">
        <f t="shared" si="100"/>
        <v>438</v>
      </c>
      <c r="X228" s="44">
        <f t="shared" si="101"/>
        <v>66.400000000000006</v>
      </c>
      <c r="Y228" s="44">
        <f t="shared" si="102"/>
        <v>66.400000000000006</v>
      </c>
      <c r="Z228" s="44">
        <f t="shared" si="103"/>
        <v>32.6</v>
      </c>
      <c r="AA228" s="43" t="s">
        <v>5</v>
      </c>
      <c r="AB228" s="42">
        <v>2050</v>
      </c>
    </row>
    <row r="229" spans="1:28" s="5" customFormat="1" ht="11.25" customHeight="1">
      <c r="A229" s="168"/>
      <c r="B229" s="42">
        <v>205</v>
      </c>
      <c r="C229" s="42" t="s">
        <v>27</v>
      </c>
      <c r="D229" s="42" t="s">
        <v>34</v>
      </c>
      <c r="E229" s="42" t="s">
        <v>25</v>
      </c>
      <c r="F229" s="43" t="s">
        <v>9</v>
      </c>
      <c r="G229" s="42">
        <v>15</v>
      </c>
      <c r="H229" s="42">
        <v>3</v>
      </c>
      <c r="I229" s="42">
        <v>28</v>
      </c>
      <c r="J229" s="42">
        <v>510</v>
      </c>
      <c r="K229" s="42">
        <v>370</v>
      </c>
      <c r="L229" s="42">
        <v>399</v>
      </c>
      <c r="M229" s="45">
        <f t="shared" si="97"/>
        <v>92.7</v>
      </c>
      <c r="N229" s="42">
        <v>205</v>
      </c>
      <c r="O229" s="42">
        <v>72357</v>
      </c>
      <c r="P229" s="42">
        <v>32184</v>
      </c>
      <c r="Q229" s="42">
        <v>32184</v>
      </c>
      <c r="R229" s="42">
        <v>167</v>
      </c>
      <c r="S229" s="42">
        <v>240</v>
      </c>
      <c r="T229" s="42">
        <v>197.69672131147541</v>
      </c>
      <c r="U229" s="42">
        <f t="shared" si="98"/>
        <v>327</v>
      </c>
      <c r="V229" s="42">
        <f t="shared" si="99"/>
        <v>649</v>
      </c>
      <c r="W229" s="42">
        <f t="shared" si="100"/>
        <v>534</v>
      </c>
      <c r="X229" s="44">
        <f t="shared" si="101"/>
        <v>44.5</v>
      </c>
      <c r="Y229" s="44">
        <f t="shared" si="102"/>
        <v>44.5</v>
      </c>
      <c r="Z229" s="44">
        <f t="shared" si="103"/>
        <v>82.4</v>
      </c>
      <c r="AA229" s="43" t="s">
        <v>5</v>
      </c>
      <c r="AB229" s="42">
        <v>2050</v>
      </c>
    </row>
    <row r="230" spans="1:28" s="5" customFormat="1" ht="11.25" customHeight="1">
      <c r="A230" s="168"/>
      <c r="B230" s="42">
        <v>206</v>
      </c>
      <c r="C230" s="46" t="s">
        <v>27</v>
      </c>
      <c r="D230" s="46" t="s">
        <v>33</v>
      </c>
      <c r="E230" s="46" t="s">
        <v>25</v>
      </c>
      <c r="F230" s="47" t="s">
        <v>9</v>
      </c>
      <c r="G230" s="46">
        <v>11</v>
      </c>
      <c r="H230" s="46">
        <v>3</v>
      </c>
      <c r="I230" s="46">
        <v>18</v>
      </c>
      <c r="J230" s="46">
        <v>560</v>
      </c>
      <c r="K230" s="46">
        <v>327</v>
      </c>
      <c r="L230" s="46">
        <v>327</v>
      </c>
      <c r="M230" s="50">
        <f t="shared" si="97"/>
        <v>100</v>
      </c>
      <c r="N230" s="42">
        <v>206</v>
      </c>
      <c r="O230" s="46">
        <v>23145</v>
      </c>
      <c r="P230" s="46">
        <v>19162</v>
      </c>
      <c r="Q230" s="46">
        <v>19162</v>
      </c>
      <c r="R230" s="46">
        <v>192</v>
      </c>
      <c r="S230" s="46">
        <v>125</v>
      </c>
      <c r="T230" s="46">
        <v>63.23770491803279</v>
      </c>
      <c r="U230" s="46">
        <f t="shared" si="98"/>
        <v>343</v>
      </c>
      <c r="V230" s="46">
        <f t="shared" si="99"/>
        <v>382</v>
      </c>
      <c r="W230" s="46">
        <f t="shared" si="100"/>
        <v>193</v>
      </c>
      <c r="X230" s="48">
        <f t="shared" si="101"/>
        <v>82.8</v>
      </c>
      <c r="Y230" s="48">
        <f t="shared" si="102"/>
        <v>82.8</v>
      </c>
      <c r="Z230" s="48">
        <f t="shared" si="103"/>
        <v>50.6</v>
      </c>
      <c r="AA230" s="47" t="s">
        <v>5</v>
      </c>
      <c r="AB230" s="46">
        <v>2050</v>
      </c>
    </row>
    <row r="231" spans="1:28" s="5" customFormat="1" ht="11.25" customHeight="1">
      <c r="A231" s="168"/>
      <c r="B231" s="42">
        <v>207</v>
      </c>
      <c r="C231" s="42" t="s">
        <v>27</v>
      </c>
      <c r="D231" s="42" t="s">
        <v>32</v>
      </c>
      <c r="E231" s="42" t="s">
        <v>25</v>
      </c>
      <c r="F231" s="43" t="s">
        <v>9</v>
      </c>
      <c r="G231" s="42">
        <v>6</v>
      </c>
      <c r="H231" s="42">
        <v>3</v>
      </c>
      <c r="I231" s="42">
        <v>31</v>
      </c>
      <c r="J231" s="42">
        <v>750</v>
      </c>
      <c r="K231" s="42">
        <v>504</v>
      </c>
      <c r="L231" s="42">
        <v>517</v>
      </c>
      <c r="M231" s="45">
        <f t="shared" si="97"/>
        <v>97.5</v>
      </c>
      <c r="N231" s="42">
        <v>207</v>
      </c>
      <c r="O231" s="42">
        <v>46807</v>
      </c>
      <c r="P231" s="42">
        <v>38793</v>
      </c>
      <c r="Q231" s="42">
        <v>38793</v>
      </c>
      <c r="R231" s="42">
        <v>345</v>
      </c>
      <c r="S231" s="42">
        <v>231</v>
      </c>
      <c r="T231" s="42">
        <v>127.88797814207651</v>
      </c>
      <c r="U231" s="42">
        <f t="shared" si="98"/>
        <v>460</v>
      </c>
      <c r="V231" s="42">
        <f t="shared" si="99"/>
        <v>458</v>
      </c>
      <c r="W231" s="42">
        <f t="shared" si="100"/>
        <v>254</v>
      </c>
      <c r="X231" s="44">
        <f t="shared" si="101"/>
        <v>82.9</v>
      </c>
      <c r="Y231" s="44">
        <f t="shared" si="102"/>
        <v>82.9</v>
      </c>
      <c r="Z231" s="44">
        <f t="shared" si="103"/>
        <v>55.4</v>
      </c>
      <c r="AA231" s="43" t="s">
        <v>5</v>
      </c>
      <c r="AB231" s="42">
        <v>2050</v>
      </c>
    </row>
    <row r="232" spans="1:28" s="5" customFormat="1" ht="11.25" customHeight="1">
      <c r="A232" s="168"/>
      <c r="B232" s="42">
        <v>208</v>
      </c>
      <c r="C232" s="42" t="s">
        <v>27</v>
      </c>
      <c r="D232" s="42" t="s">
        <v>31</v>
      </c>
      <c r="E232" s="42" t="s">
        <v>25</v>
      </c>
      <c r="F232" s="43" t="s">
        <v>9</v>
      </c>
      <c r="G232" s="42">
        <v>11</v>
      </c>
      <c r="H232" s="42">
        <v>3</v>
      </c>
      <c r="I232" s="42">
        <v>1</v>
      </c>
      <c r="J232" s="42">
        <v>850</v>
      </c>
      <c r="K232" s="42">
        <v>616</v>
      </c>
      <c r="L232" s="42">
        <v>639</v>
      </c>
      <c r="M232" s="45">
        <f t="shared" si="97"/>
        <v>96.4</v>
      </c>
      <c r="N232" s="42">
        <v>208</v>
      </c>
      <c r="O232" s="42">
        <v>54836</v>
      </c>
      <c r="P232" s="42">
        <v>52225</v>
      </c>
      <c r="Q232" s="42">
        <v>52225</v>
      </c>
      <c r="R232" s="42">
        <v>285</v>
      </c>
      <c r="S232" s="42">
        <v>245</v>
      </c>
      <c r="T232" s="42">
        <v>149.82513661202185</v>
      </c>
      <c r="U232" s="42">
        <f t="shared" si="98"/>
        <v>335</v>
      </c>
      <c r="V232" s="42">
        <f t="shared" si="99"/>
        <v>398</v>
      </c>
      <c r="W232" s="42">
        <f t="shared" si="100"/>
        <v>243</v>
      </c>
      <c r="X232" s="44">
        <f t="shared" si="101"/>
        <v>95.2</v>
      </c>
      <c r="Y232" s="44">
        <f t="shared" si="102"/>
        <v>95.2</v>
      </c>
      <c r="Z232" s="44">
        <f t="shared" si="103"/>
        <v>61.2</v>
      </c>
      <c r="AA232" s="43" t="s">
        <v>5</v>
      </c>
      <c r="AB232" s="42">
        <v>2050</v>
      </c>
    </row>
    <row r="233" spans="1:28" s="5" customFormat="1" ht="11.25" customHeight="1">
      <c r="A233" s="168"/>
      <c r="B233" s="42">
        <v>209</v>
      </c>
      <c r="C233" s="42" t="s">
        <v>27</v>
      </c>
      <c r="D233" s="42" t="s">
        <v>30</v>
      </c>
      <c r="E233" s="42" t="s">
        <v>25</v>
      </c>
      <c r="F233" s="43" t="s">
        <v>9</v>
      </c>
      <c r="G233" s="42">
        <v>11</v>
      </c>
      <c r="H233" s="42">
        <v>3</v>
      </c>
      <c r="I233" s="42">
        <v>18</v>
      </c>
      <c r="J233" s="42">
        <v>200</v>
      </c>
      <c r="K233" s="42">
        <v>136</v>
      </c>
      <c r="L233" s="42">
        <v>136</v>
      </c>
      <c r="M233" s="45">
        <f t="shared" si="97"/>
        <v>100</v>
      </c>
      <c r="N233" s="42">
        <v>209</v>
      </c>
      <c r="O233" s="42">
        <v>11566</v>
      </c>
      <c r="P233" s="42">
        <v>11015</v>
      </c>
      <c r="Q233" s="42">
        <v>11015</v>
      </c>
      <c r="R233" s="42">
        <v>60</v>
      </c>
      <c r="S233" s="42">
        <v>204</v>
      </c>
      <c r="T233" s="42">
        <v>31.601092896174862</v>
      </c>
      <c r="U233" s="42">
        <f t="shared" si="98"/>
        <v>300</v>
      </c>
      <c r="V233" s="42">
        <f t="shared" si="99"/>
        <v>1500</v>
      </c>
      <c r="W233" s="42">
        <f t="shared" si="100"/>
        <v>232</v>
      </c>
      <c r="X233" s="44">
        <f t="shared" si="101"/>
        <v>95.2</v>
      </c>
      <c r="Y233" s="44">
        <f t="shared" si="102"/>
        <v>95.2</v>
      </c>
      <c r="Z233" s="44">
        <f t="shared" si="103"/>
        <v>15.5</v>
      </c>
      <c r="AA233" s="43" t="s">
        <v>5</v>
      </c>
      <c r="AB233" s="42">
        <v>2050</v>
      </c>
    </row>
    <row r="234" spans="1:28" s="5" customFormat="1" ht="11.25" customHeight="1">
      <c r="A234" s="168"/>
      <c r="B234" s="42">
        <v>210</v>
      </c>
      <c r="C234" s="42" t="s">
        <v>27</v>
      </c>
      <c r="D234" s="42" t="s">
        <v>29</v>
      </c>
      <c r="E234" s="42" t="s">
        <v>25</v>
      </c>
      <c r="F234" s="43" t="s">
        <v>9</v>
      </c>
      <c r="G234" s="42">
        <v>24</v>
      </c>
      <c r="H234" s="42">
        <v>4</v>
      </c>
      <c r="I234" s="42">
        <v>6</v>
      </c>
      <c r="J234" s="57">
        <v>558</v>
      </c>
      <c r="K234" s="42">
        <v>488</v>
      </c>
      <c r="L234" s="42">
        <v>525</v>
      </c>
      <c r="M234" s="45">
        <f t="shared" si="97"/>
        <v>93</v>
      </c>
      <c r="N234" s="42">
        <v>210</v>
      </c>
      <c r="O234" s="42">
        <v>43306</v>
      </c>
      <c r="P234" s="42">
        <v>41244</v>
      </c>
      <c r="Q234" s="42">
        <v>41244</v>
      </c>
      <c r="R234" s="42">
        <v>204</v>
      </c>
      <c r="S234" s="42">
        <v>163</v>
      </c>
      <c r="T234" s="42">
        <v>118.3224043715847</v>
      </c>
      <c r="U234" s="42">
        <f t="shared" si="98"/>
        <v>366</v>
      </c>
      <c r="V234" s="42">
        <f t="shared" si="99"/>
        <v>334</v>
      </c>
      <c r="W234" s="42">
        <f t="shared" si="100"/>
        <v>242</v>
      </c>
      <c r="X234" s="44">
        <f t="shared" si="101"/>
        <v>95.2</v>
      </c>
      <c r="Y234" s="44">
        <f t="shared" si="102"/>
        <v>95.2</v>
      </c>
      <c r="Z234" s="44">
        <f t="shared" si="103"/>
        <v>72.599999999999994</v>
      </c>
      <c r="AA234" s="43" t="s">
        <v>5</v>
      </c>
      <c r="AB234" s="42">
        <v>2050</v>
      </c>
    </row>
    <row r="235" spans="1:28" s="5" customFormat="1" ht="11.25" customHeight="1">
      <c r="A235" s="168"/>
      <c r="B235" s="42">
        <v>211</v>
      </c>
      <c r="C235" s="42" t="s">
        <v>27</v>
      </c>
      <c r="D235" s="42" t="s">
        <v>28</v>
      </c>
      <c r="E235" s="42" t="s">
        <v>25</v>
      </c>
      <c r="F235" s="43" t="s">
        <v>6</v>
      </c>
      <c r="G235" s="42">
        <v>64</v>
      </c>
      <c r="H235" s="42">
        <v>1</v>
      </c>
      <c r="I235" s="42">
        <v>4</v>
      </c>
      <c r="J235" s="42">
        <v>340</v>
      </c>
      <c r="K235" s="42">
        <v>168</v>
      </c>
      <c r="L235" s="42">
        <v>173</v>
      </c>
      <c r="M235" s="45">
        <f t="shared" si="97"/>
        <v>97.1</v>
      </c>
      <c r="N235" s="42">
        <v>211</v>
      </c>
      <c r="O235" s="42">
        <v>12977</v>
      </c>
      <c r="P235" s="42">
        <v>10258</v>
      </c>
      <c r="Q235" s="42">
        <v>10258</v>
      </c>
      <c r="R235" s="42">
        <v>85</v>
      </c>
      <c r="S235" s="42">
        <v>41</v>
      </c>
      <c r="T235" s="42">
        <v>35.456284153005463</v>
      </c>
      <c r="U235" s="42">
        <f t="shared" si="98"/>
        <v>250</v>
      </c>
      <c r="V235" s="42">
        <f t="shared" si="99"/>
        <v>244</v>
      </c>
      <c r="W235" s="42">
        <f t="shared" si="100"/>
        <v>211</v>
      </c>
      <c r="X235" s="44">
        <f t="shared" si="101"/>
        <v>79</v>
      </c>
      <c r="Y235" s="44">
        <f t="shared" si="102"/>
        <v>79</v>
      </c>
      <c r="Z235" s="44">
        <f t="shared" si="103"/>
        <v>86.5</v>
      </c>
      <c r="AA235" s="43" t="s">
        <v>5</v>
      </c>
      <c r="AB235" s="42">
        <v>2050</v>
      </c>
    </row>
    <row r="236" spans="1:28" s="5" customFormat="1" ht="11.25" customHeight="1">
      <c r="A236" s="168"/>
      <c r="B236" s="51">
        <v>212</v>
      </c>
      <c r="C236" s="51" t="s">
        <v>27</v>
      </c>
      <c r="D236" s="51" t="s">
        <v>26</v>
      </c>
      <c r="E236" s="51" t="s">
        <v>25</v>
      </c>
      <c r="F236" s="52" t="s">
        <v>9</v>
      </c>
      <c r="G236" s="51">
        <v>7</v>
      </c>
      <c r="H236" s="51">
        <v>3</v>
      </c>
      <c r="I236" s="51">
        <v>31</v>
      </c>
      <c r="J236" s="51">
        <v>200</v>
      </c>
      <c r="K236" s="51">
        <v>91</v>
      </c>
      <c r="L236" s="51">
        <v>91</v>
      </c>
      <c r="M236" s="54">
        <f t="shared" si="97"/>
        <v>100</v>
      </c>
      <c r="N236" s="51">
        <v>212</v>
      </c>
      <c r="O236" s="51">
        <v>9205</v>
      </c>
      <c r="P236" s="51">
        <v>7824</v>
      </c>
      <c r="Q236" s="51">
        <v>7824</v>
      </c>
      <c r="R236" s="51">
        <v>137</v>
      </c>
      <c r="S236" s="51">
        <v>32</v>
      </c>
      <c r="T236" s="51">
        <v>25.150273224043715</v>
      </c>
      <c r="U236" s="51">
        <f t="shared" si="98"/>
        <v>685</v>
      </c>
      <c r="V236" s="51">
        <f t="shared" si="99"/>
        <v>352</v>
      </c>
      <c r="W236" s="51">
        <f t="shared" si="100"/>
        <v>276</v>
      </c>
      <c r="X236" s="53">
        <f t="shared" si="101"/>
        <v>85</v>
      </c>
      <c r="Y236" s="53">
        <f t="shared" si="102"/>
        <v>85</v>
      </c>
      <c r="Z236" s="53">
        <f t="shared" si="103"/>
        <v>78.599999999999994</v>
      </c>
      <c r="AA236" s="52" t="s">
        <v>5</v>
      </c>
      <c r="AB236" s="51">
        <v>2050</v>
      </c>
    </row>
    <row r="237" spans="1:28" s="5" customFormat="1" ht="11.25" customHeight="1">
      <c r="A237" s="168"/>
      <c r="B237" s="42">
        <v>213</v>
      </c>
      <c r="C237" s="42" t="s">
        <v>21</v>
      </c>
      <c r="D237" s="42" t="s">
        <v>24</v>
      </c>
      <c r="E237" s="42" t="s">
        <v>22</v>
      </c>
      <c r="F237" s="43" t="s">
        <v>6</v>
      </c>
      <c r="G237" s="42">
        <v>2</v>
      </c>
      <c r="H237" s="42">
        <v>12</v>
      </c>
      <c r="I237" s="42">
        <v>1</v>
      </c>
      <c r="J237" s="42">
        <v>2000</v>
      </c>
      <c r="K237" s="42">
        <v>1133</v>
      </c>
      <c r="L237" s="42">
        <v>1133</v>
      </c>
      <c r="M237" s="45">
        <f t="shared" si="97"/>
        <v>100</v>
      </c>
      <c r="N237" s="42">
        <v>213</v>
      </c>
      <c r="O237" s="42">
        <v>122118</v>
      </c>
      <c r="P237" s="42">
        <v>122118</v>
      </c>
      <c r="Q237" s="42">
        <v>118561</v>
      </c>
      <c r="R237" s="42">
        <v>2400</v>
      </c>
      <c r="S237" s="42">
        <v>1544</v>
      </c>
      <c r="T237" s="42">
        <v>333.65573770491801</v>
      </c>
      <c r="U237" s="42">
        <f t="shared" si="98"/>
        <v>1200</v>
      </c>
      <c r="V237" s="42">
        <f t="shared" si="99"/>
        <v>1363</v>
      </c>
      <c r="W237" s="42">
        <f t="shared" si="100"/>
        <v>294</v>
      </c>
      <c r="X237" s="44">
        <f t="shared" si="101"/>
        <v>100</v>
      </c>
      <c r="Y237" s="44">
        <f t="shared" si="102"/>
        <v>97.1</v>
      </c>
      <c r="Z237" s="44">
        <f t="shared" si="103"/>
        <v>21.6</v>
      </c>
      <c r="AA237" s="43" t="s">
        <v>10</v>
      </c>
      <c r="AB237" s="42">
        <v>1755</v>
      </c>
    </row>
    <row r="238" spans="1:28" s="5" customFormat="1" ht="11.25" customHeight="1">
      <c r="A238" s="168"/>
      <c r="B238" s="42">
        <v>214</v>
      </c>
      <c r="C238" s="42" t="s">
        <v>21</v>
      </c>
      <c r="D238" s="42" t="s">
        <v>23</v>
      </c>
      <c r="E238" s="42" t="s">
        <v>22</v>
      </c>
      <c r="F238" s="43" t="s">
        <v>6</v>
      </c>
      <c r="G238" s="42">
        <v>45</v>
      </c>
      <c r="H238" s="42">
        <v>4</v>
      </c>
      <c r="I238" s="42">
        <v>1</v>
      </c>
      <c r="J238" s="42">
        <v>340</v>
      </c>
      <c r="K238" s="42">
        <v>64</v>
      </c>
      <c r="L238" s="42">
        <v>64</v>
      </c>
      <c r="M238" s="45">
        <f t="shared" si="97"/>
        <v>100</v>
      </c>
      <c r="N238" s="42">
        <v>214</v>
      </c>
      <c r="O238" s="42">
        <v>41347</v>
      </c>
      <c r="P238" s="42">
        <v>40893</v>
      </c>
      <c r="Q238" s="42">
        <v>36281</v>
      </c>
      <c r="R238" s="42">
        <v>1150</v>
      </c>
      <c r="S238" s="42">
        <v>614</v>
      </c>
      <c r="T238" s="42">
        <v>112.96994535519126</v>
      </c>
      <c r="U238" s="42">
        <f t="shared" si="98"/>
        <v>3382</v>
      </c>
      <c r="V238" s="42">
        <f t="shared" si="99"/>
        <v>9594</v>
      </c>
      <c r="W238" s="42">
        <f t="shared" si="100"/>
        <v>1765</v>
      </c>
      <c r="X238" s="44">
        <f t="shared" si="101"/>
        <v>98.9</v>
      </c>
      <c r="Y238" s="44">
        <f t="shared" si="102"/>
        <v>87.7</v>
      </c>
      <c r="Z238" s="44">
        <f t="shared" si="103"/>
        <v>18.399999999999999</v>
      </c>
      <c r="AA238" s="43" t="s">
        <v>10</v>
      </c>
      <c r="AB238" s="42">
        <v>2362</v>
      </c>
    </row>
    <row r="239" spans="1:28" s="5" customFormat="1" ht="11.25" customHeight="1">
      <c r="A239" s="168"/>
      <c r="B239" s="51">
        <v>215</v>
      </c>
      <c r="C239" s="51" t="s">
        <v>21</v>
      </c>
      <c r="D239" s="51" t="s">
        <v>20</v>
      </c>
      <c r="E239" s="51" t="s">
        <v>19</v>
      </c>
      <c r="F239" s="52" t="s">
        <v>6</v>
      </c>
      <c r="G239" s="51">
        <v>12</v>
      </c>
      <c r="H239" s="51">
        <v>7</v>
      </c>
      <c r="I239" s="51">
        <v>1</v>
      </c>
      <c r="J239" s="51">
        <v>600</v>
      </c>
      <c r="K239" s="51">
        <v>75</v>
      </c>
      <c r="L239" s="51">
        <v>75</v>
      </c>
      <c r="M239" s="54">
        <f t="shared" si="97"/>
        <v>100</v>
      </c>
      <c r="N239" s="51">
        <v>215</v>
      </c>
      <c r="O239" s="51">
        <v>200000</v>
      </c>
      <c r="P239" s="51">
        <v>200000</v>
      </c>
      <c r="Q239" s="51">
        <v>192000</v>
      </c>
      <c r="R239" s="51">
        <v>600</v>
      </c>
      <c r="S239" s="51">
        <v>550</v>
      </c>
      <c r="T239" s="51">
        <v>546.44808743169403</v>
      </c>
      <c r="U239" s="51">
        <f t="shared" si="98"/>
        <v>1000</v>
      </c>
      <c r="V239" s="51">
        <f t="shared" si="99"/>
        <v>7333</v>
      </c>
      <c r="W239" s="51">
        <f t="shared" si="100"/>
        <v>7286</v>
      </c>
      <c r="X239" s="53">
        <f t="shared" si="101"/>
        <v>100</v>
      </c>
      <c r="Y239" s="53">
        <f t="shared" si="102"/>
        <v>96</v>
      </c>
      <c r="Z239" s="53">
        <f t="shared" si="103"/>
        <v>99.4</v>
      </c>
      <c r="AA239" s="52" t="s">
        <v>10</v>
      </c>
      <c r="AB239" s="51">
        <v>1500</v>
      </c>
    </row>
    <row r="240" spans="1:28" s="5" customFormat="1" ht="11.25" customHeight="1">
      <c r="A240" s="168"/>
      <c r="B240" s="49">
        <v>216</v>
      </c>
      <c r="C240" s="46" t="s">
        <v>17</v>
      </c>
      <c r="D240" s="46" t="s">
        <v>18</v>
      </c>
      <c r="E240" s="46" t="s">
        <v>7</v>
      </c>
      <c r="F240" s="47" t="s">
        <v>9</v>
      </c>
      <c r="G240" s="46">
        <v>7</v>
      </c>
      <c r="H240" s="46">
        <v>3</v>
      </c>
      <c r="I240" s="46">
        <v>31</v>
      </c>
      <c r="J240" s="46">
        <v>300</v>
      </c>
      <c r="K240" s="46">
        <v>190</v>
      </c>
      <c r="L240" s="46">
        <v>200</v>
      </c>
      <c r="M240" s="50">
        <f t="shared" si="97"/>
        <v>95</v>
      </c>
      <c r="N240" s="49">
        <v>216</v>
      </c>
      <c r="O240" s="46">
        <v>41597</v>
      </c>
      <c r="P240" s="46">
        <v>39380</v>
      </c>
      <c r="Q240" s="46">
        <v>39282</v>
      </c>
      <c r="R240" s="46">
        <v>1210</v>
      </c>
      <c r="S240" s="46">
        <v>533</v>
      </c>
      <c r="T240" s="46">
        <v>113.65300546448087</v>
      </c>
      <c r="U240" s="46">
        <f t="shared" si="98"/>
        <v>4033</v>
      </c>
      <c r="V240" s="46">
        <f t="shared" si="99"/>
        <v>2805</v>
      </c>
      <c r="W240" s="46">
        <f t="shared" si="100"/>
        <v>598</v>
      </c>
      <c r="X240" s="48">
        <f t="shared" si="101"/>
        <v>94.7</v>
      </c>
      <c r="Y240" s="48">
        <f t="shared" si="102"/>
        <v>94.4</v>
      </c>
      <c r="Z240" s="48">
        <f t="shared" si="103"/>
        <v>21.3</v>
      </c>
      <c r="AA240" s="56" t="s">
        <v>10</v>
      </c>
      <c r="AB240" s="55">
        <v>2019</v>
      </c>
    </row>
    <row r="241" spans="1:28" s="5" customFormat="1" ht="11.25" customHeight="1">
      <c r="A241" s="168"/>
      <c r="B241" s="51">
        <v>217</v>
      </c>
      <c r="C241" s="51" t="s">
        <v>17</v>
      </c>
      <c r="D241" s="51" t="s">
        <v>16</v>
      </c>
      <c r="E241" s="51" t="s">
        <v>7</v>
      </c>
      <c r="F241" s="52" t="s">
        <v>9</v>
      </c>
      <c r="G241" s="51">
        <v>9</v>
      </c>
      <c r="H241" s="51">
        <v>3</v>
      </c>
      <c r="I241" s="51">
        <v>19</v>
      </c>
      <c r="J241" s="51">
        <v>110</v>
      </c>
      <c r="K241" s="51">
        <v>40</v>
      </c>
      <c r="L241" s="51">
        <v>44</v>
      </c>
      <c r="M241" s="54">
        <f t="shared" si="97"/>
        <v>90.9</v>
      </c>
      <c r="N241" s="51">
        <v>217</v>
      </c>
      <c r="O241" s="51">
        <v>13580</v>
      </c>
      <c r="P241" s="51">
        <v>9580</v>
      </c>
      <c r="Q241" s="51">
        <v>9570</v>
      </c>
      <c r="R241" s="51">
        <v>131</v>
      </c>
      <c r="S241" s="51">
        <v>131</v>
      </c>
      <c r="T241" s="51">
        <v>37.103825136612024</v>
      </c>
      <c r="U241" s="51">
        <f t="shared" si="98"/>
        <v>1191</v>
      </c>
      <c r="V241" s="51">
        <f t="shared" si="99"/>
        <v>3275</v>
      </c>
      <c r="W241" s="51">
        <f t="shared" si="100"/>
        <v>928</v>
      </c>
      <c r="X241" s="53">
        <f t="shared" si="101"/>
        <v>70.5</v>
      </c>
      <c r="Y241" s="53">
        <f t="shared" si="102"/>
        <v>70.5</v>
      </c>
      <c r="Z241" s="53">
        <f t="shared" si="103"/>
        <v>28.3</v>
      </c>
      <c r="AA241" s="52" t="s">
        <v>10</v>
      </c>
      <c r="AB241" s="51">
        <v>2019</v>
      </c>
    </row>
    <row r="242" spans="1:28" s="5" customFormat="1" ht="11.25" customHeight="1">
      <c r="A242" s="168"/>
      <c r="B242" s="49">
        <v>218</v>
      </c>
      <c r="C242" s="46" t="s">
        <v>12</v>
      </c>
      <c r="D242" s="46" t="s">
        <v>15</v>
      </c>
      <c r="E242" s="46" t="s">
        <v>7</v>
      </c>
      <c r="F242" s="47" t="s">
        <v>9</v>
      </c>
      <c r="G242" s="46">
        <v>1</v>
      </c>
      <c r="H242" s="46">
        <v>8</v>
      </c>
      <c r="I242" s="46">
        <v>25</v>
      </c>
      <c r="J242" s="46">
        <v>420</v>
      </c>
      <c r="K242" s="46">
        <v>30</v>
      </c>
      <c r="L242" s="46">
        <v>30</v>
      </c>
      <c r="M242" s="50">
        <f t="shared" si="97"/>
        <v>100</v>
      </c>
      <c r="N242" s="49">
        <v>218</v>
      </c>
      <c r="O242" s="46">
        <v>5740</v>
      </c>
      <c r="P242" s="46">
        <v>5739</v>
      </c>
      <c r="Q242" s="46">
        <v>5739</v>
      </c>
      <c r="R242" s="46">
        <v>435</v>
      </c>
      <c r="S242" s="46">
        <v>138</v>
      </c>
      <c r="T242" s="46">
        <v>15.683060109289617</v>
      </c>
      <c r="U242" s="46">
        <f t="shared" si="98"/>
        <v>1036</v>
      </c>
      <c r="V242" s="42">
        <f t="shared" si="99"/>
        <v>4600</v>
      </c>
      <c r="W242" s="42">
        <f t="shared" si="100"/>
        <v>523</v>
      </c>
      <c r="X242" s="48">
        <f t="shared" si="101"/>
        <v>100</v>
      </c>
      <c r="Y242" s="48">
        <f t="shared" si="102"/>
        <v>100</v>
      </c>
      <c r="Z242" s="48">
        <f t="shared" si="103"/>
        <v>11.4</v>
      </c>
      <c r="AA242" s="47" t="s">
        <v>10</v>
      </c>
      <c r="AB242" s="46">
        <v>1110</v>
      </c>
    </row>
    <row r="243" spans="1:28" s="5" customFormat="1" ht="11.25" customHeight="1">
      <c r="A243" s="168"/>
      <c r="B243" s="42">
        <v>219</v>
      </c>
      <c r="C243" s="42" t="s">
        <v>12</v>
      </c>
      <c r="D243" s="42" t="s">
        <v>14</v>
      </c>
      <c r="E243" s="42" t="s">
        <v>7</v>
      </c>
      <c r="F243" s="43" t="s">
        <v>9</v>
      </c>
      <c r="G243" s="42">
        <v>6</v>
      </c>
      <c r="H243" s="42">
        <v>3</v>
      </c>
      <c r="I243" s="42">
        <v>31</v>
      </c>
      <c r="J243" s="42">
        <v>730</v>
      </c>
      <c r="K243" s="42">
        <v>436</v>
      </c>
      <c r="L243" s="42">
        <v>436</v>
      </c>
      <c r="M243" s="45">
        <f t="shared" si="97"/>
        <v>100</v>
      </c>
      <c r="N243" s="42">
        <v>219</v>
      </c>
      <c r="O243" s="42">
        <v>45980</v>
      </c>
      <c r="P243" s="42">
        <v>45980</v>
      </c>
      <c r="Q243" s="42">
        <v>45909</v>
      </c>
      <c r="R243" s="42">
        <v>260</v>
      </c>
      <c r="S243" s="42">
        <v>224</v>
      </c>
      <c r="T243" s="42">
        <v>125.62841530054645</v>
      </c>
      <c r="U243" s="42">
        <f t="shared" si="98"/>
        <v>356</v>
      </c>
      <c r="V243" s="42">
        <f t="shared" si="99"/>
        <v>514</v>
      </c>
      <c r="W243" s="42">
        <f t="shared" si="100"/>
        <v>288</v>
      </c>
      <c r="X243" s="44">
        <f t="shared" si="101"/>
        <v>100</v>
      </c>
      <c r="Y243" s="44">
        <f t="shared" si="102"/>
        <v>99.8</v>
      </c>
      <c r="Z243" s="44">
        <f t="shared" si="103"/>
        <v>56.1</v>
      </c>
      <c r="AA243" s="43" t="s">
        <v>10</v>
      </c>
      <c r="AB243" s="42">
        <v>1110</v>
      </c>
    </row>
    <row r="244" spans="1:28" s="5" customFormat="1" ht="11.25" customHeight="1">
      <c r="A244" s="168"/>
      <c r="B244" s="42">
        <v>220</v>
      </c>
      <c r="C244" s="42" t="s">
        <v>12</v>
      </c>
      <c r="D244" s="42" t="s">
        <v>13</v>
      </c>
      <c r="E244" s="42" t="s">
        <v>7</v>
      </c>
      <c r="F244" s="43" t="s">
        <v>6</v>
      </c>
      <c r="G244" s="42">
        <v>44</v>
      </c>
      <c r="H244" s="42">
        <v>9</v>
      </c>
      <c r="I244" s="42">
        <v>1</v>
      </c>
      <c r="J244" s="42">
        <v>300</v>
      </c>
      <c r="K244" s="42">
        <v>98</v>
      </c>
      <c r="L244" s="42">
        <v>98</v>
      </c>
      <c r="M244" s="45">
        <f t="shared" si="97"/>
        <v>100</v>
      </c>
      <c r="N244" s="42">
        <v>220</v>
      </c>
      <c r="O244" s="42">
        <v>7967</v>
      </c>
      <c r="P244" s="42">
        <v>7967</v>
      </c>
      <c r="Q244" s="42">
        <v>7967</v>
      </c>
      <c r="R244" s="42">
        <v>45</v>
      </c>
      <c r="S244" s="42">
        <v>32</v>
      </c>
      <c r="T244" s="42">
        <v>21.76775956284153</v>
      </c>
      <c r="U244" s="42">
        <f t="shared" si="98"/>
        <v>150</v>
      </c>
      <c r="V244" s="42">
        <f t="shared" si="99"/>
        <v>327</v>
      </c>
      <c r="W244" s="42">
        <f t="shared" si="100"/>
        <v>222</v>
      </c>
      <c r="X244" s="44">
        <f t="shared" si="101"/>
        <v>100</v>
      </c>
      <c r="Y244" s="44">
        <f t="shared" si="102"/>
        <v>100</v>
      </c>
      <c r="Z244" s="44">
        <f t="shared" si="103"/>
        <v>68</v>
      </c>
      <c r="AA244" s="43" t="s">
        <v>10</v>
      </c>
      <c r="AB244" s="42">
        <v>1110</v>
      </c>
    </row>
    <row r="245" spans="1:28" s="5" customFormat="1" ht="11.25" customHeight="1">
      <c r="A245" s="168"/>
      <c r="B245" s="51">
        <v>221</v>
      </c>
      <c r="C245" s="51" t="s">
        <v>12</v>
      </c>
      <c r="D245" s="51" t="s">
        <v>11</v>
      </c>
      <c r="E245" s="51" t="s">
        <v>7</v>
      </c>
      <c r="F245" s="52" t="s">
        <v>6</v>
      </c>
      <c r="G245" s="51">
        <v>34</v>
      </c>
      <c r="H245" s="51">
        <v>10</v>
      </c>
      <c r="I245" s="51">
        <v>2</v>
      </c>
      <c r="J245" s="51">
        <v>330</v>
      </c>
      <c r="K245" s="51">
        <v>55</v>
      </c>
      <c r="L245" s="51">
        <v>55</v>
      </c>
      <c r="M245" s="54">
        <f t="shared" si="97"/>
        <v>100</v>
      </c>
      <c r="N245" s="51">
        <v>221</v>
      </c>
      <c r="O245" s="51">
        <v>5263</v>
      </c>
      <c r="P245" s="51">
        <v>5263</v>
      </c>
      <c r="Q245" s="51">
        <v>5263</v>
      </c>
      <c r="R245" s="51">
        <v>38</v>
      </c>
      <c r="S245" s="51">
        <v>31</v>
      </c>
      <c r="T245" s="51">
        <v>14.379781420765028</v>
      </c>
      <c r="U245" s="51">
        <f t="shared" si="98"/>
        <v>115</v>
      </c>
      <c r="V245" s="51">
        <f t="shared" si="99"/>
        <v>564</v>
      </c>
      <c r="W245" s="51">
        <f t="shared" si="100"/>
        <v>261</v>
      </c>
      <c r="X245" s="53">
        <f t="shared" si="101"/>
        <v>100</v>
      </c>
      <c r="Y245" s="53">
        <f t="shared" si="102"/>
        <v>100</v>
      </c>
      <c r="Z245" s="53">
        <f t="shared" si="103"/>
        <v>46.4</v>
      </c>
      <c r="AA245" s="52" t="s">
        <v>10</v>
      </c>
      <c r="AB245" s="51">
        <v>1110</v>
      </c>
    </row>
    <row r="246" spans="1:28" s="5" customFormat="1" ht="11.25" customHeight="1" thickBot="1">
      <c r="A246" s="168"/>
      <c r="B246" s="49">
        <v>222</v>
      </c>
      <c r="C246" s="46" t="s">
        <v>8</v>
      </c>
      <c r="D246" s="46" t="s">
        <v>327</v>
      </c>
      <c r="E246" s="46" t="s">
        <v>7</v>
      </c>
      <c r="F246" s="47" t="s">
        <v>9</v>
      </c>
      <c r="G246" s="46">
        <v>27</v>
      </c>
      <c r="H246" s="46">
        <v>11</v>
      </c>
      <c r="I246" s="46">
        <v>14</v>
      </c>
      <c r="J246" s="49">
        <v>1870</v>
      </c>
      <c r="K246" s="49">
        <v>1725</v>
      </c>
      <c r="L246" s="115">
        <v>1896</v>
      </c>
      <c r="M246" s="116">
        <f t="shared" si="97"/>
        <v>91</v>
      </c>
      <c r="N246" s="49">
        <v>222</v>
      </c>
      <c r="O246" s="115">
        <v>185443</v>
      </c>
      <c r="P246" s="115">
        <v>181613</v>
      </c>
      <c r="Q246" s="115">
        <v>181613</v>
      </c>
      <c r="R246" s="115">
        <v>727</v>
      </c>
      <c r="S246" s="115">
        <v>712.6</v>
      </c>
      <c r="T246" s="115">
        <v>506.67486338797812</v>
      </c>
      <c r="U246" s="115">
        <f t="shared" si="98"/>
        <v>389</v>
      </c>
      <c r="V246" s="115">
        <f t="shared" si="99"/>
        <v>413</v>
      </c>
      <c r="W246" s="115">
        <f t="shared" si="100"/>
        <v>294</v>
      </c>
      <c r="X246" s="114">
        <f t="shared" si="101"/>
        <v>97.9</v>
      </c>
      <c r="Y246" s="114">
        <f t="shared" si="102"/>
        <v>97.9</v>
      </c>
      <c r="Z246" s="114">
        <f t="shared" si="103"/>
        <v>71.099999999999994</v>
      </c>
      <c r="AA246" s="158" t="s">
        <v>5</v>
      </c>
      <c r="AB246" s="115">
        <v>1210</v>
      </c>
    </row>
    <row r="247" spans="1:28" s="5" customFormat="1" ht="11.25" customHeight="1" thickTop="1">
      <c r="A247" s="168"/>
      <c r="B247" s="33"/>
      <c r="C247" s="37"/>
      <c r="D247" s="37" t="s">
        <v>3</v>
      </c>
      <c r="E247" s="35"/>
      <c r="F247" s="36"/>
      <c r="G247" s="35"/>
      <c r="H247" s="35"/>
      <c r="I247" s="35"/>
      <c r="J247" s="35">
        <f>SUM(J223:J246)</f>
        <v>16508</v>
      </c>
      <c r="K247" s="35">
        <f t="shared" ref="K247:L247" si="104">SUM(K223:K246)</f>
        <v>10798</v>
      </c>
      <c r="L247" s="35">
        <f t="shared" si="104"/>
        <v>11196</v>
      </c>
      <c r="M247" s="34">
        <f t="shared" si="97"/>
        <v>96.4</v>
      </c>
      <c r="N247" s="33"/>
      <c r="O247" s="32">
        <f>SUM(O223:O246)</f>
        <v>1529521</v>
      </c>
      <c r="P247" s="32">
        <f t="shared" ref="P247:T247" si="105">SUM(P223:P246)</f>
        <v>1323122</v>
      </c>
      <c r="Q247" s="32">
        <f t="shared" si="105"/>
        <v>1298298</v>
      </c>
      <c r="R247" s="32">
        <f t="shared" si="105"/>
        <v>13919</v>
      </c>
      <c r="S247" s="32">
        <f t="shared" si="105"/>
        <v>8587.6</v>
      </c>
      <c r="T247" s="32">
        <f t="shared" si="105"/>
        <v>4179.0191256830603</v>
      </c>
      <c r="U247" s="32">
        <f t="shared" si="98"/>
        <v>843</v>
      </c>
      <c r="V247" s="32">
        <f t="shared" si="99"/>
        <v>795</v>
      </c>
      <c r="W247" s="32">
        <f t="shared" si="100"/>
        <v>387</v>
      </c>
      <c r="X247" s="31">
        <f t="shared" si="101"/>
        <v>86.5</v>
      </c>
      <c r="Y247" s="31">
        <f t="shared" si="102"/>
        <v>84.9</v>
      </c>
      <c r="Z247" s="31">
        <f t="shared" si="103"/>
        <v>48.7</v>
      </c>
      <c r="AA247" s="157" t="s">
        <v>2</v>
      </c>
      <c r="AB247" s="29">
        <f>AVERAGE(AB223:AB246)</f>
        <v>1807.5</v>
      </c>
    </row>
    <row r="248" spans="1:28" ht="11.25" customHeight="1" thickBot="1">
      <c r="A248" s="169"/>
      <c r="B248" s="26"/>
      <c r="C248" s="28"/>
      <c r="D248" s="28"/>
      <c r="E248" s="23"/>
      <c r="F248" s="24"/>
      <c r="G248" s="23"/>
      <c r="H248" s="23"/>
      <c r="I248" s="23"/>
      <c r="J248" s="23"/>
      <c r="K248" s="23"/>
      <c r="L248" s="23"/>
      <c r="M248" s="27"/>
      <c r="N248" s="26"/>
      <c r="O248" s="23"/>
      <c r="P248" s="23"/>
      <c r="Q248" s="23"/>
      <c r="R248" s="23"/>
      <c r="S248" s="23"/>
      <c r="T248" s="23"/>
      <c r="U248" s="23"/>
      <c r="V248" s="23"/>
      <c r="W248" s="23"/>
      <c r="X248" s="25"/>
      <c r="Y248" s="25"/>
      <c r="Z248" s="25"/>
      <c r="AA248" s="24"/>
      <c r="AB248" s="23"/>
    </row>
    <row r="249" spans="1:28" ht="11.25" customHeight="1" thickTop="1">
      <c r="A249" s="22" t="s">
        <v>4</v>
      </c>
      <c r="B249" s="17"/>
      <c r="C249" s="20"/>
      <c r="D249" s="20" t="s">
        <v>3</v>
      </c>
      <c r="E249" s="20"/>
      <c r="F249" s="21"/>
      <c r="G249" s="20"/>
      <c r="H249" s="20"/>
      <c r="I249" s="19"/>
      <c r="J249" s="16">
        <f>SUM(J48,J66,J84,J110,J140,J166,J181,J197,J221,J247)</f>
        <v>250495</v>
      </c>
      <c r="K249" s="16">
        <f>SUM(K48,K66,K84,K110,K140,K166,K181,K197,K221,K247)</f>
        <v>154101</v>
      </c>
      <c r="L249" s="16">
        <f>SUM(L48,L66,L84,L110,L140,L166,L181,L197,L221,L247)</f>
        <v>156130</v>
      </c>
      <c r="M249" s="18">
        <f>+ROUND(K249/L249*100,1)</f>
        <v>98.7</v>
      </c>
      <c r="N249" s="17"/>
      <c r="O249" s="16">
        <f>SUM(O48,O66,O84,O110,O140,O166,O181,O197,O221,O247)</f>
        <v>26994145</v>
      </c>
      <c r="P249" s="16">
        <f>SUM(P48,P66,P84,P110,P140,P166,P181,P197,P221,P247)</f>
        <v>20130335</v>
      </c>
      <c r="Q249" s="16">
        <f>SUM(Q48,Q66,Q84,Q110,Q140,Q166,Q181,Q197,Q221,Q247)</f>
        <v>18005448</v>
      </c>
      <c r="R249" s="16">
        <f>SUM(R48,R66,R84,R110,R140,R166,R181,R197,R221,R247)</f>
        <v>145378</v>
      </c>
      <c r="S249" s="16">
        <f>SUM(S48,S66,S84,S110,S140,S166,S181,S197,S221,S247)</f>
        <v>110149.10000000002</v>
      </c>
      <c r="T249" s="16">
        <f>ROUND(O249/366,0)</f>
        <v>73754</v>
      </c>
      <c r="U249" s="16">
        <f>ROUND(R249/J249*1000,0)</f>
        <v>580</v>
      </c>
      <c r="V249" s="16">
        <f>ROUND(S249/K249*1000,0)</f>
        <v>715</v>
      </c>
      <c r="W249" s="16">
        <f>ROUND(T249/K249*1000,0)</f>
        <v>479</v>
      </c>
      <c r="X249" s="15">
        <f>+ROUND(P249/O249*100,1)</f>
        <v>74.599999999999994</v>
      </c>
      <c r="Y249" s="15">
        <f>+ROUND(Q249/O249*100,1)</f>
        <v>66.7</v>
      </c>
      <c r="Z249" s="15">
        <f>+ROUND(T249/S249*100,1)</f>
        <v>67</v>
      </c>
      <c r="AA249" s="14" t="s">
        <v>2</v>
      </c>
      <c r="AB249" s="13">
        <f>AVERAGE(AB7:AB65,AB68:AB83,AB86:AB109,AB112:AB139,AB142:AB165,AB168:AB180,AB183:AB196,AB199:AB220,AB223:AB246)</f>
        <v>1787.1148558758316</v>
      </c>
    </row>
    <row r="250" spans="1:28">
      <c r="I250" s="1" t="s">
        <v>1</v>
      </c>
      <c r="J250" s="1">
        <v>90</v>
      </c>
      <c r="K250" s="1">
        <v>66</v>
      </c>
    </row>
    <row r="251" spans="1:28">
      <c r="I251" s="1" t="s">
        <v>0</v>
      </c>
      <c r="J251" s="1">
        <f>J249-J250</f>
        <v>250405</v>
      </c>
      <c r="K251" s="1">
        <f>K249-K250</f>
        <v>154035</v>
      </c>
    </row>
    <row r="252" spans="1:28">
      <c r="O252" s="11"/>
      <c r="T252" s="8"/>
    </row>
    <row r="253" spans="1:28">
      <c r="O253" s="12"/>
      <c r="P253" s="11"/>
      <c r="Q253" s="11"/>
    </row>
    <row r="254" spans="1:28">
      <c r="M254" s="1"/>
      <c r="T254" s="11"/>
      <c r="Z254" s="1"/>
    </row>
    <row r="256" spans="1:28">
      <c r="S256" s="10"/>
      <c r="Z256" s="10"/>
    </row>
    <row r="257" spans="19:26">
      <c r="S257" s="8"/>
      <c r="U257" s="5"/>
      <c r="Z257" s="9"/>
    </row>
    <row r="258" spans="19:26">
      <c r="S258" s="8"/>
      <c r="U258" s="5"/>
      <c r="Z258" s="9"/>
    </row>
    <row r="259" spans="19:26">
      <c r="S259" s="8"/>
      <c r="U259" s="5"/>
    </row>
  </sheetData>
  <mergeCells count="45">
    <mergeCell ref="D3:D6"/>
    <mergeCell ref="A68:A85"/>
    <mergeCell ref="A112:A141"/>
    <mergeCell ref="AB5:AB6"/>
    <mergeCell ref="Q5:Q6"/>
    <mergeCell ref="L3:L6"/>
    <mergeCell ref="O3:Q4"/>
    <mergeCell ref="O5:O6"/>
    <mergeCell ref="M3:M6"/>
    <mergeCell ref="N3:N6"/>
    <mergeCell ref="Y5:Y6"/>
    <mergeCell ref="Z5:Z6"/>
    <mergeCell ref="AA5:AA6"/>
    <mergeCell ref="X3:Z4"/>
    <mergeCell ref="R3:T4"/>
    <mergeCell ref="U3:W4"/>
    <mergeCell ref="A199:A222"/>
    <mergeCell ref="A183:A198"/>
    <mergeCell ref="A86:A111"/>
    <mergeCell ref="A168:A182"/>
    <mergeCell ref="A142:A167"/>
    <mergeCell ref="P5:P6"/>
    <mergeCell ref="F3:I4"/>
    <mergeCell ref="H5:H6"/>
    <mergeCell ref="J3:K4"/>
    <mergeCell ref="A223:A248"/>
    <mergeCell ref="E3:E6"/>
    <mergeCell ref="A50:A67"/>
    <mergeCell ref="A7:A49"/>
    <mergeCell ref="A3:A6"/>
    <mergeCell ref="B3:B6"/>
    <mergeCell ref="C3:C6"/>
    <mergeCell ref="F5:F6"/>
    <mergeCell ref="G5:G6"/>
    <mergeCell ref="I5:I6"/>
    <mergeCell ref="J5:J6"/>
    <mergeCell ref="K5:K6"/>
    <mergeCell ref="AA3:AB4"/>
    <mergeCell ref="R5:R6"/>
    <mergeCell ref="S5:S6"/>
    <mergeCell ref="T5:T6"/>
    <mergeCell ref="U5:U6"/>
    <mergeCell ref="V5:V6"/>
    <mergeCell ref="W5:W6"/>
    <mergeCell ref="X5:X6"/>
  </mergeCells>
  <phoneticPr fontId="3"/>
  <pageMargins left="0.82677165354330717" right="0.19685039370078741" top="0.59055118110236227" bottom="0.59055118110236227" header="0.51181102362204722" footer="0.51181102362204722"/>
  <pageSetup paperSize="9" scale="90" fitToWidth="2" fitToHeight="0" pageOrder="overThenDown" orientation="portrait" r:id="rId1"/>
  <headerFooter alignWithMargins="0"/>
  <rowBreaks count="3" manualBreakCount="3">
    <brk id="67" max="16383" man="1"/>
    <brk id="141" max="16383" man="1"/>
    <brk id="19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27-21</vt:lpstr>
      <vt:lpstr>'27-21'!Print_Area</vt:lpstr>
      <vt:lpstr>'27-21'!Print_Titles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2017-06-07T08:36:29Z</cp:lastPrinted>
  <dcterms:created xsi:type="dcterms:W3CDTF">2017-03-14T09:38:42Z</dcterms:created>
  <dcterms:modified xsi:type="dcterms:W3CDTF">2017-06-07T08:36:32Z</dcterms:modified>
</cp:coreProperties>
</file>