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平成２７年度　長野県の水道【提出】\♥最終\"/>
    </mc:Choice>
  </mc:AlternateContent>
  <bookViews>
    <workbookView xWindow="0" yWindow="0" windowWidth="20490" windowHeight="7920"/>
  </bookViews>
  <sheets>
    <sheet name="27-17" sheetId="1" r:id="rId1"/>
  </sheets>
  <definedNames>
    <definedName name="_xlnm.Print_Area" localSheetId="0">'27-17'!$A$1:$AK$93</definedName>
    <definedName name="_xlnm.Print_Titles" localSheetId="0">'27-17'!$1:$7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 s="1"/>
  <c r="G8" i="1"/>
  <c r="H8" i="1"/>
  <c r="J8" i="1"/>
  <c r="L8" i="1"/>
  <c r="N8" i="1"/>
  <c r="P8" i="1"/>
  <c r="R8" i="1"/>
  <c r="T8" i="1"/>
  <c r="V8" i="1"/>
  <c r="W8" i="1"/>
  <c r="X8" i="1"/>
  <c r="Y8" i="1" s="1"/>
  <c r="AA8" i="1"/>
  <c r="AC8" i="1"/>
  <c r="AE8" i="1"/>
  <c r="AG8" i="1"/>
  <c r="AI8" i="1"/>
  <c r="AK8" i="1"/>
  <c r="E9" i="1"/>
  <c r="F9" i="1" s="1"/>
  <c r="G9" i="1"/>
  <c r="J9" i="1"/>
  <c r="L9" i="1"/>
  <c r="N9" i="1"/>
  <c r="P9" i="1"/>
  <c r="R9" i="1"/>
  <c r="T9" i="1"/>
  <c r="V9" i="1"/>
  <c r="W9" i="1" s="1"/>
  <c r="X9" i="1"/>
  <c r="Y9" i="1" s="1"/>
  <c r="AA9" i="1"/>
  <c r="AC9" i="1"/>
  <c r="AE9" i="1"/>
  <c r="AG9" i="1"/>
  <c r="AI9" i="1"/>
  <c r="AK9" i="1"/>
  <c r="E10" i="1"/>
  <c r="F10" i="1" s="1"/>
  <c r="G10" i="1"/>
  <c r="H10" i="1"/>
  <c r="J10" i="1"/>
  <c r="L10" i="1"/>
  <c r="N10" i="1"/>
  <c r="P10" i="1"/>
  <c r="R10" i="1"/>
  <c r="T10" i="1"/>
  <c r="V10" i="1"/>
  <c r="W10" i="1"/>
  <c r="X10" i="1"/>
  <c r="Y10" i="1" s="1"/>
  <c r="AA10" i="1"/>
  <c r="AC10" i="1"/>
  <c r="AE10" i="1"/>
  <c r="AG10" i="1"/>
  <c r="AI10" i="1"/>
  <c r="AK10" i="1"/>
  <c r="E11" i="1"/>
  <c r="F11" i="1" s="1"/>
  <c r="G11" i="1"/>
  <c r="H11" i="1" s="1"/>
  <c r="J11" i="1"/>
  <c r="L11" i="1"/>
  <c r="N11" i="1"/>
  <c r="P11" i="1"/>
  <c r="R11" i="1"/>
  <c r="T11" i="1"/>
  <c r="V11" i="1"/>
  <c r="W11" i="1" s="1"/>
  <c r="X11" i="1"/>
  <c r="Y11" i="1" s="1"/>
  <c r="AA11" i="1"/>
  <c r="AC11" i="1"/>
  <c r="AE11" i="1"/>
  <c r="AG11" i="1"/>
  <c r="AI11" i="1"/>
  <c r="AK11" i="1"/>
  <c r="E12" i="1"/>
  <c r="F12" i="1" s="1"/>
  <c r="G12" i="1"/>
  <c r="H12" i="1"/>
  <c r="J12" i="1"/>
  <c r="L12" i="1"/>
  <c r="N12" i="1"/>
  <c r="P12" i="1"/>
  <c r="R12" i="1"/>
  <c r="T12" i="1"/>
  <c r="V12" i="1"/>
  <c r="W12" i="1"/>
  <c r="X12" i="1"/>
  <c r="Y12" i="1" s="1"/>
  <c r="AA12" i="1"/>
  <c r="AC12" i="1"/>
  <c r="AE12" i="1"/>
  <c r="AG12" i="1"/>
  <c r="AI12" i="1"/>
  <c r="AK12" i="1"/>
  <c r="E13" i="1"/>
  <c r="F13" i="1" s="1"/>
  <c r="G13" i="1"/>
  <c r="H13" i="1" s="1"/>
  <c r="J13" i="1"/>
  <c r="L13" i="1"/>
  <c r="N13" i="1"/>
  <c r="P13" i="1"/>
  <c r="R13" i="1"/>
  <c r="T13" i="1"/>
  <c r="V13" i="1"/>
  <c r="W13" i="1" s="1"/>
  <c r="X13" i="1"/>
  <c r="Y13" i="1" s="1"/>
  <c r="AA13" i="1"/>
  <c r="AC13" i="1"/>
  <c r="AE13" i="1"/>
  <c r="AG13" i="1"/>
  <c r="AI13" i="1"/>
  <c r="AK13" i="1"/>
  <c r="E14" i="1"/>
  <c r="F14" i="1" s="1"/>
  <c r="G14" i="1"/>
  <c r="H14" i="1"/>
  <c r="J14" i="1"/>
  <c r="L14" i="1"/>
  <c r="N14" i="1"/>
  <c r="P14" i="1"/>
  <c r="R14" i="1"/>
  <c r="T14" i="1"/>
  <c r="V14" i="1"/>
  <c r="W14" i="1"/>
  <c r="X14" i="1"/>
  <c r="Y14" i="1" s="1"/>
  <c r="AA14" i="1"/>
  <c r="AC14" i="1"/>
  <c r="AE14" i="1"/>
  <c r="AG14" i="1"/>
  <c r="AI14" i="1"/>
  <c r="AK14" i="1"/>
  <c r="D15" i="1"/>
  <c r="I15" i="1"/>
  <c r="J15" i="1"/>
  <c r="K15" i="1"/>
  <c r="L15" i="1" s="1"/>
  <c r="M15" i="1"/>
  <c r="N15" i="1"/>
  <c r="O15" i="1"/>
  <c r="P15" i="1" s="1"/>
  <c r="Q15" i="1"/>
  <c r="R15" i="1"/>
  <c r="S15" i="1"/>
  <c r="T15" i="1" s="1"/>
  <c r="U15" i="1"/>
  <c r="X15" i="1"/>
  <c r="Y15" i="1" s="1"/>
  <c r="Z15" i="1"/>
  <c r="AA15" i="1"/>
  <c r="AB15" i="1"/>
  <c r="AC15" i="1" s="1"/>
  <c r="AD15" i="1"/>
  <c r="AE15" i="1"/>
  <c r="AF15" i="1"/>
  <c r="AG15" i="1" s="1"/>
  <c r="AH15" i="1"/>
  <c r="AI15" i="1"/>
  <c r="AJ15" i="1"/>
  <c r="AK15" i="1" s="1"/>
  <c r="E17" i="1"/>
  <c r="G17" i="1"/>
  <c r="H17" i="1" s="1"/>
  <c r="J17" i="1"/>
  <c r="L17" i="1"/>
  <c r="N17" i="1"/>
  <c r="P17" i="1"/>
  <c r="R17" i="1"/>
  <c r="T17" i="1"/>
  <c r="V17" i="1"/>
  <c r="W17" i="1" s="1"/>
  <c r="X17" i="1"/>
  <c r="Y17" i="1"/>
  <c r="AA17" i="1"/>
  <c r="AC17" i="1"/>
  <c r="AE17" i="1"/>
  <c r="AG17" i="1"/>
  <c r="AI17" i="1"/>
  <c r="AK17" i="1"/>
  <c r="E18" i="1"/>
  <c r="F18" i="1"/>
  <c r="G18" i="1"/>
  <c r="H18" i="1" s="1"/>
  <c r="J18" i="1"/>
  <c r="L18" i="1"/>
  <c r="N18" i="1"/>
  <c r="P18" i="1"/>
  <c r="R18" i="1"/>
  <c r="T18" i="1"/>
  <c r="V18" i="1"/>
  <c r="W18" i="1" s="1"/>
  <c r="X18" i="1"/>
  <c r="AA18" i="1"/>
  <c r="AC18" i="1"/>
  <c r="AE18" i="1"/>
  <c r="AG18" i="1"/>
  <c r="AI18" i="1"/>
  <c r="AK18" i="1"/>
  <c r="E19" i="1"/>
  <c r="F19" i="1" s="1"/>
  <c r="G19" i="1"/>
  <c r="H19" i="1" s="1"/>
  <c r="J19" i="1"/>
  <c r="L19" i="1"/>
  <c r="N19" i="1"/>
  <c r="P19" i="1"/>
  <c r="R19" i="1"/>
  <c r="T19" i="1"/>
  <c r="V19" i="1"/>
  <c r="W19" i="1" s="1"/>
  <c r="X19" i="1"/>
  <c r="Y19" i="1"/>
  <c r="AA19" i="1"/>
  <c r="AC19" i="1"/>
  <c r="AE19" i="1"/>
  <c r="AG19" i="1"/>
  <c r="AI19" i="1"/>
  <c r="AK19" i="1"/>
  <c r="E20" i="1"/>
  <c r="F20" i="1"/>
  <c r="G20" i="1"/>
  <c r="H20" i="1" s="1"/>
  <c r="J20" i="1"/>
  <c r="L20" i="1"/>
  <c r="N20" i="1"/>
  <c r="P20" i="1"/>
  <c r="R20" i="1"/>
  <c r="T20" i="1"/>
  <c r="V20" i="1"/>
  <c r="W20" i="1" s="1"/>
  <c r="X20" i="1"/>
  <c r="Y20" i="1" s="1"/>
  <c r="AA20" i="1"/>
  <c r="AC20" i="1"/>
  <c r="AE20" i="1"/>
  <c r="AG20" i="1"/>
  <c r="AI20" i="1"/>
  <c r="AK20" i="1"/>
  <c r="D21" i="1"/>
  <c r="L21" i="1" s="1"/>
  <c r="I21" i="1"/>
  <c r="K21" i="1"/>
  <c r="M21" i="1"/>
  <c r="O21" i="1"/>
  <c r="Q21" i="1"/>
  <c r="S21" i="1"/>
  <c r="T21" i="1"/>
  <c r="U21" i="1"/>
  <c r="AC21" i="1" s="1"/>
  <c r="V21" i="1"/>
  <c r="Z21" i="1"/>
  <c r="AA21" i="1" s="1"/>
  <c r="AB21" i="1"/>
  <c r="AD21" i="1"/>
  <c r="AF21" i="1"/>
  <c r="AG21" i="1" s="1"/>
  <c r="AH21" i="1"/>
  <c r="AJ21" i="1"/>
  <c r="AK21" i="1" s="1"/>
  <c r="E23" i="1"/>
  <c r="F23" i="1" s="1"/>
  <c r="G23" i="1"/>
  <c r="H23" i="1"/>
  <c r="J23" i="1"/>
  <c r="L23" i="1"/>
  <c r="N23" i="1"/>
  <c r="P23" i="1"/>
  <c r="R23" i="1"/>
  <c r="T23" i="1"/>
  <c r="V23" i="1"/>
  <c r="W23" i="1"/>
  <c r="X23" i="1"/>
  <c r="Y23" i="1" s="1"/>
  <c r="AA23" i="1"/>
  <c r="AC23" i="1"/>
  <c r="AE23" i="1"/>
  <c r="AG23" i="1"/>
  <c r="AI23" i="1"/>
  <c r="AK23" i="1"/>
  <c r="E24" i="1"/>
  <c r="F24" i="1" s="1"/>
  <c r="G24" i="1"/>
  <c r="J24" i="1"/>
  <c r="L24" i="1"/>
  <c r="N24" i="1"/>
  <c r="P24" i="1"/>
  <c r="R24" i="1"/>
  <c r="T24" i="1"/>
  <c r="V24" i="1"/>
  <c r="W24" i="1" s="1"/>
  <c r="X24" i="1"/>
  <c r="Y24" i="1" s="1"/>
  <c r="AA24" i="1"/>
  <c r="AC24" i="1"/>
  <c r="AE24" i="1"/>
  <c r="AG24" i="1"/>
  <c r="AI24" i="1"/>
  <c r="AK24" i="1"/>
  <c r="E25" i="1"/>
  <c r="F25" i="1" s="1"/>
  <c r="G25" i="1"/>
  <c r="H25" i="1"/>
  <c r="J25" i="1"/>
  <c r="L25" i="1"/>
  <c r="N25" i="1"/>
  <c r="P25" i="1"/>
  <c r="R25" i="1"/>
  <c r="T25" i="1"/>
  <c r="V25" i="1"/>
  <c r="W25" i="1"/>
  <c r="X25" i="1"/>
  <c r="Y25" i="1" s="1"/>
  <c r="AA25" i="1"/>
  <c r="AC25" i="1"/>
  <c r="AE25" i="1"/>
  <c r="AG25" i="1"/>
  <c r="AI25" i="1"/>
  <c r="AK25" i="1"/>
  <c r="E26" i="1"/>
  <c r="F26" i="1" s="1"/>
  <c r="G26" i="1"/>
  <c r="H26" i="1" s="1"/>
  <c r="J26" i="1"/>
  <c r="L26" i="1"/>
  <c r="N26" i="1"/>
  <c r="P26" i="1"/>
  <c r="R26" i="1"/>
  <c r="T26" i="1"/>
  <c r="V26" i="1"/>
  <c r="W26" i="1" s="1"/>
  <c r="X26" i="1"/>
  <c r="Y26" i="1" s="1"/>
  <c r="AA26" i="1"/>
  <c r="AC26" i="1"/>
  <c r="AE26" i="1"/>
  <c r="AG26" i="1"/>
  <c r="AI26" i="1"/>
  <c r="AK26" i="1"/>
  <c r="E27" i="1"/>
  <c r="F27" i="1" s="1"/>
  <c r="G27" i="1"/>
  <c r="H27" i="1"/>
  <c r="J27" i="1"/>
  <c r="L27" i="1"/>
  <c r="N27" i="1"/>
  <c r="P27" i="1"/>
  <c r="R27" i="1"/>
  <c r="T27" i="1"/>
  <c r="V27" i="1"/>
  <c r="W27" i="1"/>
  <c r="X27" i="1"/>
  <c r="Y27" i="1" s="1"/>
  <c r="AA27" i="1"/>
  <c r="AC27" i="1"/>
  <c r="AE27" i="1"/>
  <c r="AG27" i="1"/>
  <c r="AI27" i="1"/>
  <c r="AK27" i="1"/>
  <c r="E28" i="1"/>
  <c r="F28" i="1" s="1"/>
  <c r="G28" i="1"/>
  <c r="H28" i="1" s="1"/>
  <c r="J28" i="1"/>
  <c r="L28" i="1"/>
  <c r="N28" i="1"/>
  <c r="P28" i="1"/>
  <c r="R28" i="1"/>
  <c r="T28" i="1"/>
  <c r="V28" i="1"/>
  <c r="W28" i="1" s="1"/>
  <c r="X28" i="1"/>
  <c r="Y28" i="1" s="1"/>
  <c r="AA28" i="1"/>
  <c r="AC28" i="1"/>
  <c r="AE28" i="1"/>
  <c r="AG28" i="1"/>
  <c r="AI28" i="1"/>
  <c r="AK28" i="1"/>
  <c r="E29" i="1"/>
  <c r="F29" i="1" s="1"/>
  <c r="G29" i="1"/>
  <c r="H29" i="1"/>
  <c r="J29" i="1"/>
  <c r="L29" i="1"/>
  <c r="N29" i="1"/>
  <c r="P29" i="1"/>
  <c r="R29" i="1"/>
  <c r="T29" i="1"/>
  <c r="V29" i="1"/>
  <c r="W29" i="1"/>
  <c r="X29" i="1"/>
  <c r="Y29" i="1" s="1"/>
  <c r="AA29" i="1"/>
  <c r="AC29" i="1"/>
  <c r="AE29" i="1"/>
  <c r="AG29" i="1"/>
  <c r="AI29" i="1"/>
  <c r="AK29" i="1"/>
  <c r="E30" i="1"/>
  <c r="F30" i="1" s="1"/>
  <c r="G30" i="1"/>
  <c r="H30" i="1" s="1"/>
  <c r="J30" i="1"/>
  <c r="L30" i="1"/>
  <c r="N30" i="1"/>
  <c r="P30" i="1"/>
  <c r="R30" i="1"/>
  <c r="T30" i="1"/>
  <c r="V30" i="1"/>
  <c r="W30" i="1" s="1"/>
  <c r="X30" i="1"/>
  <c r="Y30" i="1" s="1"/>
  <c r="AA30" i="1"/>
  <c r="AC30" i="1"/>
  <c r="AE30" i="1"/>
  <c r="AG30" i="1"/>
  <c r="AI30" i="1"/>
  <c r="AK30" i="1"/>
  <c r="E31" i="1"/>
  <c r="F31" i="1" s="1"/>
  <c r="G31" i="1"/>
  <c r="H31" i="1"/>
  <c r="J31" i="1"/>
  <c r="L31" i="1"/>
  <c r="N31" i="1"/>
  <c r="P31" i="1"/>
  <c r="R31" i="1"/>
  <c r="T31" i="1"/>
  <c r="V31" i="1"/>
  <c r="W31" i="1"/>
  <c r="X31" i="1"/>
  <c r="Y31" i="1" s="1"/>
  <c r="AA31" i="1"/>
  <c r="AC31" i="1"/>
  <c r="AE31" i="1"/>
  <c r="AG31" i="1"/>
  <c r="AI31" i="1"/>
  <c r="AK31" i="1"/>
  <c r="E32" i="1"/>
  <c r="F32" i="1" s="1"/>
  <c r="G32" i="1"/>
  <c r="H32" i="1" s="1"/>
  <c r="J32" i="1"/>
  <c r="L32" i="1"/>
  <c r="N32" i="1"/>
  <c r="P32" i="1"/>
  <c r="R32" i="1"/>
  <c r="T32" i="1"/>
  <c r="V32" i="1"/>
  <c r="W32" i="1" s="1"/>
  <c r="X32" i="1"/>
  <c r="Y32" i="1" s="1"/>
  <c r="AA32" i="1"/>
  <c r="AC32" i="1"/>
  <c r="AE32" i="1"/>
  <c r="AG32" i="1"/>
  <c r="AI32" i="1"/>
  <c r="AK32" i="1"/>
  <c r="E33" i="1"/>
  <c r="F33" i="1" s="1"/>
  <c r="G33" i="1"/>
  <c r="H33" i="1"/>
  <c r="J33" i="1"/>
  <c r="L33" i="1"/>
  <c r="N33" i="1"/>
  <c r="P33" i="1"/>
  <c r="R33" i="1"/>
  <c r="T33" i="1"/>
  <c r="V33" i="1"/>
  <c r="W33" i="1"/>
  <c r="X33" i="1"/>
  <c r="Y33" i="1" s="1"/>
  <c r="AA33" i="1"/>
  <c r="AC33" i="1"/>
  <c r="AE33" i="1"/>
  <c r="AG33" i="1"/>
  <c r="AI33" i="1"/>
  <c r="AK33" i="1"/>
  <c r="E34" i="1"/>
  <c r="F34" i="1" s="1"/>
  <c r="G34" i="1"/>
  <c r="H34" i="1" s="1"/>
  <c r="J34" i="1"/>
  <c r="L34" i="1"/>
  <c r="N34" i="1"/>
  <c r="P34" i="1"/>
  <c r="R34" i="1"/>
  <c r="T34" i="1"/>
  <c r="V34" i="1"/>
  <c r="W34" i="1" s="1"/>
  <c r="X34" i="1"/>
  <c r="Y34" i="1" s="1"/>
  <c r="AA34" i="1"/>
  <c r="AC34" i="1"/>
  <c r="AE34" i="1"/>
  <c r="AG34" i="1"/>
  <c r="AI34" i="1"/>
  <c r="AK34" i="1"/>
  <c r="E35" i="1"/>
  <c r="F35" i="1" s="1"/>
  <c r="G35" i="1"/>
  <c r="H35" i="1"/>
  <c r="J35" i="1"/>
  <c r="L35" i="1"/>
  <c r="N35" i="1"/>
  <c r="P35" i="1"/>
  <c r="R35" i="1"/>
  <c r="T35" i="1"/>
  <c r="V35" i="1"/>
  <c r="W35" i="1"/>
  <c r="X35" i="1"/>
  <c r="Y35" i="1" s="1"/>
  <c r="AA35" i="1"/>
  <c r="AC35" i="1"/>
  <c r="AE35" i="1"/>
  <c r="AG35" i="1"/>
  <c r="AI35" i="1"/>
  <c r="AK35" i="1"/>
  <c r="D36" i="1"/>
  <c r="I36" i="1"/>
  <c r="J36" i="1"/>
  <c r="K36" i="1"/>
  <c r="L36" i="1" s="1"/>
  <c r="M36" i="1"/>
  <c r="N36" i="1"/>
  <c r="O36" i="1"/>
  <c r="P36" i="1" s="1"/>
  <c r="Q36" i="1"/>
  <c r="R36" i="1"/>
  <c r="S36" i="1"/>
  <c r="T36" i="1" s="1"/>
  <c r="U36" i="1"/>
  <c r="X36" i="1"/>
  <c r="Y36" i="1" s="1"/>
  <c r="Z36" i="1"/>
  <c r="AA36" i="1"/>
  <c r="AB36" i="1"/>
  <c r="AC36" i="1" s="1"/>
  <c r="AD36" i="1"/>
  <c r="AE36" i="1"/>
  <c r="AF36" i="1"/>
  <c r="AG36" i="1" s="1"/>
  <c r="AH36" i="1"/>
  <c r="AI36" i="1"/>
  <c r="AJ36" i="1"/>
  <c r="AK36" i="1" s="1"/>
  <c r="E38" i="1"/>
  <c r="G38" i="1"/>
  <c r="H38" i="1" s="1"/>
  <c r="J38" i="1"/>
  <c r="L38" i="1"/>
  <c r="N38" i="1"/>
  <c r="P38" i="1"/>
  <c r="R38" i="1"/>
  <c r="T38" i="1"/>
  <c r="V38" i="1"/>
  <c r="W38" i="1" s="1"/>
  <c r="X38" i="1"/>
  <c r="Y38" i="1"/>
  <c r="AA38" i="1"/>
  <c r="AC38" i="1"/>
  <c r="AE38" i="1"/>
  <c r="AG38" i="1"/>
  <c r="AI38" i="1"/>
  <c r="AK38" i="1"/>
  <c r="E39" i="1"/>
  <c r="F39" i="1"/>
  <c r="G39" i="1"/>
  <c r="H39" i="1" s="1"/>
  <c r="J39" i="1"/>
  <c r="L39" i="1"/>
  <c r="N39" i="1"/>
  <c r="P39" i="1"/>
  <c r="R39" i="1"/>
  <c r="T39" i="1"/>
  <c r="V39" i="1"/>
  <c r="W39" i="1" s="1"/>
  <c r="X39" i="1"/>
  <c r="AA39" i="1"/>
  <c r="AC39" i="1"/>
  <c r="AE39" i="1"/>
  <c r="AG39" i="1"/>
  <c r="AI39" i="1"/>
  <c r="AK39" i="1"/>
  <c r="E40" i="1"/>
  <c r="F40" i="1" s="1"/>
  <c r="G40" i="1"/>
  <c r="H40" i="1" s="1"/>
  <c r="J40" i="1"/>
  <c r="L40" i="1"/>
  <c r="N40" i="1"/>
  <c r="P40" i="1"/>
  <c r="R40" i="1"/>
  <c r="T40" i="1"/>
  <c r="V40" i="1"/>
  <c r="W40" i="1" s="1"/>
  <c r="X40" i="1"/>
  <c r="Y40" i="1"/>
  <c r="AA40" i="1"/>
  <c r="AC40" i="1"/>
  <c r="AE40" i="1"/>
  <c r="AG40" i="1"/>
  <c r="AI40" i="1"/>
  <c r="AK40" i="1"/>
  <c r="E41" i="1"/>
  <c r="F41" i="1"/>
  <c r="G41" i="1"/>
  <c r="H41" i="1" s="1"/>
  <c r="J41" i="1"/>
  <c r="L41" i="1"/>
  <c r="N41" i="1"/>
  <c r="P41" i="1"/>
  <c r="R41" i="1"/>
  <c r="T41" i="1"/>
  <c r="V41" i="1"/>
  <c r="W41" i="1" s="1"/>
  <c r="X41" i="1"/>
  <c r="Y41" i="1" s="1"/>
  <c r="AA41" i="1"/>
  <c r="AC41" i="1"/>
  <c r="AE41" i="1"/>
  <c r="AG41" i="1"/>
  <c r="AI41" i="1"/>
  <c r="AK41" i="1"/>
  <c r="E42" i="1"/>
  <c r="F42" i="1" s="1"/>
  <c r="G42" i="1"/>
  <c r="H42" i="1" s="1"/>
  <c r="J42" i="1"/>
  <c r="L42" i="1"/>
  <c r="N42" i="1"/>
  <c r="P42" i="1"/>
  <c r="R42" i="1"/>
  <c r="T42" i="1"/>
  <c r="V42" i="1"/>
  <c r="W42" i="1" s="1"/>
  <c r="X42" i="1"/>
  <c r="Y42" i="1"/>
  <c r="AA42" i="1"/>
  <c r="AC42" i="1"/>
  <c r="AE42" i="1"/>
  <c r="AG42" i="1"/>
  <c r="AI42" i="1"/>
  <c r="AK42" i="1"/>
  <c r="E43" i="1"/>
  <c r="F43" i="1"/>
  <c r="G43" i="1"/>
  <c r="H43" i="1" s="1"/>
  <c r="J43" i="1"/>
  <c r="L43" i="1"/>
  <c r="N43" i="1"/>
  <c r="P43" i="1"/>
  <c r="R43" i="1"/>
  <c r="T43" i="1"/>
  <c r="V43" i="1"/>
  <c r="X43" i="1"/>
  <c r="Y43" i="1" s="1"/>
  <c r="AA43" i="1"/>
  <c r="AC43" i="1"/>
  <c r="AE43" i="1"/>
  <c r="AG43" i="1"/>
  <c r="AI43" i="1"/>
  <c r="AK43" i="1"/>
  <c r="E44" i="1"/>
  <c r="F44" i="1" s="1"/>
  <c r="G44" i="1"/>
  <c r="H44" i="1" s="1"/>
  <c r="J44" i="1"/>
  <c r="L44" i="1"/>
  <c r="N44" i="1"/>
  <c r="P44" i="1"/>
  <c r="R44" i="1"/>
  <c r="T44" i="1"/>
  <c r="V44" i="1"/>
  <c r="W44" i="1" s="1"/>
  <c r="X44" i="1"/>
  <c r="Y44" i="1"/>
  <c r="AA44" i="1"/>
  <c r="AC44" i="1"/>
  <c r="AE44" i="1"/>
  <c r="AG44" i="1"/>
  <c r="AI44" i="1"/>
  <c r="AK44" i="1"/>
  <c r="E45" i="1"/>
  <c r="F45" i="1"/>
  <c r="G45" i="1"/>
  <c r="H45" i="1" s="1"/>
  <c r="J45" i="1"/>
  <c r="L45" i="1"/>
  <c r="N45" i="1"/>
  <c r="P45" i="1"/>
  <c r="R45" i="1"/>
  <c r="T45" i="1"/>
  <c r="V45" i="1"/>
  <c r="W45" i="1" s="1"/>
  <c r="X45" i="1"/>
  <c r="Y45" i="1" s="1"/>
  <c r="AA45" i="1"/>
  <c r="AC45" i="1"/>
  <c r="AE45" i="1"/>
  <c r="AG45" i="1"/>
  <c r="AI45" i="1"/>
  <c r="AK45" i="1"/>
  <c r="D46" i="1"/>
  <c r="T46" i="1" s="1"/>
  <c r="I46" i="1"/>
  <c r="K46" i="1"/>
  <c r="L46" i="1"/>
  <c r="M46" i="1"/>
  <c r="O46" i="1"/>
  <c r="Q46" i="1"/>
  <c r="R46" i="1" s="1"/>
  <c r="S46" i="1"/>
  <c r="U46" i="1"/>
  <c r="AC46" i="1" s="1"/>
  <c r="Z46" i="1"/>
  <c r="AB46" i="1"/>
  <c r="AD46" i="1"/>
  <c r="AE46" i="1" s="1"/>
  <c r="AF46" i="1"/>
  <c r="AG46" i="1" s="1"/>
  <c r="AH46" i="1"/>
  <c r="AJ46" i="1"/>
  <c r="AK46" i="1"/>
  <c r="E48" i="1"/>
  <c r="F48" i="1" s="1"/>
  <c r="G48" i="1"/>
  <c r="H48" i="1"/>
  <c r="J48" i="1"/>
  <c r="L48" i="1"/>
  <c r="N48" i="1"/>
  <c r="P48" i="1"/>
  <c r="R48" i="1"/>
  <c r="T48" i="1"/>
  <c r="V48" i="1"/>
  <c r="W48" i="1"/>
  <c r="X48" i="1"/>
  <c r="Y48" i="1" s="1"/>
  <c r="AA48" i="1"/>
  <c r="AC48" i="1"/>
  <c r="AE48" i="1"/>
  <c r="AG48" i="1"/>
  <c r="AI48" i="1"/>
  <c r="AK48" i="1"/>
  <c r="E49" i="1"/>
  <c r="G49" i="1"/>
  <c r="H49" i="1"/>
  <c r="J49" i="1"/>
  <c r="L49" i="1"/>
  <c r="N49" i="1"/>
  <c r="P49" i="1"/>
  <c r="R49" i="1"/>
  <c r="T49" i="1"/>
  <c r="V49" i="1"/>
  <c r="W49" i="1"/>
  <c r="X49" i="1"/>
  <c r="Y49" i="1" s="1"/>
  <c r="AA49" i="1"/>
  <c r="AC49" i="1"/>
  <c r="AE49" i="1"/>
  <c r="AG49" i="1"/>
  <c r="AI49" i="1"/>
  <c r="AK49" i="1"/>
  <c r="E50" i="1"/>
  <c r="F50" i="1" s="1"/>
  <c r="G50" i="1"/>
  <c r="H50" i="1"/>
  <c r="J50" i="1"/>
  <c r="L50" i="1"/>
  <c r="N50" i="1"/>
  <c r="P50" i="1"/>
  <c r="R50" i="1"/>
  <c r="T50" i="1"/>
  <c r="V50" i="1"/>
  <c r="W50" i="1"/>
  <c r="X50" i="1"/>
  <c r="Y50" i="1" s="1"/>
  <c r="AA50" i="1"/>
  <c r="AC50" i="1"/>
  <c r="AE50" i="1"/>
  <c r="AG50" i="1"/>
  <c r="AI50" i="1"/>
  <c r="AK50" i="1"/>
  <c r="D51" i="1"/>
  <c r="G51" i="1"/>
  <c r="H51" i="1"/>
  <c r="I51" i="1"/>
  <c r="K51" i="1"/>
  <c r="L51" i="1"/>
  <c r="M51" i="1"/>
  <c r="O51" i="1"/>
  <c r="P51" i="1" s="1"/>
  <c r="Q51" i="1"/>
  <c r="S51" i="1"/>
  <c r="T51" i="1" s="1"/>
  <c r="U51" i="1"/>
  <c r="V51" i="1"/>
  <c r="W51" i="1"/>
  <c r="Z51" i="1"/>
  <c r="AA51" i="1"/>
  <c r="AB51" i="1"/>
  <c r="AC51" i="1" s="1"/>
  <c r="AD51" i="1"/>
  <c r="AE51" i="1"/>
  <c r="AF51" i="1"/>
  <c r="AG51" i="1" s="1"/>
  <c r="AH51" i="1"/>
  <c r="AI51" i="1"/>
  <c r="AJ51" i="1"/>
  <c r="AK51" i="1" s="1"/>
  <c r="E53" i="1"/>
  <c r="F53" i="1"/>
  <c r="G53" i="1"/>
  <c r="J53" i="1"/>
  <c r="L53" i="1"/>
  <c r="N53" i="1"/>
  <c r="P53" i="1"/>
  <c r="R53" i="1"/>
  <c r="T53" i="1"/>
  <c r="V53" i="1"/>
  <c r="W53" i="1" s="1"/>
  <c r="X53" i="1"/>
  <c r="Y53" i="1"/>
  <c r="AA53" i="1"/>
  <c r="AC53" i="1"/>
  <c r="AE53" i="1"/>
  <c r="AG53" i="1"/>
  <c r="AI53" i="1"/>
  <c r="AK53" i="1"/>
  <c r="D54" i="1"/>
  <c r="E54" i="1"/>
  <c r="F54" i="1"/>
  <c r="I54" i="1"/>
  <c r="J54" i="1" s="1"/>
  <c r="K54" i="1"/>
  <c r="L54" i="1"/>
  <c r="M54" i="1"/>
  <c r="N54" i="1" s="1"/>
  <c r="O54" i="1"/>
  <c r="P54" i="1"/>
  <c r="Q54" i="1"/>
  <c r="R54" i="1" s="1"/>
  <c r="S54" i="1"/>
  <c r="T54" i="1"/>
  <c r="U54" i="1"/>
  <c r="AG54" i="1" s="1"/>
  <c r="X54" i="1"/>
  <c r="Z54" i="1"/>
  <c r="AA54" i="1" s="1"/>
  <c r="AB54" i="1"/>
  <c r="AD54" i="1"/>
  <c r="AF54" i="1"/>
  <c r="AH54" i="1"/>
  <c r="AJ54" i="1"/>
  <c r="AK54" i="1"/>
  <c r="E56" i="1"/>
  <c r="G56" i="1"/>
  <c r="H56" i="1"/>
  <c r="J56" i="1"/>
  <c r="L56" i="1"/>
  <c r="N56" i="1"/>
  <c r="P56" i="1"/>
  <c r="R56" i="1"/>
  <c r="T56" i="1"/>
  <c r="V56" i="1"/>
  <c r="W56" i="1"/>
  <c r="X56" i="1"/>
  <c r="Y56" i="1" s="1"/>
  <c r="AA56" i="1"/>
  <c r="AC56" i="1"/>
  <c r="AE56" i="1"/>
  <c r="AG56" i="1"/>
  <c r="AI56" i="1"/>
  <c r="AK56" i="1"/>
  <c r="E57" i="1"/>
  <c r="F57" i="1" s="1"/>
  <c r="G57" i="1"/>
  <c r="H57" i="1"/>
  <c r="J57" i="1"/>
  <c r="L57" i="1"/>
  <c r="N57" i="1"/>
  <c r="P57" i="1"/>
  <c r="R57" i="1"/>
  <c r="T57" i="1"/>
  <c r="V57" i="1"/>
  <c r="W57" i="1"/>
  <c r="X57" i="1"/>
  <c r="Y57" i="1" s="1"/>
  <c r="AA57" i="1"/>
  <c r="AC57" i="1"/>
  <c r="AE57" i="1"/>
  <c r="AG57" i="1"/>
  <c r="AI57" i="1"/>
  <c r="AK57" i="1"/>
  <c r="E58" i="1"/>
  <c r="F58" i="1" s="1"/>
  <c r="G58" i="1"/>
  <c r="H58" i="1"/>
  <c r="J58" i="1"/>
  <c r="L58" i="1"/>
  <c r="N58" i="1"/>
  <c r="P58" i="1"/>
  <c r="R58" i="1"/>
  <c r="T58" i="1"/>
  <c r="V58" i="1"/>
  <c r="W58" i="1"/>
  <c r="X58" i="1"/>
  <c r="Y58" i="1" s="1"/>
  <c r="AA58" i="1"/>
  <c r="AC58" i="1"/>
  <c r="AE58" i="1"/>
  <c r="AG58" i="1"/>
  <c r="AI58" i="1"/>
  <c r="AK58" i="1"/>
  <c r="E59" i="1"/>
  <c r="F59" i="1" s="1"/>
  <c r="G59" i="1"/>
  <c r="H59" i="1"/>
  <c r="J59" i="1"/>
  <c r="L59" i="1"/>
  <c r="N59" i="1"/>
  <c r="P59" i="1"/>
  <c r="R59" i="1"/>
  <c r="T59" i="1"/>
  <c r="V59" i="1"/>
  <c r="W59" i="1"/>
  <c r="X59" i="1"/>
  <c r="Y59" i="1" s="1"/>
  <c r="AA59" i="1"/>
  <c r="AC59" i="1"/>
  <c r="AE59" i="1"/>
  <c r="AG59" i="1"/>
  <c r="AI59" i="1"/>
  <c r="AK59" i="1"/>
  <c r="E60" i="1"/>
  <c r="F60" i="1" s="1"/>
  <c r="G60" i="1"/>
  <c r="H60" i="1"/>
  <c r="J60" i="1"/>
  <c r="L60" i="1"/>
  <c r="N60" i="1"/>
  <c r="P60" i="1"/>
  <c r="R60" i="1"/>
  <c r="T60" i="1"/>
  <c r="V60" i="1"/>
  <c r="W60" i="1"/>
  <c r="X60" i="1"/>
  <c r="Y60" i="1" s="1"/>
  <c r="AA60" i="1"/>
  <c r="AC60" i="1"/>
  <c r="AE60" i="1"/>
  <c r="AG60" i="1"/>
  <c r="AI60" i="1"/>
  <c r="AK60" i="1"/>
  <c r="E61" i="1"/>
  <c r="F61" i="1" s="1"/>
  <c r="G61" i="1"/>
  <c r="H61" i="1"/>
  <c r="J61" i="1"/>
  <c r="L61" i="1"/>
  <c r="N61" i="1"/>
  <c r="P61" i="1"/>
  <c r="R61" i="1"/>
  <c r="T61" i="1"/>
  <c r="V61" i="1"/>
  <c r="W61" i="1"/>
  <c r="X61" i="1"/>
  <c r="Y61" i="1" s="1"/>
  <c r="AA61" i="1"/>
  <c r="AC61" i="1"/>
  <c r="AE61" i="1"/>
  <c r="AG61" i="1"/>
  <c r="AI61" i="1"/>
  <c r="AK61" i="1"/>
  <c r="E62" i="1"/>
  <c r="F62" i="1" s="1"/>
  <c r="G62" i="1"/>
  <c r="H62" i="1"/>
  <c r="J62" i="1"/>
  <c r="L62" i="1"/>
  <c r="N62" i="1"/>
  <c r="P62" i="1"/>
  <c r="R62" i="1"/>
  <c r="T62" i="1"/>
  <c r="V62" i="1"/>
  <c r="W62" i="1"/>
  <c r="X62" i="1"/>
  <c r="Y62" i="1" s="1"/>
  <c r="AA62" i="1"/>
  <c r="AC62" i="1"/>
  <c r="AE62" i="1"/>
  <c r="AG62" i="1"/>
  <c r="AI62" i="1"/>
  <c r="AK62" i="1"/>
  <c r="E63" i="1"/>
  <c r="F63" i="1" s="1"/>
  <c r="G63" i="1"/>
  <c r="H63" i="1" s="1"/>
  <c r="J63" i="1"/>
  <c r="L63" i="1"/>
  <c r="N63" i="1"/>
  <c r="P63" i="1"/>
  <c r="R63" i="1"/>
  <c r="T63" i="1"/>
  <c r="V63" i="1"/>
  <c r="W63" i="1" s="1"/>
  <c r="X63" i="1"/>
  <c r="Y63" i="1" s="1"/>
  <c r="AA63" i="1"/>
  <c r="AC63" i="1"/>
  <c r="AE63" i="1"/>
  <c r="AG63" i="1"/>
  <c r="AI63" i="1"/>
  <c r="AK63" i="1"/>
  <c r="E64" i="1"/>
  <c r="F64" i="1" s="1"/>
  <c r="G64" i="1"/>
  <c r="H64" i="1"/>
  <c r="J64" i="1"/>
  <c r="L64" i="1"/>
  <c r="N64" i="1"/>
  <c r="P64" i="1"/>
  <c r="R64" i="1"/>
  <c r="T64" i="1"/>
  <c r="V64" i="1"/>
  <c r="W64" i="1"/>
  <c r="X64" i="1"/>
  <c r="Y64" i="1" s="1"/>
  <c r="AA64" i="1"/>
  <c r="AC64" i="1"/>
  <c r="AE64" i="1"/>
  <c r="AG64" i="1"/>
  <c r="AI64" i="1"/>
  <c r="AK64" i="1"/>
  <c r="E65" i="1"/>
  <c r="F65" i="1" s="1"/>
  <c r="G65" i="1"/>
  <c r="H65" i="1" s="1"/>
  <c r="J65" i="1"/>
  <c r="L65" i="1"/>
  <c r="N65" i="1"/>
  <c r="P65" i="1"/>
  <c r="R65" i="1"/>
  <c r="T65" i="1"/>
  <c r="V65" i="1"/>
  <c r="W65" i="1" s="1"/>
  <c r="X65" i="1"/>
  <c r="Y65" i="1" s="1"/>
  <c r="AA65" i="1"/>
  <c r="AC65" i="1"/>
  <c r="AE65" i="1"/>
  <c r="AG65" i="1"/>
  <c r="AI65" i="1"/>
  <c r="AK65" i="1"/>
  <c r="D66" i="1"/>
  <c r="J66" i="1" s="1"/>
  <c r="I66" i="1"/>
  <c r="K66" i="1"/>
  <c r="K93" i="1" s="1"/>
  <c r="L66" i="1"/>
  <c r="M66" i="1"/>
  <c r="O66" i="1"/>
  <c r="P66" i="1"/>
  <c r="Q66" i="1"/>
  <c r="S66" i="1"/>
  <c r="T66" i="1"/>
  <c r="U66" i="1"/>
  <c r="X66" i="1"/>
  <c r="Y66" i="1" s="1"/>
  <c r="Z66" i="1"/>
  <c r="AA66" i="1" s="1"/>
  <c r="AB66" i="1"/>
  <c r="AC66" i="1" s="1"/>
  <c r="AD66" i="1"/>
  <c r="AE66" i="1" s="1"/>
  <c r="AF66" i="1"/>
  <c r="AG66" i="1"/>
  <c r="AH66" i="1"/>
  <c r="AI66" i="1" s="1"/>
  <c r="AJ66" i="1"/>
  <c r="AK66" i="1"/>
  <c r="E68" i="1"/>
  <c r="F68" i="1" s="1"/>
  <c r="G68" i="1"/>
  <c r="H68" i="1"/>
  <c r="J68" i="1"/>
  <c r="L68" i="1"/>
  <c r="N68" i="1"/>
  <c r="P68" i="1"/>
  <c r="R68" i="1"/>
  <c r="T68" i="1"/>
  <c r="V68" i="1"/>
  <c r="W68" i="1"/>
  <c r="X68" i="1"/>
  <c r="Y68" i="1" s="1"/>
  <c r="AA68" i="1"/>
  <c r="AC68" i="1"/>
  <c r="AE68" i="1"/>
  <c r="AG68" i="1"/>
  <c r="AI68" i="1"/>
  <c r="AK68" i="1"/>
  <c r="E69" i="1"/>
  <c r="F69" i="1" s="1"/>
  <c r="G69" i="1"/>
  <c r="H69" i="1"/>
  <c r="J69" i="1"/>
  <c r="L69" i="1"/>
  <c r="N69" i="1"/>
  <c r="P69" i="1"/>
  <c r="R69" i="1"/>
  <c r="T69" i="1"/>
  <c r="V69" i="1"/>
  <c r="W69" i="1"/>
  <c r="X69" i="1"/>
  <c r="Y69" i="1" s="1"/>
  <c r="AA69" i="1"/>
  <c r="AC69" i="1"/>
  <c r="AE69" i="1"/>
  <c r="AG69" i="1"/>
  <c r="AI69" i="1"/>
  <c r="AK69" i="1"/>
  <c r="E70" i="1"/>
  <c r="F70" i="1" s="1"/>
  <c r="G70" i="1"/>
  <c r="H70" i="1"/>
  <c r="J70" i="1"/>
  <c r="L70" i="1"/>
  <c r="N70" i="1"/>
  <c r="P70" i="1"/>
  <c r="R70" i="1"/>
  <c r="T70" i="1"/>
  <c r="V70" i="1"/>
  <c r="W70" i="1"/>
  <c r="X70" i="1"/>
  <c r="Y70" i="1" s="1"/>
  <c r="AA70" i="1"/>
  <c r="AC70" i="1"/>
  <c r="AE70" i="1"/>
  <c r="AG70" i="1"/>
  <c r="AI70" i="1"/>
  <c r="AK70" i="1"/>
  <c r="E71" i="1"/>
  <c r="F71" i="1" s="1"/>
  <c r="G71" i="1"/>
  <c r="H71" i="1"/>
  <c r="J71" i="1"/>
  <c r="L71" i="1"/>
  <c r="N71" i="1"/>
  <c r="P71" i="1"/>
  <c r="R71" i="1"/>
  <c r="T71" i="1"/>
  <c r="V71" i="1"/>
  <c r="W71" i="1"/>
  <c r="X71" i="1"/>
  <c r="Y71" i="1" s="1"/>
  <c r="AA71" i="1"/>
  <c r="AC71" i="1"/>
  <c r="AE71" i="1"/>
  <c r="AG71" i="1"/>
  <c r="AI71" i="1"/>
  <c r="AK71" i="1"/>
  <c r="D72" i="1"/>
  <c r="H72" i="1" s="1"/>
  <c r="G72" i="1"/>
  <c r="I72" i="1"/>
  <c r="J72" i="1" s="1"/>
  <c r="K72" i="1"/>
  <c r="M72" i="1"/>
  <c r="N72" i="1" s="1"/>
  <c r="O72" i="1"/>
  <c r="Q72" i="1"/>
  <c r="R72" i="1" s="1"/>
  <c r="S72" i="1"/>
  <c r="T72" i="1"/>
  <c r="U72" i="1"/>
  <c r="V72" i="1"/>
  <c r="W72" i="1"/>
  <c r="X72" i="1"/>
  <c r="Y72" i="1" s="1"/>
  <c r="Z72" i="1"/>
  <c r="AA72" i="1"/>
  <c r="AB72" i="1"/>
  <c r="AC72" i="1" s="1"/>
  <c r="AD72" i="1"/>
  <c r="AE72" i="1"/>
  <c r="AF72" i="1"/>
  <c r="AG72" i="1" s="1"/>
  <c r="AH72" i="1"/>
  <c r="AI72" i="1"/>
  <c r="AJ72" i="1"/>
  <c r="AK72" i="1" s="1"/>
  <c r="E74" i="1"/>
  <c r="F74" i="1"/>
  <c r="G74" i="1"/>
  <c r="H74" i="1" s="1"/>
  <c r="J74" i="1"/>
  <c r="L74" i="1"/>
  <c r="N74" i="1"/>
  <c r="P74" i="1"/>
  <c r="R74" i="1"/>
  <c r="T74" i="1"/>
  <c r="V74" i="1"/>
  <c r="W74" i="1" s="1"/>
  <c r="X74" i="1"/>
  <c r="Y74" i="1"/>
  <c r="AA74" i="1"/>
  <c r="AC74" i="1"/>
  <c r="AE74" i="1"/>
  <c r="AG74" i="1"/>
  <c r="AI74" i="1"/>
  <c r="AK74" i="1"/>
  <c r="E75" i="1"/>
  <c r="F75" i="1"/>
  <c r="G75" i="1"/>
  <c r="H75" i="1" s="1"/>
  <c r="J75" i="1"/>
  <c r="L75" i="1"/>
  <c r="N75" i="1"/>
  <c r="P75" i="1"/>
  <c r="R75" i="1"/>
  <c r="T75" i="1"/>
  <c r="V75" i="1"/>
  <c r="W75" i="1" s="1"/>
  <c r="X75" i="1"/>
  <c r="Y75" i="1"/>
  <c r="AA75" i="1"/>
  <c r="AC75" i="1"/>
  <c r="AE75" i="1"/>
  <c r="AG75" i="1"/>
  <c r="AI75" i="1"/>
  <c r="AK75" i="1"/>
  <c r="E76" i="1"/>
  <c r="F76" i="1"/>
  <c r="G76" i="1"/>
  <c r="H76" i="1" s="1"/>
  <c r="J76" i="1"/>
  <c r="L76" i="1"/>
  <c r="N76" i="1"/>
  <c r="P76" i="1"/>
  <c r="R76" i="1"/>
  <c r="T76" i="1"/>
  <c r="V76" i="1"/>
  <c r="W76" i="1" s="1"/>
  <c r="X76" i="1"/>
  <c r="Y76" i="1"/>
  <c r="AA76" i="1"/>
  <c r="AC76" i="1"/>
  <c r="AE76" i="1"/>
  <c r="AG76" i="1"/>
  <c r="AI76" i="1"/>
  <c r="AK76" i="1"/>
  <c r="E77" i="1"/>
  <c r="F77" i="1"/>
  <c r="G77" i="1"/>
  <c r="H77" i="1" s="1"/>
  <c r="J77" i="1"/>
  <c r="L77" i="1"/>
  <c r="N77" i="1"/>
  <c r="P77" i="1"/>
  <c r="R77" i="1"/>
  <c r="T77" i="1"/>
  <c r="V77" i="1"/>
  <c r="W77" i="1" s="1"/>
  <c r="X77" i="1"/>
  <c r="Y77" i="1"/>
  <c r="AA77" i="1"/>
  <c r="AC77" i="1"/>
  <c r="AE77" i="1"/>
  <c r="AG77" i="1"/>
  <c r="AI77" i="1"/>
  <c r="AK77" i="1"/>
  <c r="E78" i="1"/>
  <c r="F78" i="1"/>
  <c r="G78" i="1"/>
  <c r="H78" i="1" s="1"/>
  <c r="J78" i="1"/>
  <c r="L78" i="1"/>
  <c r="N78" i="1"/>
  <c r="P78" i="1"/>
  <c r="R78" i="1"/>
  <c r="T78" i="1"/>
  <c r="V78" i="1"/>
  <c r="W78" i="1" s="1"/>
  <c r="X78" i="1"/>
  <c r="Y78" i="1"/>
  <c r="AA78" i="1"/>
  <c r="AC78" i="1"/>
  <c r="AE78" i="1"/>
  <c r="AG78" i="1"/>
  <c r="AI78" i="1"/>
  <c r="AK78" i="1"/>
  <c r="E79" i="1"/>
  <c r="F79" i="1"/>
  <c r="G79" i="1"/>
  <c r="H79" i="1" s="1"/>
  <c r="J79" i="1"/>
  <c r="L79" i="1"/>
  <c r="N79" i="1"/>
  <c r="P79" i="1"/>
  <c r="R79" i="1"/>
  <c r="T79" i="1"/>
  <c r="V79" i="1"/>
  <c r="W79" i="1" s="1"/>
  <c r="X79" i="1"/>
  <c r="Y79" i="1"/>
  <c r="AA79" i="1"/>
  <c r="AC79" i="1"/>
  <c r="AE79" i="1"/>
  <c r="AG79" i="1"/>
  <c r="AI79" i="1"/>
  <c r="AK79" i="1"/>
  <c r="E80" i="1"/>
  <c r="F80" i="1"/>
  <c r="G80" i="1"/>
  <c r="H80" i="1" s="1"/>
  <c r="J80" i="1"/>
  <c r="L80" i="1"/>
  <c r="N80" i="1"/>
  <c r="P80" i="1"/>
  <c r="R80" i="1"/>
  <c r="T80" i="1"/>
  <c r="V80" i="1"/>
  <c r="W80" i="1" s="1"/>
  <c r="X80" i="1"/>
  <c r="Y80" i="1"/>
  <c r="AA80" i="1"/>
  <c r="AC80" i="1"/>
  <c r="AE80" i="1"/>
  <c r="AG80" i="1"/>
  <c r="AI80" i="1"/>
  <c r="AK80" i="1"/>
  <c r="E81" i="1"/>
  <c r="F81" i="1"/>
  <c r="G81" i="1"/>
  <c r="H81" i="1" s="1"/>
  <c r="J81" i="1"/>
  <c r="L81" i="1"/>
  <c r="N81" i="1"/>
  <c r="P81" i="1"/>
  <c r="R81" i="1"/>
  <c r="T81" i="1"/>
  <c r="V81" i="1"/>
  <c r="W81" i="1" s="1"/>
  <c r="X81" i="1"/>
  <c r="Y81" i="1"/>
  <c r="AA81" i="1"/>
  <c r="AC81" i="1"/>
  <c r="AE81" i="1"/>
  <c r="AG81" i="1"/>
  <c r="AI81" i="1"/>
  <c r="AK81" i="1"/>
  <c r="E82" i="1"/>
  <c r="F82" i="1"/>
  <c r="G82" i="1"/>
  <c r="H82" i="1" s="1"/>
  <c r="J82" i="1"/>
  <c r="L82" i="1"/>
  <c r="N82" i="1"/>
  <c r="P82" i="1"/>
  <c r="R82" i="1"/>
  <c r="T82" i="1"/>
  <c r="V82" i="1"/>
  <c r="W82" i="1" s="1"/>
  <c r="X82" i="1"/>
  <c r="Y82" i="1"/>
  <c r="AA82" i="1"/>
  <c r="AC82" i="1"/>
  <c r="AE82" i="1"/>
  <c r="AG82" i="1"/>
  <c r="AI82" i="1"/>
  <c r="AK82" i="1"/>
  <c r="D83" i="1"/>
  <c r="E83" i="1"/>
  <c r="F83" i="1"/>
  <c r="I83" i="1"/>
  <c r="J83" i="1"/>
  <c r="K83" i="1"/>
  <c r="L83" i="1" s="1"/>
  <c r="M83" i="1"/>
  <c r="N83" i="1"/>
  <c r="O83" i="1"/>
  <c r="P83" i="1" s="1"/>
  <c r="Q83" i="1"/>
  <c r="R83" i="1"/>
  <c r="S83" i="1"/>
  <c r="T83" i="1" s="1"/>
  <c r="U83" i="1"/>
  <c r="V83" i="1"/>
  <c r="W83" i="1" s="1"/>
  <c r="X83" i="1"/>
  <c r="Y83" i="1"/>
  <c r="Z83" i="1"/>
  <c r="AA83" i="1" s="1"/>
  <c r="AB83" i="1"/>
  <c r="AC83" i="1"/>
  <c r="AD83" i="1"/>
  <c r="AE83" i="1" s="1"/>
  <c r="AF83" i="1"/>
  <c r="AG83" i="1"/>
  <c r="AH83" i="1"/>
  <c r="AI83" i="1" s="1"/>
  <c r="AJ83" i="1"/>
  <c r="AK83" i="1"/>
  <c r="E85" i="1"/>
  <c r="F85" i="1" s="1"/>
  <c r="G85" i="1"/>
  <c r="H85" i="1"/>
  <c r="J85" i="1"/>
  <c r="L85" i="1"/>
  <c r="N85" i="1"/>
  <c r="P85" i="1"/>
  <c r="R85" i="1"/>
  <c r="T85" i="1"/>
  <c r="V85" i="1"/>
  <c r="W85" i="1"/>
  <c r="X85" i="1"/>
  <c r="Y85" i="1" s="1"/>
  <c r="AA85" i="1"/>
  <c r="AC85" i="1"/>
  <c r="AE85" i="1"/>
  <c r="AG85" i="1"/>
  <c r="AI85" i="1"/>
  <c r="AK85" i="1"/>
  <c r="E86" i="1"/>
  <c r="F86" i="1" s="1"/>
  <c r="G86" i="1"/>
  <c r="H86" i="1"/>
  <c r="J86" i="1"/>
  <c r="L86" i="1"/>
  <c r="N86" i="1"/>
  <c r="P86" i="1"/>
  <c r="R86" i="1"/>
  <c r="T86" i="1"/>
  <c r="V86" i="1"/>
  <c r="W86" i="1"/>
  <c r="X86" i="1"/>
  <c r="Y86" i="1" s="1"/>
  <c r="AA86" i="1"/>
  <c r="AC86" i="1"/>
  <c r="AE86" i="1"/>
  <c r="AG86" i="1"/>
  <c r="AI86" i="1"/>
  <c r="AK86" i="1"/>
  <c r="E87" i="1"/>
  <c r="F87" i="1" s="1"/>
  <c r="G87" i="1"/>
  <c r="H87" i="1"/>
  <c r="J87" i="1"/>
  <c r="L87" i="1"/>
  <c r="N87" i="1"/>
  <c r="P87" i="1"/>
  <c r="R87" i="1"/>
  <c r="T87" i="1"/>
  <c r="V87" i="1"/>
  <c r="W87" i="1"/>
  <c r="X87" i="1"/>
  <c r="Y87" i="1" s="1"/>
  <c r="AA87" i="1"/>
  <c r="AC87" i="1"/>
  <c r="AE87" i="1"/>
  <c r="AG87" i="1"/>
  <c r="AI87" i="1"/>
  <c r="AK87" i="1"/>
  <c r="E88" i="1"/>
  <c r="F88" i="1" s="1"/>
  <c r="G88" i="1"/>
  <c r="H88" i="1"/>
  <c r="J88" i="1"/>
  <c r="L88" i="1"/>
  <c r="N88" i="1"/>
  <c r="P88" i="1"/>
  <c r="R88" i="1"/>
  <c r="T88" i="1"/>
  <c r="V88" i="1"/>
  <c r="W88" i="1"/>
  <c r="X88" i="1"/>
  <c r="Y88" i="1" s="1"/>
  <c r="AA88" i="1"/>
  <c r="AC88" i="1"/>
  <c r="AE88" i="1"/>
  <c r="AG88" i="1"/>
  <c r="AI88" i="1"/>
  <c r="AK88" i="1"/>
  <c r="E89" i="1"/>
  <c r="F89" i="1" s="1"/>
  <c r="G89" i="1"/>
  <c r="H89" i="1"/>
  <c r="J89" i="1"/>
  <c r="L89" i="1"/>
  <c r="N89" i="1"/>
  <c r="P89" i="1"/>
  <c r="R89" i="1"/>
  <c r="T89" i="1"/>
  <c r="V89" i="1"/>
  <c r="W89" i="1"/>
  <c r="X89" i="1"/>
  <c r="Y89" i="1" s="1"/>
  <c r="AA89" i="1"/>
  <c r="AC89" i="1"/>
  <c r="AE89" i="1"/>
  <c r="AG89" i="1"/>
  <c r="AI89" i="1"/>
  <c r="AK89" i="1"/>
  <c r="E90" i="1"/>
  <c r="F90" i="1" s="1"/>
  <c r="G90" i="1"/>
  <c r="H90" i="1"/>
  <c r="J90" i="1"/>
  <c r="L90" i="1"/>
  <c r="N90" i="1"/>
  <c r="P90" i="1"/>
  <c r="R90" i="1"/>
  <c r="T90" i="1"/>
  <c r="V90" i="1"/>
  <c r="W90" i="1"/>
  <c r="X90" i="1"/>
  <c r="Y90" i="1" s="1"/>
  <c r="AA90" i="1"/>
  <c r="AC90" i="1"/>
  <c r="AE90" i="1"/>
  <c r="AG90" i="1"/>
  <c r="AI90" i="1"/>
  <c r="AK90" i="1"/>
  <c r="D91" i="1"/>
  <c r="G91" i="1"/>
  <c r="H91" i="1"/>
  <c r="I91" i="1"/>
  <c r="J91" i="1" s="1"/>
  <c r="K91" i="1"/>
  <c r="L91" i="1"/>
  <c r="M91" i="1"/>
  <c r="N91" i="1" s="1"/>
  <c r="O91" i="1"/>
  <c r="P91" i="1"/>
  <c r="Q91" i="1"/>
  <c r="R91" i="1" s="1"/>
  <c r="S91" i="1"/>
  <c r="T91" i="1"/>
  <c r="U91" i="1"/>
  <c r="V91" i="1"/>
  <c r="W91" i="1"/>
  <c r="X91" i="1"/>
  <c r="Y91" i="1" s="1"/>
  <c r="Z91" i="1"/>
  <c r="AA91" i="1"/>
  <c r="AB91" i="1"/>
  <c r="AC91" i="1" s="1"/>
  <c r="AD91" i="1"/>
  <c r="AE91" i="1"/>
  <c r="AF91" i="1"/>
  <c r="AG91" i="1" s="1"/>
  <c r="AH91" i="1"/>
  <c r="AI91" i="1"/>
  <c r="AJ91" i="1"/>
  <c r="AK91" i="1" s="1"/>
  <c r="Z93" i="1"/>
  <c r="AD93" i="1"/>
  <c r="AH93" i="1"/>
  <c r="L93" i="1" l="1"/>
  <c r="P72" i="1"/>
  <c r="L72" i="1"/>
  <c r="F38" i="1"/>
  <c r="E46" i="1"/>
  <c r="F46" i="1" s="1"/>
  <c r="F17" i="1"/>
  <c r="E21" i="1"/>
  <c r="F21" i="1" s="1"/>
  <c r="H9" i="1"/>
  <c r="G15" i="1"/>
  <c r="U93" i="1"/>
  <c r="AI93" i="1" s="1"/>
  <c r="Q93" i="1"/>
  <c r="I93" i="1"/>
  <c r="G66" i="1"/>
  <c r="H66" i="1" s="1"/>
  <c r="AE54" i="1"/>
  <c r="P46" i="1"/>
  <c r="Y39" i="1"/>
  <c r="X46" i="1"/>
  <c r="Y46" i="1" s="1"/>
  <c r="Y18" i="1"/>
  <c r="X21" i="1"/>
  <c r="AJ93" i="1"/>
  <c r="AK93" i="1" s="1"/>
  <c r="AF93" i="1"/>
  <c r="AG93" i="1" s="1"/>
  <c r="AB93" i="1"/>
  <c r="AC93" i="1" s="1"/>
  <c r="D93" i="1"/>
  <c r="V66" i="1"/>
  <c r="W66" i="1" s="1"/>
  <c r="R66" i="1"/>
  <c r="N66" i="1"/>
  <c r="AI54" i="1"/>
  <c r="AC54" i="1"/>
  <c r="J51" i="1"/>
  <c r="N51" i="1"/>
  <c r="R51" i="1"/>
  <c r="F49" i="1"/>
  <c r="E51" i="1"/>
  <c r="F51" i="1" s="1"/>
  <c r="J46" i="1"/>
  <c r="W43" i="1"/>
  <c r="V46" i="1"/>
  <c r="W46" i="1" s="1"/>
  <c r="H24" i="1"/>
  <c r="G36" i="1"/>
  <c r="H36" i="1" s="1"/>
  <c r="AE21" i="1"/>
  <c r="M93" i="1"/>
  <c r="N93" i="1" s="1"/>
  <c r="Y54" i="1"/>
  <c r="S93" i="1"/>
  <c r="T93" i="1" s="1"/>
  <c r="O93" i="1"/>
  <c r="P93" i="1" s="1"/>
  <c r="E91" i="1"/>
  <c r="F91" i="1" s="1"/>
  <c r="G83" i="1"/>
  <c r="H83" i="1" s="1"/>
  <c r="E72" i="1"/>
  <c r="F72" i="1" s="1"/>
  <c r="F56" i="1"/>
  <c r="E66" i="1"/>
  <c r="F66" i="1" s="1"/>
  <c r="V54" i="1"/>
  <c r="W54" i="1" s="1"/>
  <c r="H53" i="1"/>
  <c r="G54" i="1"/>
  <c r="H54" i="1" s="1"/>
  <c r="X51" i="1"/>
  <c r="Y51" i="1" s="1"/>
  <c r="AA46" i="1"/>
  <c r="N46" i="1"/>
  <c r="V36" i="1"/>
  <c r="W36" i="1" s="1"/>
  <c r="P21" i="1"/>
  <c r="J21" i="1"/>
  <c r="V15" i="1"/>
  <c r="AI46" i="1"/>
  <c r="AI21" i="1"/>
  <c r="N21" i="1"/>
  <c r="W21" i="1"/>
  <c r="R21" i="1"/>
  <c r="G46" i="1"/>
  <c r="H46" i="1" s="1"/>
  <c r="E36" i="1"/>
  <c r="F36" i="1" s="1"/>
  <c r="G21" i="1"/>
  <c r="H21" i="1" s="1"/>
  <c r="E15" i="1"/>
  <c r="J93" i="1" l="1"/>
  <c r="AA93" i="1"/>
  <c r="H15" i="1"/>
  <c r="G93" i="1"/>
  <c r="H93" i="1" s="1"/>
  <c r="F15" i="1"/>
  <c r="E93" i="1"/>
  <c r="F93" i="1" s="1"/>
  <c r="X93" i="1"/>
  <c r="Y93" i="1" s="1"/>
  <c r="Y21" i="1"/>
  <c r="R93" i="1"/>
  <c r="AE93" i="1"/>
  <c r="W15" i="1"/>
  <c r="V93" i="1"/>
  <c r="W93" i="1" s="1"/>
</calcChain>
</file>

<file path=xl/sharedStrings.xml><?xml version="1.0" encoding="utf-8"?>
<sst xmlns="http://schemas.openxmlformats.org/spreadsheetml/2006/main" count="157" uniqueCount="131">
  <si>
    <t>計</t>
    <rPh sb="0" eb="1">
      <t>ケイ</t>
    </rPh>
    <phoneticPr fontId="4"/>
  </si>
  <si>
    <t>全県</t>
    <rPh sb="0" eb="1">
      <t>ゼン</t>
    </rPh>
    <rPh sb="1" eb="2">
      <t>ケン</t>
    </rPh>
    <phoneticPr fontId="4"/>
  </si>
  <si>
    <t>野沢温泉村</t>
    <rPh sb="0" eb="5">
      <t>ノザワオンセンムラ</t>
    </rPh>
    <phoneticPr fontId="4"/>
  </si>
  <si>
    <t>木島平村</t>
    <rPh sb="0" eb="4">
      <t>キジマダイラムラ</t>
    </rPh>
    <phoneticPr fontId="4"/>
  </si>
  <si>
    <t>山ノ内町</t>
    <rPh sb="0" eb="1">
      <t>ヤマ</t>
    </rPh>
    <rPh sb="2" eb="4">
      <t>ウチマチ</t>
    </rPh>
    <phoneticPr fontId="4"/>
  </si>
  <si>
    <t>飯山市</t>
    <rPh sb="0" eb="3">
      <t>イイヤマシ</t>
    </rPh>
    <phoneticPr fontId="4"/>
  </si>
  <si>
    <t>中野市（豊田地区）</t>
    <rPh sb="0" eb="2">
      <t>ナカノ</t>
    </rPh>
    <rPh sb="2" eb="3">
      <t>シ</t>
    </rPh>
    <rPh sb="4" eb="6">
      <t>トヨダ</t>
    </rPh>
    <rPh sb="6" eb="8">
      <t>チク</t>
    </rPh>
    <phoneticPr fontId="4"/>
  </si>
  <si>
    <t>中野市</t>
    <rPh sb="0" eb="2">
      <t>ナカノ</t>
    </rPh>
    <rPh sb="2" eb="3">
      <t>シ</t>
    </rPh>
    <phoneticPr fontId="4"/>
  </si>
  <si>
    <t>北信</t>
    <rPh sb="0" eb="2">
      <t>ホクシン</t>
    </rPh>
    <phoneticPr fontId="4"/>
  </si>
  <si>
    <t>飯綱町（三水地区）</t>
    <rPh sb="0" eb="1">
      <t>イイ</t>
    </rPh>
    <rPh sb="1" eb="2">
      <t>ツナ</t>
    </rPh>
    <rPh sb="2" eb="3">
      <t>マチ</t>
    </rPh>
    <rPh sb="4" eb="6">
      <t>サミズ</t>
    </rPh>
    <rPh sb="6" eb="8">
      <t>チク</t>
    </rPh>
    <phoneticPr fontId="4"/>
  </si>
  <si>
    <t>飯綱町（牟礼地区）</t>
    <rPh sb="0" eb="3">
      <t>イイヅナチョウ</t>
    </rPh>
    <rPh sb="4" eb="6">
      <t>ムレイ</t>
    </rPh>
    <rPh sb="6" eb="8">
      <t>チク</t>
    </rPh>
    <phoneticPr fontId="4"/>
  </si>
  <si>
    <t>信濃町</t>
    <rPh sb="0" eb="3">
      <t>シナノマチ</t>
    </rPh>
    <phoneticPr fontId="4"/>
  </si>
  <si>
    <t>高山村</t>
    <rPh sb="0" eb="3">
      <t>タカヤマムラ</t>
    </rPh>
    <phoneticPr fontId="4"/>
  </si>
  <si>
    <t>小布施町</t>
    <rPh sb="0" eb="4">
      <t>オブセマチ</t>
    </rPh>
    <phoneticPr fontId="4"/>
  </si>
  <si>
    <t>千曲市</t>
    <rPh sb="0" eb="2">
      <t>チクマ</t>
    </rPh>
    <rPh sb="2" eb="3">
      <t>シ</t>
    </rPh>
    <phoneticPr fontId="4"/>
  </si>
  <si>
    <t>須坂市</t>
    <rPh sb="0" eb="3">
      <t>スザカシ</t>
    </rPh>
    <phoneticPr fontId="4"/>
  </si>
  <si>
    <t>長野市</t>
    <rPh sb="0" eb="3">
      <t>ナガノシ</t>
    </rPh>
    <phoneticPr fontId="4"/>
  </si>
  <si>
    <t>長野県</t>
    <rPh sb="0" eb="3">
      <t>ナガノケン</t>
    </rPh>
    <phoneticPr fontId="4"/>
  </si>
  <si>
    <t>長野</t>
    <rPh sb="0" eb="2">
      <t>ナガノ</t>
    </rPh>
    <phoneticPr fontId="4"/>
  </si>
  <si>
    <t>白馬村</t>
    <rPh sb="0" eb="3">
      <t>ハクバムラ</t>
    </rPh>
    <phoneticPr fontId="4"/>
  </si>
  <si>
    <t>松川村</t>
    <rPh sb="0" eb="3">
      <t>マツカワムラ</t>
    </rPh>
    <phoneticPr fontId="4"/>
  </si>
  <si>
    <t>池田町</t>
    <rPh sb="0" eb="3">
      <t>イケダマチ</t>
    </rPh>
    <phoneticPr fontId="4"/>
  </si>
  <si>
    <t>大町市</t>
    <rPh sb="0" eb="3">
      <t>オオマチシ</t>
    </rPh>
    <phoneticPr fontId="4"/>
  </si>
  <si>
    <t>北安曇</t>
    <rPh sb="0" eb="3">
      <t>キタアズミ</t>
    </rPh>
    <phoneticPr fontId="4"/>
  </si>
  <si>
    <t>山形村</t>
    <rPh sb="0" eb="2">
      <t>ヤマガタ</t>
    </rPh>
    <rPh sb="2" eb="3">
      <t>ムラ</t>
    </rPh>
    <phoneticPr fontId="4"/>
  </si>
  <si>
    <t>安曇野市（豊科三郷）</t>
    <rPh sb="0" eb="2">
      <t>アヅミ</t>
    </rPh>
    <rPh sb="2" eb="3">
      <t>ノ</t>
    </rPh>
    <rPh sb="3" eb="4">
      <t>シ</t>
    </rPh>
    <rPh sb="5" eb="7">
      <t>トヨシナ</t>
    </rPh>
    <rPh sb="7" eb="9">
      <t>ミサト</t>
    </rPh>
    <phoneticPr fontId="4"/>
  </si>
  <si>
    <t>安曇野市（堀金地区）</t>
    <rPh sb="0" eb="2">
      <t>アヅミ</t>
    </rPh>
    <rPh sb="2" eb="3">
      <t>ノ</t>
    </rPh>
    <rPh sb="3" eb="4">
      <t>シ</t>
    </rPh>
    <rPh sb="5" eb="7">
      <t>ホリガネ</t>
    </rPh>
    <rPh sb="7" eb="9">
      <t>チク</t>
    </rPh>
    <phoneticPr fontId="4"/>
  </si>
  <si>
    <t>安曇野市（明科地区）</t>
    <rPh sb="0" eb="2">
      <t>アヅミ</t>
    </rPh>
    <rPh sb="2" eb="3">
      <t>ノ</t>
    </rPh>
    <rPh sb="3" eb="4">
      <t>シ</t>
    </rPh>
    <rPh sb="5" eb="7">
      <t>アカシナ</t>
    </rPh>
    <rPh sb="7" eb="9">
      <t>チク</t>
    </rPh>
    <phoneticPr fontId="4"/>
  </si>
  <si>
    <t>安曇野市（穂高地区）</t>
    <rPh sb="0" eb="2">
      <t>アヅミ</t>
    </rPh>
    <rPh sb="2" eb="3">
      <t>ノ</t>
    </rPh>
    <rPh sb="3" eb="4">
      <t>シ</t>
    </rPh>
    <rPh sb="5" eb="7">
      <t>ホタカ</t>
    </rPh>
    <rPh sb="7" eb="9">
      <t>チク</t>
    </rPh>
    <phoneticPr fontId="4"/>
  </si>
  <si>
    <t>塩尻市</t>
    <rPh sb="0" eb="3">
      <t>シオジリシ</t>
    </rPh>
    <phoneticPr fontId="4"/>
  </si>
  <si>
    <t>松本市（波田地区）</t>
    <rPh sb="0" eb="3">
      <t>マツモトシ</t>
    </rPh>
    <rPh sb="4" eb="6">
      <t>ハタ</t>
    </rPh>
    <rPh sb="6" eb="8">
      <t>チク</t>
    </rPh>
    <phoneticPr fontId="4"/>
  </si>
  <si>
    <t>松本市（四賀地区）</t>
    <rPh sb="0" eb="3">
      <t>マツモトシ</t>
    </rPh>
    <rPh sb="4" eb="6">
      <t>シガ</t>
    </rPh>
    <rPh sb="6" eb="8">
      <t>チク</t>
    </rPh>
    <phoneticPr fontId="4"/>
  </si>
  <si>
    <t>松本市（梓川地区）</t>
    <rPh sb="0" eb="3">
      <t>マツモトシ</t>
    </rPh>
    <rPh sb="4" eb="6">
      <t>アズサガワ</t>
    </rPh>
    <rPh sb="6" eb="8">
      <t>チク</t>
    </rPh>
    <phoneticPr fontId="4"/>
  </si>
  <si>
    <t>松本市（松本地区）</t>
    <rPh sb="0" eb="3">
      <t>マツモトシ</t>
    </rPh>
    <rPh sb="4" eb="6">
      <t>マツモト</t>
    </rPh>
    <rPh sb="6" eb="8">
      <t>チク</t>
    </rPh>
    <phoneticPr fontId="4"/>
  </si>
  <si>
    <t>松本</t>
    <rPh sb="0" eb="2">
      <t>マツモト</t>
    </rPh>
    <phoneticPr fontId="4"/>
  </si>
  <si>
    <t>木曽町</t>
    <rPh sb="0" eb="3">
      <t>キソマチ</t>
    </rPh>
    <phoneticPr fontId="4"/>
  </si>
  <si>
    <t>木曽</t>
    <rPh sb="0" eb="2">
      <t>キソ</t>
    </rPh>
    <phoneticPr fontId="4"/>
  </si>
  <si>
    <t>高森町</t>
    <rPh sb="0" eb="3">
      <t>タカモリマチ</t>
    </rPh>
    <phoneticPr fontId="4"/>
  </si>
  <si>
    <t>松川町</t>
    <rPh sb="0" eb="3">
      <t>マツカワマチ</t>
    </rPh>
    <phoneticPr fontId="4"/>
  </si>
  <si>
    <t>飯田市</t>
    <rPh sb="0" eb="3">
      <t>イイダシ</t>
    </rPh>
    <phoneticPr fontId="4"/>
  </si>
  <si>
    <t>下伊那</t>
    <rPh sb="0" eb="3">
      <t>シモイナ</t>
    </rPh>
    <phoneticPr fontId="4"/>
  </si>
  <si>
    <t>宮田村</t>
    <rPh sb="0" eb="3">
      <t>ミヤダムラ</t>
    </rPh>
    <phoneticPr fontId="4"/>
  </si>
  <si>
    <t>中川村</t>
    <rPh sb="0" eb="3">
      <t>ナカガワムラ</t>
    </rPh>
    <phoneticPr fontId="4"/>
  </si>
  <si>
    <t>南箕輪村</t>
    <rPh sb="0" eb="4">
      <t>ミナミミノワムラ</t>
    </rPh>
    <phoneticPr fontId="4"/>
  </si>
  <si>
    <t>飯島町</t>
    <rPh sb="0" eb="3">
      <t>イイジママチ</t>
    </rPh>
    <phoneticPr fontId="4"/>
  </si>
  <si>
    <t>箕輪町</t>
    <rPh sb="0" eb="3">
      <t>ミノワマチ</t>
    </rPh>
    <phoneticPr fontId="4"/>
  </si>
  <si>
    <t>辰野町</t>
    <rPh sb="0" eb="3">
      <t>タツノマチ</t>
    </rPh>
    <phoneticPr fontId="4"/>
  </si>
  <si>
    <t>駒ヶ根市</t>
    <rPh sb="0" eb="4">
      <t>コマガネシ</t>
    </rPh>
    <phoneticPr fontId="4"/>
  </si>
  <si>
    <t>伊那市</t>
    <rPh sb="0" eb="3">
      <t>イナシ</t>
    </rPh>
    <phoneticPr fontId="4"/>
  </si>
  <si>
    <t>上伊那</t>
    <rPh sb="0" eb="3">
      <t>カミイナ</t>
    </rPh>
    <phoneticPr fontId="4"/>
  </si>
  <si>
    <t>鹿島リゾート㈱</t>
    <rPh sb="0" eb="2">
      <t>カジマ</t>
    </rPh>
    <phoneticPr fontId="4"/>
  </si>
  <si>
    <t>東急不動産㈱</t>
    <rPh sb="0" eb="2">
      <t>トウキュウ</t>
    </rPh>
    <rPh sb="2" eb="5">
      <t>フドウサン</t>
    </rPh>
    <phoneticPr fontId="4"/>
  </si>
  <si>
    <t>㈱三井の森</t>
    <rPh sb="1" eb="3">
      <t>ミツイ</t>
    </rPh>
    <rPh sb="4" eb="5">
      <t>モリ</t>
    </rPh>
    <phoneticPr fontId="4"/>
  </si>
  <si>
    <t>㈱蓼科ビレッジ</t>
    <rPh sb="1" eb="3">
      <t>タテシナ</t>
    </rPh>
    <phoneticPr fontId="4"/>
  </si>
  <si>
    <t>東洋観光事業㈱</t>
    <rPh sb="0" eb="2">
      <t>トウヨウ</t>
    </rPh>
    <rPh sb="2" eb="4">
      <t>カンコウ</t>
    </rPh>
    <rPh sb="4" eb="6">
      <t>ジギョウ</t>
    </rPh>
    <phoneticPr fontId="4"/>
  </si>
  <si>
    <t>原村</t>
    <rPh sb="0" eb="2">
      <t>ハラムラ</t>
    </rPh>
    <phoneticPr fontId="4"/>
  </si>
  <si>
    <t>富士見町</t>
    <rPh sb="0" eb="4">
      <t>フジミマチ</t>
    </rPh>
    <phoneticPr fontId="4"/>
  </si>
  <si>
    <t>下諏訪町</t>
    <rPh sb="0" eb="4">
      <t>シモスワマチ</t>
    </rPh>
    <phoneticPr fontId="4"/>
  </si>
  <si>
    <t>茅野市（白樺湖地区）</t>
    <rPh sb="0" eb="3">
      <t>チノシ</t>
    </rPh>
    <rPh sb="4" eb="7">
      <t>シラカバコ</t>
    </rPh>
    <rPh sb="7" eb="9">
      <t>チク</t>
    </rPh>
    <phoneticPr fontId="4"/>
  </si>
  <si>
    <t>茅野市（蓼科地区）</t>
    <rPh sb="0" eb="3">
      <t>チノシ</t>
    </rPh>
    <rPh sb="4" eb="6">
      <t>タテシナ</t>
    </rPh>
    <rPh sb="6" eb="8">
      <t>チク</t>
    </rPh>
    <phoneticPr fontId="4"/>
  </si>
  <si>
    <t>茅野市</t>
    <rPh sb="0" eb="3">
      <t>チノシ</t>
    </rPh>
    <phoneticPr fontId="4"/>
  </si>
  <si>
    <t>諏訪市</t>
    <rPh sb="0" eb="3">
      <t>スワシ</t>
    </rPh>
    <phoneticPr fontId="4"/>
  </si>
  <si>
    <t>岡谷市</t>
    <rPh sb="0" eb="3">
      <t>オカヤシ</t>
    </rPh>
    <phoneticPr fontId="4"/>
  </si>
  <si>
    <t>諏訪</t>
    <rPh sb="0" eb="2">
      <t>スワ</t>
    </rPh>
    <phoneticPr fontId="4"/>
  </si>
  <si>
    <t>東御市</t>
    <rPh sb="0" eb="1">
      <t>ヒガシ</t>
    </rPh>
    <rPh sb="1" eb="2">
      <t>ゴ</t>
    </rPh>
    <rPh sb="2" eb="3">
      <t>シ</t>
    </rPh>
    <phoneticPr fontId="4"/>
  </si>
  <si>
    <t>上田市（菅平地区）</t>
    <rPh sb="0" eb="3">
      <t>ウエダシ</t>
    </rPh>
    <rPh sb="4" eb="6">
      <t>スガダイラ</t>
    </rPh>
    <rPh sb="6" eb="8">
      <t>チク</t>
    </rPh>
    <phoneticPr fontId="4"/>
  </si>
  <si>
    <t>上田市（丸子地区）</t>
    <rPh sb="0" eb="3">
      <t>ウエダシ</t>
    </rPh>
    <rPh sb="4" eb="6">
      <t>マルコ</t>
    </rPh>
    <rPh sb="6" eb="8">
      <t>チク</t>
    </rPh>
    <phoneticPr fontId="4"/>
  </si>
  <si>
    <t>上田市</t>
    <rPh sb="0" eb="3">
      <t>ウエダシ</t>
    </rPh>
    <phoneticPr fontId="4"/>
  </si>
  <si>
    <t>上小</t>
    <rPh sb="0" eb="2">
      <t>ウエコ</t>
    </rPh>
    <phoneticPr fontId="4"/>
  </si>
  <si>
    <t>㈱八ヶ岳高原ロッジ</t>
    <rPh sb="1" eb="4">
      <t>ヤツガタケ</t>
    </rPh>
    <rPh sb="4" eb="6">
      <t>コウゲン</t>
    </rPh>
    <phoneticPr fontId="4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</si>
  <si>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4"/>
  </si>
  <si>
    <t>立科町</t>
    <rPh sb="0" eb="3">
      <t>タテシナマチ</t>
    </rPh>
    <phoneticPr fontId="4"/>
  </si>
  <si>
    <t>御代田町</t>
    <rPh sb="0" eb="4">
      <t>ミヨタマチ</t>
    </rPh>
    <phoneticPr fontId="4"/>
  </si>
  <si>
    <t>軽井沢町</t>
    <rPh sb="0" eb="4">
      <t>カルイザワマチ</t>
    </rPh>
    <phoneticPr fontId="4"/>
  </si>
  <si>
    <t>小海町</t>
    <rPh sb="0" eb="3">
      <t>コウミマチ</t>
    </rPh>
    <phoneticPr fontId="4"/>
  </si>
  <si>
    <t>小諸市</t>
    <rPh sb="0" eb="3">
      <t>コモロシ</t>
    </rPh>
    <phoneticPr fontId="4"/>
  </si>
  <si>
    <t>佐久</t>
    <rPh sb="0" eb="2">
      <t>サク</t>
    </rPh>
    <phoneticPr fontId="4"/>
  </si>
  <si>
    <t>F'/X'
(%)</t>
    <phoneticPr fontId="4"/>
  </si>
  <si>
    <t>延長
(m)</t>
    <phoneticPr fontId="4"/>
  </si>
  <si>
    <t>E'/X'
(%)</t>
    <phoneticPr fontId="4"/>
  </si>
  <si>
    <t>延長
(m)</t>
    <phoneticPr fontId="4"/>
  </si>
  <si>
    <t>D'/X'
(%)</t>
    <phoneticPr fontId="4"/>
  </si>
  <si>
    <t>延長
(m)</t>
    <phoneticPr fontId="4"/>
  </si>
  <si>
    <t>C'/X'
(%)</t>
    <phoneticPr fontId="4"/>
  </si>
  <si>
    <t>延長
(m)</t>
    <phoneticPr fontId="4"/>
  </si>
  <si>
    <t>B'/X'
(%)</t>
    <phoneticPr fontId="4"/>
  </si>
  <si>
    <t>延長
(m)</t>
    <phoneticPr fontId="4"/>
  </si>
  <si>
    <t>A'/X'
(%)</t>
    <phoneticPr fontId="4"/>
  </si>
  <si>
    <t>延長
(m)</t>
    <phoneticPr fontId="4"/>
  </si>
  <si>
    <t>Z'/X'
(%)</t>
    <phoneticPr fontId="4"/>
  </si>
  <si>
    <t>Y'/X'
(%)</t>
    <phoneticPr fontId="4"/>
  </si>
  <si>
    <t>F/X
(%)</t>
    <phoneticPr fontId="4"/>
  </si>
  <si>
    <t>E/X
(%)</t>
    <phoneticPr fontId="4"/>
  </si>
  <si>
    <t>D/X
(%)</t>
    <phoneticPr fontId="4"/>
  </si>
  <si>
    <t>C/X
(%)</t>
    <phoneticPr fontId="4"/>
  </si>
  <si>
    <t>B/X
(%)</t>
    <phoneticPr fontId="4"/>
  </si>
  <si>
    <t>A/X
(%)</t>
    <phoneticPr fontId="4"/>
  </si>
  <si>
    <t>Z/X
(%)</t>
    <phoneticPr fontId="4"/>
  </si>
  <si>
    <t>Y/X
(%)</t>
    <phoneticPr fontId="4"/>
  </si>
  <si>
    <t>耐震型継手
を有する
〔F'〕</t>
    <phoneticPr fontId="4"/>
  </si>
  <si>
    <t>耐震型継手
を有する
〔E'〕</t>
    <phoneticPr fontId="4"/>
  </si>
  <si>
    <t>ＲＲロング継手
を有する
〔D'〕</t>
    <phoneticPr fontId="4"/>
  </si>
  <si>
    <t>耐震型継手
を有する
〔C'〕</t>
    <rPh sb="0" eb="3">
      <t>タイシンガタ</t>
    </rPh>
    <rPh sb="3" eb="5">
      <t>ツギテ</t>
    </rPh>
    <rPh sb="7" eb="8">
      <t>ユウ</t>
    </rPh>
    <phoneticPr fontId="4"/>
  </si>
  <si>
    <r>
      <t>Ｋ型継手を有するもののうちよい地盤に布設されている</t>
    </r>
    <r>
      <rPr>
        <sz val="6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〔B'〕</t>
    </r>
    <phoneticPr fontId="4"/>
  </si>
  <si>
    <t>耐震型継手
を有する
〔A'〕</t>
    <phoneticPr fontId="4"/>
  </si>
  <si>
    <t>うち耐震管〔Z'〕
〔Z'=A'+C'+E'
+F'〕</t>
    <rPh sb="2" eb="4">
      <t>タイシン</t>
    </rPh>
    <rPh sb="4" eb="5">
      <t>カン</t>
    </rPh>
    <phoneticPr fontId="4"/>
  </si>
  <si>
    <t>〔Y'=A'+B'+C'
+D'+E'+F'〕</t>
    <phoneticPr fontId="4"/>
  </si>
  <si>
    <t>耐震型継手
を有する
〔F〕</t>
    <phoneticPr fontId="4"/>
  </si>
  <si>
    <t>耐震型継手
を有する
〔E〕</t>
    <phoneticPr fontId="4"/>
  </si>
  <si>
    <t>ＲＲロング継手
を有する
〔D〕</t>
    <phoneticPr fontId="4"/>
  </si>
  <si>
    <t>耐震型継手
を有する
〔C〕</t>
    <rPh sb="0" eb="3">
      <t>タイシンガタ</t>
    </rPh>
    <rPh sb="3" eb="5">
      <t>ツギテ</t>
    </rPh>
    <rPh sb="7" eb="8">
      <t>ユウ</t>
    </rPh>
    <phoneticPr fontId="4"/>
  </si>
  <si>
    <r>
      <t>Ｋ型継手を有するもののうちよい地盤に布設されている</t>
    </r>
    <r>
      <rPr>
        <sz val="6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〔B〕</t>
    </r>
    <phoneticPr fontId="4"/>
  </si>
  <si>
    <t>耐震型継手
を有する
〔A〕</t>
    <phoneticPr fontId="4"/>
  </si>
  <si>
    <t>うち耐震管〔Z〕
〔Z=A+C+E+F〕</t>
    <rPh sb="2" eb="4">
      <t>タイシン</t>
    </rPh>
    <rPh sb="4" eb="5">
      <t>カン</t>
    </rPh>
    <phoneticPr fontId="4"/>
  </si>
  <si>
    <t>〔Y=A+B+C
+D+E+F〕</t>
    <phoneticPr fontId="4"/>
  </si>
  <si>
    <t>ステンレス管</t>
    <rPh sb="5" eb="6">
      <t>カン</t>
    </rPh>
    <phoneticPr fontId="4"/>
  </si>
  <si>
    <t>ポリエチレン管
（高密度）</t>
    <rPh sb="6" eb="7">
      <t>カン</t>
    </rPh>
    <rPh sb="9" eb="10">
      <t>コウ</t>
    </rPh>
    <rPh sb="10" eb="12">
      <t>ミツド</t>
    </rPh>
    <phoneticPr fontId="4"/>
  </si>
  <si>
    <t>硬質塩化ビニル管</t>
    <rPh sb="0" eb="2">
      <t>コウシツ</t>
    </rPh>
    <rPh sb="2" eb="4">
      <t>エンカ</t>
    </rPh>
    <rPh sb="7" eb="8">
      <t>カン</t>
    </rPh>
    <phoneticPr fontId="4"/>
  </si>
  <si>
    <t>鋼管</t>
    <rPh sb="0" eb="2">
      <t>コウカン</t>
    </rPh>
    <phoneticPr fontId="4"/>
  </si>
  <si>
    <t>ダクタイル鋳鉄管</t>
    <rPh sb="5" eb="7">
      <t>チュウテツ</t>
    </rPh>
    <rPh sb="7" eb="8">
      <t>カン</t>
    </rPh>
    <phoneticPr fontId="4"/>
  </si>
  <si>
    <t>耐震適合性のある管〔Y'〕</t>
    <rPh sb="0" eb="2">
      <t>タイシン</t>
    </rPh>
    <rPh sb="2" eb="4">
      <t>テキゴウ</t>
    </rPh>
    <rPh sb="4" eb="5">
      <t>セイ</t>
    </rPh>
    <phoneticPr fontId="4"/>
  </si>
  <si>
    <t>全延長
〔X'〕
(m)</t>
    <rPh sb="0" eb="1">
      <t>ゼン</t>
    </rPh>
    <rPh sb="1" eb="3">
      <t>エンチョウ</t>
    </rPh>
    <phoneticPr fontId="4"/>
  </si>
  <si>
    <t>耐震適合性のある管〔Y〕</t>
    <rPh sb="0" eb="2">
      <t>タイシン</t>
    </rPh>
    <rPh sb="2" eb="4">
      <t>テキゴウ</t>
    </rPh>
    <rPh sb="4" eb="5">
      <t>セイ</t>
    </rPh>
    <phoneticPr fontId="4"/>
  </si>
  <si>
    <t>耐震適合性のある管路の管種別内訳</t>
    <rPh sb="0" eb="2">
      <t>タイシン</t>
    </rPh>
    <rPh sb="2" eb="5">
      <t>テキゴウセイ</t>
    </rPh>
    <rPh sb="8" eb="10">
      <t>カンロ</t>
    </rPh>
    <rPh sb="11" eb="12">
      <t>カン</t>
    </rPh>
    <rPh sb="12" eb="14">
      <t>シュベツ</t>
    </rPh>
    <rPh sb="14" eb="16">
      <t>ウチワケ</t>
    </rPh>
    <phoneticPr fontId="4"/>
  </si>
  <si>
    <t>全延長
〔X〕
(m)</t>
    <rPh sb="0" eb="1">
      <t>ゼン</t>
    </rPh>
    <rPh sb="1" eb="3">
      <t>エンチョウ</t>
    </rPh>
    <phoneticPr fontId="4"/>
  </si>
  <si>
    <t>基幹管路</t>
    <rPh sb="0" eb="2">
      <t>キカン</t>
    </rPh>
    <rPh sb="2" eb="4">
      <t>カンロ</t>
    </rPh>
    <phoneticPr fontId="4"/>
  </si>
  <si>
    <t>管路全体</t>
    <rPh sb="0" eb="2">
      <t>カンロ</t>
    </rPh>
    <rPh sb="2" eb="4">
      <t>ゼンタイ</t>
    </rPh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</si>
  <si>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</si>
  <si>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番号</t>
    <rPh sb="0" eb="2">
      <t>バンゴウ</t>
    </rPh>
    <phoneticPr fontId="4"/>
  </si>
  <si>
    <t>地方
事務所</t>
    <rPh sb="0" eb="2">
      <t>チホウ</t>
    </rPh>
    <rPh sb="3" eb="5">
      <t>ジム</t>
    </rPh>
    <rPh sb="5" eb="6">
      <t>ショ</t>
    </rPh>
    <phoneticPr fontId="4"/>
  </si>
  <si>
    <t>1７．耐震適合性のある管路延長（上水道）</t>
    <rPh sb="3" eb="5">
      <t>タイシン</t>
    </rPh>
    <rPh sb="5" eb="8">
      <t>テキゴウセイ</t>
    </rPh>
    <rPh sb="11" eb="13">
      <t>カンロ</t>
    </rPh>
    <rPh sb="13" eb="15">
      <t>エンチョウ</t>
    </rPh>
    <rPh sb="16" eb="17">
      <t>ジョウ</t>
    </rPh>
    <rPh sb="17" eb="19">
      <t>スイドウ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</si>
</sst>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#,##0_ ;[Red]\-#,##0\ "/>
  </numFmts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38" fontId="2" fillId="0" borderId="0" xfId="1" applyFont="1" applyProtection="1">
      <alignment vertical="center"/>
    </xf>
    <xf numFmtId="176" fontId="2" fillId="0" borderId="0" xfId="1" applyNumberFormat="1" applyFont="1" applyProtection="1">
      <alignment vertical="center"/>
    </xf>
    <xf numFmtId="38" fontId="2" fillId="0" borderId="0" xfId="1" applyNumberFormat="1" applyFont="1" applyProtection="1">
      <alignment vertical="center"/>
    </xf>
    <xf numFmtId="38" fontId="2" fillId="0" borderId="0" xfId="1" applyFont="1" applyBorder="1" applyProtection="1">
      <alignment vertical="center"/>
    </xf>
    <xf numFmtId="176" fontId="2" fillId="0" borderId="0" xfId="1" applyNumberFormat="1" applyFont="1" applyBorder="1" applyProtection="1">
      <alignment vertical="center"/>
    </xf>
    <xf numFmtId="38" fontId="2" fillId="0" borderId="0" xfId="1" applyNumberFormat="1" applyFont="1" applyBorder="1" applyProtection="1">
      <alignment vertical="center"/>
    </xf>
    <xf numFmtId="177" fontId="2" fillId="0" borderId="0" xfId="1" applyNumberFormat="1" applyFont="1" applyBorder="1" applyProtection="1">
      <alignment vertical="center"/>
    </xf>
    <xf numFmtId="176" fontId="2" fillId="2" borderId="1" xfId="1" applyNumberFormat="1" applyFont="1" applyFill="1" applyBorder="1" applyProtection="1">
      <alignment vertical="center"/>
    </xf>
    <xf numFmtId="38" fontId="2" fillId="2" borderId="1" xfId="1" applyFont="1" applyFill="1" applyBorder="1" applyProtection="1">
      <alignment vertical="center"/>
    </xf>
    <xf numFmtId="176" fontId="2" fillId="2" borderId="2" xfId="1" applyNumberFormat="1" applyFont="1" applyFill="1" applyBorder="1" applyProtection="1">
      <alignment vertical="center"/>
    </xf>
    <xf numFmtId="38" fontId="2" fillId="2" borderId="3" xfId="1" applyFont="1" applyFill="1" applyBorder="1" applyAlignment="1" applyProtection="1">
      <alignment vertical="center"/>
    </xf>
    <xf numFmtId="38" fontId="2" fillId="2" borderId="4" xfId="1" applyFont="1" applyFill="1" applyBorder="1" applyAlignment="1" applyProtection="1">
      <alignment vertical="center"/>
    </xf>
    <xf numFmtId="38" fontId="2" fillId="2" borderId="1" xfId="1" applyFont="1" applyFill="1" applyBorder="1" applyAlignment="1" applyProtection="1">
      <alignment horizontal="center" vertical="center"/>
    </xf>
    <xf numFmtId="176" fontId="2" fillId="3" borderId="5" xfId="1" applyNumberFormat="1" applyFont="1" applyFill="1" applyBorder="1" applyProtection="1">
      <alignment vertical="center"/>
    </xf>
    <xf numFmtId="38" fontId="2" fillId="3" borderId="5" xfId="1" applyNumberFormat="1" applyFont="1" applyFill="1" applyBorder="1" applyProtection="1">
      <alignment vertical="center"/>
    </xf>
    <xf numFmtId="38" fontId="2" fillId="3" borderId="5" xfId="1" applyFont="1" applyFill="1" applyBorder="1" applyProtection="1">
      <alignment vertical="center"/>
    </xf>
    <xf numFmtId="38" fontId="2" fillId="3" borderId="6" xfId="1" applyFont="1" applyFill="1" applyBorder="1" applyProtection="1">
      <alignment vertical="center"/>
    </xf>
    <xf numFmtId="38" fontId="2" fillId="3" borderId="7" xfId="1" applyNumberFormat="1" applyFont="1" applyFill="1" applyBorder="1" applyProtection="1">
      <alignment vertical="center"/>
    </xf>
    <xf numFmtId="38" fontId="2" fillId="3" borderId="8" xfId="1" applyFont="1" applyFill="1" applyBorder="1" applyProtection="1">
      <alignment vertical="center"/>
    </xf>
    <xf numFmtId="38" fontId="2" fillId="3" borderId="9" xfId="1" applyFont="1" applyFill="1" applyBorder="1" applyProtection="1">
      <alignment vertical="center"/>
    </xf>
    <xf numFmtId="176" fontId="2" fillId="3" borderId="10" xfId="1" applyNumberFormat="1" applyFont="1" applyFill="1" applyBorder="1" applyProtection="1">
      <alignment vertical="center"/>
    </xf>
    <xf numFmtId="38" fontId="2" fillId="3" borderId="10" xfId="1" applyFont="1" applyFill="1" applyBorder="1" applyProtection="1">
      <alignment vertical="center"/>
    </xf>
    <xf numFmtId="176" fontId="2" fillId="3" borderId="11" xfId="1" applyNumberFormat="1" applyFont="1" applyFill="1" applyBorder="1" applyProtection="1">
      <alignment vertical="center"/>
    </xf>
    <xf numFmtId="38" fontId="2" fillId="3" borderId="10" xfId="1" applyNumberFormat="1" applyFont="1" applyFill="1" applyBorder="1" applyProtection="1">
      <alignment vertical="center"/>
    </xf>
    <xf numFmtId="38" fontId="2" fillId="3" borderId="12" xfId="1" applyFont="1" applyFill="1" applyBorder="1" applyProtection="1">
      <alignment vertical="center"/>
    </xf>
    <xf numFmtId="38" fontId="2" fillId="3" borderId="13" xfId="1" applyFont="1" applyFill="1" applyBorder="1" applyProtection="1">
      <alignment vertical="center"/>
    </xf>
    <xf numFmtId="38" fontId="2" fillId="4" borderId="0" xfId="1" applyFont="1" applyFill="1" applyBorder="1" applyProtection="1">
      <alignment vertical="center"/>
    </xf>
    <xf numFmtId="176" fontId="2" fillId="4" borderId="14" xfId="1" applyNumberFormat="1" applyFont="1" applyFill="1" applyBorder="1" applyProtection="1">
      <alignment vertical="center"/>
    </xf>
    <xf numFmtId="38" fontId="2" fillId="4" borderId="14" xfId="1" applyNumberFormat="1" applyFont="1" applyFill="1" applyBorder="1" applyProtection="1">
      <alignment vertical="center"/>
    </xf>
    <xf numFmtId="38" fontId="2" fillId="4" borderId="14" xfId="1" applyFont="1" applyFill="1" applyBorder="1" applyProtection="1">
      <alignment vertical="center"/>
    </xf>
    <xf numFmtId="38" fontId="2" fillId="4" borderId="15" xfId="1" applyFont="1" applyFill="1" applyBorder="1" applyProtection="1">
      <alignment vertical="center"/>
    </xf>
    <xf numFmtId="176" fontId="2" fillId="4" borderId="16" xfId="1" applyNumberFormat="1" applyFont="1" applyFill="1" applyBorder="1" applyProtection="1">
      <alignment vertical="center"/>
    </xf>
    <xf numFmtId="176" fontId="2" fillId="4" borderId="17" xfId="1" applyNumberFormat="1" applyFont="1" applyFill="1" applyBorder="1" applyProtection="1">
      <alignment vertical="center"/>
    </xf>
    <xf numFmtId="38" fontId="2" fillId="4" borderId="17" xfId="1" applyNumberFormat="1" applyFont="1" applyFill="1" applyBorder="1" applyProtection="1">
      <alignment vertical="center"/>
    </xf>
    <xf numFmtId="38" fontId="2" fillId="4" borderId="17" xfId="1" applyFont="1" applyFill="1" applyBorder="1" applyProtection="1">
      <alignment vertical="center"/>
    </xf>
    <xf numFmtId="38" fontId="2" fillId="4" borderId="18" xfId="1" applyFont="1" applyFill="1" applyBorder="1" applyProtection="1">
      <alignment vertical="center"/>
    </xf>
    <xf numFmtId="176" fontId="2" fillId="4" borderId="19" xfId="1" applyNumberFormat="1" applyFont="1" applyFill="1" applyBorder="1" applyProtection="1">
      <alignment vertical="center"/>
    </xf>
    <xf numFmtId="176" fontId="2" fillId="4" borderId="20" xfId="1" applyNumberFormat="1" applyFont="1" applyFill="1" applyBorder="1" applyProtection="1">
      <alignment vertical="center"/>
    </xf>
    <xf numFmtId="38" fontId="2" fillId="4" borderId="20" xfId="1" applyNumberFormat="1" applyFont="1" applyFill="1" applyBorder="1" applyProtection="1">
      <alignment vertical="center"/>
    </xf>
    <xf numFmtId="38" fontId="2" fillId="4" borderId="20" xfId="1" applyFont="1" applyFill="1" applyBorder="1" applyProtection="1">
      <alignment vertical="center"/>
    </xf>
    <xf numFmtId="38" fontId="2" fillId="4" borderId="21" xfId="1" applyFont="1" applyFill="1" applyBorder="1" applyProtection="1">
      <alignment vertical="center"/>
    </xf>
    <xf numFmtId="176" fontId="2" fillId="4" borderId="22" xfId="1" applyNumberFormat="1" applyFont="1" applyFill="1" applyBorder="1" applyProtection="1">
      <alignment vertical="center"/>
    </xf>
    <xf numFmtId="38" fontId="2" fillId="4" borderId="23" xfId="1" applyNumberFormat="1" applyFont="1" applyFill="1" applyBorder="1" applyProtection="1">
      <alignment vertical="center"/>
    </xf>
    <xf numFmtId="176" fontId="2" fillId="3" borderId="7" xfId="1" applyNumberFormat="1" applyFont="1" applyFill="1" applyBorder="1" applyProtection="1">
      <alignment vertical="center"/>
    </xf>
    <xf numFmtId="38" fontId="2" fillId="0" borderId="14" xfId="1" applyFont="1" applyFill="1" applyBorder="1" applyProtection="1">
      <alignment vertical="center"/>
    </xf>
    <xf numFmtId="38" fontId="2" fillId="4" borderId="24" xfId="1" applyNumberFormat="1" applyFont="1" applyFill="1" applyBorder="1" applyProtection="1">
      <alignment vertical="center"/>
    </xf>
    <xf numFmtId="38" fontId="2" fillId="4" borderId="25" xfId="1" applyFont="1" applyFill="1" applyBorder="1" applyProtection="1">
      <alignment vertical="center"/>
    </xf>
    <xf numFmtId="38" fontId="2" fillId="4" borderId="24" xfId="1" applyFont="1" applyFill="1" applyBorder="1" applyProtection="1">
      <alignment vertical="center"/>
    </xf>
    <xf numFmtId="38" fontId="2" fillId="0" borderId="17" xfId="1" applyFont="1" applyFill="1" applyBorder="1" applyProtection="1">
      <alignment vertical="center"/>
    </xf>
    <xf numFmtId="176" fontId="2" fillId="4" borderId="26" xfId="1" applyNumberFormat="1" applyFont="1" applyFill="1" applyBorder="1" applyProtection="1">
      <alignment vertical="center"/>
    </xf>
    <xf numFmtId="38" fontId="2" fillId="4" borderId="26" xfId="1" applyNumberFormat="1" applyFont="1" applyFill="1" applyBorder="1" applyProtection="1">
      <alignment vertical="center"/>
    </xf>
    <xf numFmtId="38" fontId="2" fillId="4" borderId="26" xfId="1" applyFont="1" applyFill="1" applyBorder="1" applyProtection="1">
      <alignment vertical="center"/>
    </xf>
    <xf numFmtId="38" fontId="2" fillId="4" borderId="27" xfId="1" applyFont="1" applyFill="1" applyBorder="1" applyProtection="1">
      <alignment vertical="center"/>
    </xf>
    <xf numFmtId="176" fontId="2" fillId="4" borderId="28" xfId="1" applyNumberFormat="1" applyFont="1" applyFill="1" applyBorder="1" applyProtection="1">
      <alignment vertical="center"/>
    </xf>
    <xf numFmtId="38" fontId="2" fillId="4" borderId="29" xfId="2" applyNumberFormat="1" applyFont="1" applyFill="1" applyBorder="1">
      <alignment vertical="center"/>
    </xf>
    <xf numFmtId="38" fontId="2" fillId="4" borderId="18" xfId="2" applyNumberFormat="1" applyFont="1" applyFill="1" applyBorder="1">
      <alignment vertical="center"/>
    </xf>
    <xf numFmtId="38" fontId="2" fillId="4" borderId="23" xfId="1" applyFont="1" applyFill="1" applyBorder="1" applyProtection="1">
      <alignment vertical="center"/>
    </xf>
    <xf numFmtId="38" fontId="2" fillId="4" borderId="30" xfId="1" applyNumberFormat="1" applyFont="1" applyFill="1" applyBorder="1" applyProtection="1">
      <alignment vertical="center"/>
    </xf>
    <xf numFmtId="176" fontId="2" fillId="4" borderId="30" xfId="1" applyNumberFormat="1" applyFont="1" applyFill="1" applyBorder="1" applyProtection="1">
      <alignment vertical="center"/>
    </xf>
    <xf numFmtId="38" fontId="2" fillId="4" borderId="30" xfId="1" applyFont="1" applyFill="1" applyBorder="1" applyProtection="1">
      <alignment vertical="center"/>
    </xf>
    <xf numFmtId="38" fontId="2" fillId="4" borderId="31" xfId="3" applyNumberFormat="1" applyFont="1" applyFill="1" applyBorder="1">
      <alignment vertical="center"/>
    </xf>
    <xf numFmtId="38" fontId="2" fillId="4" borderId="17" xfId="3" applyNumberFormat="1" applyFont="1" applyFill="1" applyBorder="1">
      <alignment vertical="center"/>
    </xf>
    <xf numFmtId="38" fontId="2" fillId="4" borderId="32" xfId="3" applyNumberFormat="1" applyFont="1" applyFill="1" applyBorder="1">
      <alignment vertical="center"/>
    </xf>
    <xf numFmtId="176" fontId="2" fillId="4" borderId="23" xfId="1" applyNumberFormat="1" applyFont="1" applyFill="1" applyBorder="1" applyProtection="1">
      <alignment vertical="center"/>
    </xf>
    <xf numFmtId="38" fontId="2" fillId="4" borderId="20" xfId="3" applyNumberFormat="1" applyFont="1" applyFill="1" applyBorder="1">
      <alignment vertical="center"/>
    </xf>
    <xf numFmtId="38" fontId="6" fillId="0" borderId="0" xfId="1" applyFont="1" applyAlignment="1" applyProtection="1">
      <alignment horizontal="center" vertical="center" wrapText="1"/>
    </xf>
    <xf numFmtId="176" fontId="6" fillId="2" borderId="1" xfId="2" applyNumberFormat="1" applyFont="1" applyFill="1" applyBorder="1" applyAlignment="1" applyProtection="1">
      <alignment horizontal="center" vertical="center" wrapText="1"/>
    </xf>
    <xf numFmtId="0" fontId="6" fillId="2" borderId="1" xfId="2" applyFont="1" applyFill="1" applyBorder="1" applyAlignment="1" applyProtection="1">
      <alignment horizontal="center" vertical="center" wrapText="1"/>
    </xf>
    <xf numFmtId="38" fontId="6" fillId="2" borderId="1" xfId="2" applyNumberFormat="1" applyFont="1" applyFill="1" applyBorder="1" applyAlignment="1" applyProtection="1">
      <alignment horizontal="center" vertical="center" wrapText="1"/>
    </xf>
    <xf numFmtId="176" fontId="6" fillId="2" borderId="2" xfId="2" applyNumberFormat="1" applyFont="1" applyFill="1" applyBorder="1" applyAlignment="1" applyProtection="1">
      <alignment horizontal="center" vertical="center" wrapText="1"/>
    </xf>
    <xf numFmtId="38" fontId="2" fillId="0" borderId="0" xfId="1" applyFont="1" applyAlignment="1" applyProtection="1">
      <alignment horizontal="center" vertical="center" wrapText="1"/>
    </xf>
    <xf numFmtId="0" fontId="2" fillId="2" borderId="42" xfId="2" applyFont="1" applyFill="1" applyBorder="1" applyAlignment="1" applyProtection="1">
      <alignment horizontal="center" vertical="center" wrapText="1"/>
    </xf>
    <xf numFmtId="0" fontId="2" fillId="2" borderId="43" xfId="2" applyFont="1" applyFill="1" applyBorder="1" applyAlignment="1" applyProtection="1">
      <alignment horizontal="center" vertical="center" wrapText="1"/>
    </xf>
    <xf numFmtId="0" fontId="2" fillId="2" borderId="29" xfId="2" applyFont="1" applyFill="1" applyBorder="1" applyAlignment="1" applyProtection="1">
      <alignment horizontal="center" vertical="center" wrapText="1"/>
    </xf>
    <xf numFmtId="176" fontId="2" fillId="0" borderId="0" xfId="1" applyNumberFormat="1" applyFont="1" applyFill="1" applyProtection="1">
      <alignment vertical="center"/>
    </xf>
    <xf numFmtId="38" fontId="2" fillId="0" borderId="0" xfId="1" applyNumberFormat="1" applyFont="1" applyFill="1" applyProtection="1">
      <alignment vertical="center"/>
    </xf>
    <xf numFmtId="38" fontId="2" fillId="0" borderId="0" xfId="1" applyFont="1" applyFill="1" applyProtection="1">
      <alignment vertical="center"/>
    </xf>
    <xf numFmtId="38" fontId="8" fillId="0" borderId="0" xfId="1" applyFont="1" applyProtection="1">
      <alignment vertical="center"/>
    </xf>
    <xf numFmtId="38" fontId="2" fillId="0" borderId="1" xfId="1" applyFont="1" applyBorder="1" applyAlignment="1" applyProtection="1">
      <alignment horizontal="center" vertical="center"/>
    </xf>
    <xf numFmtId="0" fontId="2" fillId="2" borderId="36" xfId="2" applyFont="1" applyFill="1" applyBorder="1" applyAlignment="1" applyProtection="1">
      <alignment horizontal="center" vertical="center" wrapText="1"/>
    </xf>
    <xf numFmtId="0" fontId="2" fillId="2" borderId="3" xfId="2" applyFont="1" applyFill="1" applyBorder="1" applyAlignment="1" applyProtection="1">
      <alignment horizontal="center" vertical="center" wrapText="1"/>
    </xf>
    <xf numFmtId="0" fontId="6" fillId="2" borderId="34" xfId="2" applyFont="1" applyFill="1" applyBorder="1" applyAlignment="1" applyProtection="1">
      <alignment horizontal="center" vertical="center" wrapText="1"/>
    </xf>
    <xf numFmtId="0" fontId="6" fillId="2" borderId="35" xfId="2" applyFont="1" applyFill="1" applyBorder="1" applyAlignment="1" applyProtection="1">
      <alignment horizontal="center" vertical="center" wrapText="1"/>
    </xf>
    <xf numFmtId="0" fontId="7" fillId="2" borderId="34" xfId="2" applyFont="1" applyFill="1" applyBorder="1" applyAlignment="1" applyProtection="1">
      <alignment horizontal="center" vertical="center" wrapText="1"/>
    </xf>
    <xf numFmtId="0" fontId="4" fillId="2" borderId="35" xfId="2" applyFont="1" applyFill="1" applyBorder="1" applyAlignment="1" applyProtection="1">
      <alignment horizontal="center" vertical="center" wrapText="1"/>
    </xf>
    <xf numFmtId="0" fontId="6" fillId="2" borderId="36" xfId="2" applyFont="1" applyFill="1" applyBorder="1" applyAlignment="1" applyProtection="1">
      <alignment horizontal="center" vertical="center" wrapText="1"/>
    </xf>
    <xf numFmtId="0" fontId="6" fillId="2" borderId="3" xfId="2" applyFont="1" applyFill="1" applyBorder="1" applyAlignment="1" applyProtection="1">
      <alignment horizontal="center" vertical="center" wrapText="1"/>
    </xf>
    <xf numFmtId="0" fontId="2" fillId="2" borderId="34" xfId="2" applyFont="1" applyFill="1" applyBorder="1" applyAlignment="1" applyProtection="1">
      <alignment horizontal="center" vertical="center" wrapText="1"/>
    </xf>
    <xf numFmtId="0" fontId="2" fillId="2" borderId="35" xfId="2" applyFont="1" applyFill="1" applyBorder="1" applyAlignment="1" applyProtection="1">
      <alignment horizontal="center" vertical="center" wrapText="1"/>
    </xf>
    <xf numFmtId="0" fontId="1" fillId="0" borderId="3" xfId="2" applyBorder="1">
      <alignment vertical="center"/>
    </xf>
    <xf numFmtId="38" fontId="2" fillId="2" borderId="1" xfId="1" applyFont="1" applyFill="1" applyBorder="1" applyAlignment="1" applyProtection="1">
      <alignment horizontal="center" vertical="center" wrapText="1"/>
    </xf>
    <xf numFmtId="0" fontId="2" fillId="2" borderId="4" xfId="2" applyFont="1" applyFill="1" applyBorder="1" applyAlignment="1" applyProtection="1">
      <alignment horizontal="center" vertical="center" wrapText="1"/>
    </xf>
    <xf numFmtId="0" fontId="2" fillId="2" borderId="41" xfId="2" applyFont="1" applyFill="1" applyBorder="1" applyAlignment="1" applyProtection="1">
      <alignment horizontal="center" vertical="center" wrapText="1"/>
    </xf>
    <xf numFmtId="0" fontId="2" fillId="2" borderId="44" xfId="2" applyFont="1" applyFill="1" applyBorder="1" applyAlignment="1" applyProtection="1">
      <alignment horizontal="center" vertical="center" wrapText="1"/>
    </xf>
    <xf numFmtId="0" fontId="2" fillId="2" borderId="43" xfId="2" applyFont="1" applyFill="1" applyBorder="1" applyAlignment="1" applyProtection="1">
      <alignment horizontal="center" vertical="center" wrapText="1"/>
    </xf>
    <xf numFmtId="0" fontId="2" fillId="2" borderId="38" xfId="2" applyFont="1" applyFill="1" applyBorder="1" applyAlignment="1" applyProtection="1">
      <alignment horizontal="center" vertical="center" wrapText="1"/>
    </xf>
    <xf numFmtId="0" fontId="6" fillId="2" borderId="34" xfId="2" applyFont="1" applyFill="1" applyBorder="1" applyAlignment="1">
      <alignment horizontal="center" vertical="center" wrapText="1"/>
    </xf>
    <xf numFmtId="0" fontId="6" fillId="2" borderId="37" xfId="2" applyFont="1" applyFill="1" applyBorder="1" applyAlignment="1">
      <alignment horizontal="center" vertical="center" wrapText="1"/>
    </xf>
    <xf numFmtId="0" fontId="6" fillId="2" borderId="41" xfId="2" applyFont="1" applyFill="1" applyBorder="1" applyAlignment="1" applyProtection="1">
      <alignment horizontal="center" vertical="center" wrapText="1"/>
    </xf>
    <xf numFmtId="0" fontId="6" fillId="2" borderId="35" xfId="2" applyFont="1" applyFill="1" applyBorder="1" applyAlignment="1">
      <alignment horizontal="center" vertical="center" wrapText="1"/>
    </xf>
    <xf numFmtId="0" fontId="2" fillId="2" borderId="29" xfId="2" applyFont="1" applyFill="1" applyBorder="1" applyAlignment="1" applyProtection="1">
      <alignment horizontal="center" vertical="center" wrapText="1"/>
    </xf>
    <xf numFmtId="0" fontId="2" fillId="2" borderId="33" xfId="2" applyFont="1" applyFill="1" applyBorder="1" applyAlignment="1" applyProtection="1">
      <alignment horizontal="center" vertical="center" wrapText="1"/>
    </xf>
    <xf numFmtId="0" fontId="2" fillId="2" borderId="0" xfId="2" applyFont="1" applyFill="1" applyBorder="1" applyAlignment="1" applyProtection="1">
      <alignment horizontal="center" vertical="center" wrapText="1"/>
    </xf>
    <xf numFmtId="0" fontId="2" fillId="2" borderId="40" xfId="2" applyFont="1" applyFill="1" applyBorder="1" applyAlignment="1" applyProtection="1">
      <alignment horizontal="center" vertical="center" wrapText="1"/>
    </xf>
    <xf numFmtId="0" fontId="6" fillId="2" borderId="4" xfId="2" applyFont="1" applyFill="1" applyBorder="1" applyAlignment="1" applyProtection="1">
      <alignment horizontal="center" vertical="center" wrapText="1"/>
    </xf>
    <xf numFmtId="0" fontId="6" fillId="2" borderId="39" xfId="2" applyFont="1" applyFill="1" applyBorder="1" applyAlignment="1" applyProtection="1">
      <alignment horizontal="center" vertical="center" wrapText="1"/>
    </xf>
  </cellXfs>
  <cellStyles count="4">
    <cellStyle name="桁区切り 2" xfId="1"/>
    <cellStyle name="桁区切り 4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0"/>
  <sheetViews>
    <sheetView tabSelected="1" zoomScaleNormal="100" zoomScaleSheetLayoutView="100" workbookViewId="0">
      <pane xSplit="3" ySplit="7" topLeftCell="D17" activePane="bottomRight" state="frozen"/>
      <selection pane="topRight" activeCell="D1" sqref="D1"/>
      <selection pane="bottomLeft" activeCell="A8" sqref="A8"/>
      <selection pane="bottomRight" activeCell="AV7" sqref="A3:AV7"/>
    </sheetView>
  </sheetViews>
  <sheetFormatPr defaultRowHeight="11.25"/>
  <cols>
    <col min="1" max="1" width="5.625" style="1" customWidth="1"/>
    <col min="2" max="2" width="3" style="1" customWidth="1"/>
    <col min="3" max="3" width="15.375" style="1" customWidth="1"/>
    <col min="4" max="4" width="9.125" style="1" customWidth="1"/>
    <col min="5" max="5" width="7.125" style="1" customWidth="1"/>
    <col min="6" max="6" width="4.125" style="2" customWidth="1"/>
    <col min="7" max="7" width="7.125" style="3" customWidth="1"/>
    <col min="8" max="8" width="4.125" style="2" customWidth="1"/>
    <col min="9" max="9" width="7.125" style="2" customWidth="1"/>
    <col min="10" max="10" width="4.125" style="2" customWidth="1"/>
    <col min="11" max="11" width="7.125" style="2" customWidth="1"/>
    <col min="12" max="12" width="4.125" style="2" customWidth="1"/>
    <col min="13" max="13" width="7.125" style="2" customWidth="1"/>
    <col min="14" max="14" width="4.125" style="2" customWidth="1"/>
    <col min="15" max="15" width="7.125" style="2" customWidth="1"/>
    <col min="16" max="16" width="4.125" style="2" customWidth="1"/>
    <col min="17" max="17" width="7.125" style="2" customWidth="1"/>
    <col min="18" max="18" width="4.125" style="2" customWidth="1"/>
    <col min="19" max="19" width="7.125" style="2" customWidth="1"/>
    <col min="20" max="20" width="4.125" style="2" customWidth="1"/>
    <col min="21" max="21" width="9.125" style="1" customWidth="1"/>
    <col min="22" max="22" width="7.125" style="1" customWidth="1"/>
    <col min="23" max="23" width="4.25" style="2" customWidth="1"/>
    <col min="24" max="24" width="7.125" style="3" customWidth="1"/>
    <col min="25" max="25" width="4.125" style="2" customWidth="1"/>
    <col min="26" max="26" width="7.125" style="2" customWidth="1"/>
    <col min="27" max="27" width="4.125" style="2" customWidth="1"/>
    <col min="28" max="28" width="7.125" style="2" customWidth="1"/>
    <col min="29" max="29" width="4.125" style="2" customWidth="1"/>
    <col min="30" max="30" width="7.125" style="2" customWidth="1"/>
    <col min="31" max="31" width="4.125" style="2" customWidth="1"/>
    <col min="32" max="32" width="7.125" style="2" customWidth="1"/>
    <col min="33" max="33" width="4.125" style="2" customWidth="1"/>
    <col min="34" max="34" width="7.125" style="2" customWidth="1"/>
    <col min="35" max="35" width="4.125" style="2" customWidth="1"/>
    <col min="36" max="36" width="7.125" style="2" customWidth="1"/>
    <col min="37" max="37" width="4.125" style="2" customWidth="1"/>
    <col min="38" max="256" width="9" style="1"/>
    <col min="257" max="257" width="5.625" style="1" customWidth="1"/>
    <col min="258" max="258" width="3" style="1" customWidth="1"/>
    <col min="259" max="259" width="15.375" style="1" customWidth="1"/>
    <col min="260" max="260" width="9.125" style="1" customWidth="1"/>
    <col min="261" max="261" width="7.125" style="1" customWidth="1"/>
    <col min="262" max="262" width="4.125" style="1" customWidth="1"/>
    <col min="263" max="263" width="7.125" style="1" customWidth="1"/>
    <col min="264" max="264" width="4.125" style="1" customWidth="1"/>
    <col min="265" max="265" width="7.125" style="1" customWidth="1"/>
    <col min="266" max="266" width="4.125" style="1" customWidth="1"/>
    <col min="267" max="267" width="7.125" style="1" customWidth="1"/>
    <col min="268" max="268" width="4.125" style="1" customWidth="1"/>
    <col min="269" max="269" width="7.125" style="1" customWidth="1"/>
    <col min="270" max="270" width="4.125" style="1" customWidth="1"/>
    <col min="271" max="271" width="7.125" style="1" customWidth="1"/>
    <col min="272" max="272" width="4.125" style="1" customWidth="1"/>
    <col min="273" max="273" width="7.125" style="1" customWidth="1"/>
    <col min="274" max="274" width="4.125" style="1" customWidth="1"/>
    <col min="275" max="275" width="7.125" style="1" customWidth="1"/>
    <col min="276" max="276" width="4.125" style="1" customWidth="1"/>
    <col min="277" max="277" width="9.125" style="1" customWidth="1"/>
    <col min="278" max="278" width="7.125" style="1" customWidth="1"/>
    <col min="279" max="279" width="4.25" style="1" customWidth="1"/>
    <col min="280" max="280" width="7.125" style="1" customWidth="1"/>
    <col min="281" max="281" width="4.125" style="1" customWidth="1"/>
    <col min="282" max="282" width="7.125" style="1" customWidth="1"/>
    <col min="283" max="283" width="4.125" style="1" customWidth="1"/>
    <col min="284" max="284" width="7.125" style="1" customWidth="1"/>
    <col min="285" max="285" width="4.125" style="1" customWidth="1"/>
    <col min="286" max="286" width="7.125" style="1" customWidth="1"/>
    <col min="287" max="287" width="4.125" style="1" customWidth="1"/>
    <col min="288" max="288" width="7.125" style="1" customWidth="1"/>
    <col min="289" max="289" width="4.125" style="1" customWidth="1"/>
    <col min="290" max="290" width="7.125" style="1" customWidth="1"/>
    <col min="291" max="291" width="4.125" style="1" customWidth="1"/>
    <col min="292" max="292" width="7.125" style="1" customWidth="1"/>
    <col min="293" max="293" width="4.125" style="1" customWidth="1"/>
    <col min="294" max="512" width="9" style="1"/>
    <col min="513" max="513" width="5.625" style="1" customWidth="1"/>
    <col min="514" max="514" width="3" style="1" customWidth="1"/>
    <col min="515" max="515" width="15.375" style="1" customWidth="1"/>
    <col min="516" max="516" width="9.125" style="1" customWidth="1"/>
    <col min="517" max="517" width="7.125" style="1" customWidth="1"/>
    <col min="518" max="518" width="4.125" style="1" customWidth="1"/>
    <col min="519" max="519" width="7.125" style="1" customWidth="1"/>
    <col min="520" max="520" width="4.125" style="1" customWidth="1"/>
    <col min="521" max="521" width="7.125" style="1" customWidth="1"/>
    <col min="522" max="522" width="4.125" style="1" customWidth="1"/>
    <col min="523" max="523" width="7.125" style="1" customWidth="1"/>
    <col min="524" max="524" width="4.125" style="1" customWidth="1"/>
    <col min="525" max="525" width="7.125" style="1" customWidth="1"/>
    <col min="526" max="526" width="4.125" style="1" customWidth="1"/>
    <col min="527" max="527" width="7.125" style="1" customWidth="1"/>
    <col min="528" max="528" width="4.125" style="1" customWidth="1"/>
    <col min="529" max="529" width="7.125" style="1" customWidth="1"/>
    <col min="530" max="530" width="4.125" style="1" customWidth="1"/>
    <col min="531" max="531" width="7.125" style="1" customWidth="1"/>
    <col min="532" max="532" width="4.125" style="1" customWidth="1"/>
    <col min="533" max="533" width="9.125" style="1" customWidth="1"/>
    <col min="534" max="534" width="7.125" style="1" customWidth="1"/>
    <col min="535" max="535" width="4.25" style="1" customWidth="1"/>
    <col min="536" max="536" width="7.125" style="1" customWidth="1"/>
    <col min="537" max="537" width="4.125" style="1" customWidth="1"/>
    <col min="538" max="538" width="7.125" style="1" customWidth="1"/>
    <col min="539" max="539" width="4.125" style="1" customWidth="1"/>
    <col min="540" max="540" width="7.125" style="1" customWidth="1"/>
    <col min="541" max="541" width="4.125" style="1" customWidth="1"/>
    <col min="542" max="542" width="7.125" style="1" customWidth="1"/>
    <col min="543" max="543" width="4.125" style="1" customWidth="1"/>
    <col min="544" max="544" width="7.125" style="1" customWidth="1"/>
    <col min="545" max="545" width="4.125" style="1" customWidth="1"/>
    <col min="546" max="546" width="7.125" style="1" customWidth="1"/>
    <col min="547" max="547" width="4.125" style="1" customWidth="1"/>
    <col min="548" max="548" width="7.125" style="1" customWidth="1"/>
    <col min="549" max="549" width="4.125" style="1" customWidth="1"/>
    <col min="550" max="768" width="9" style="1"/>
    <col min="769" max="769" width="5.625" style="1" customWidth="1"/>
    <col min="770" max="770" width="3" style="1" customWidth="1"/>
    <col min="771" max="771" width="15.375" style="1" customWidth="1"/>
    <col min="772" max="772" width="9.125" style="1" customWidth="1"/>
    <col min="773" max="773" width="7.125" style="1" customWidth="1"/>
    <col min="774" max="774" width="4.125" style="1" customWidth="1"/>
    <col min="775" max="775" width="7.125" style="1" customWidth="1"/>
    <col min="776" max="776" width="4.125" style="1" customWidth="1"/>
    <col min="777" max="777" width="7.125" style="1" customWidth="1"/>
    <col min="778" max="778" width="4.125" style="1" customWidth="1"/>
    <col min="779" max="779" width="7.125" style="1" customWidth="1"/>
    <col min="780" max="780" width="4.125" style="1" customWidth="1"/>
    <col min="781" max="781" width="7.125" style="1" customWidth="1"/>
    <col min="782" max="782" width="4.125" style="1" customWidth="1"/>
    <col min="783" max="783" width="7.125" style="1" customWidth="1"/>
    <col min="784" max="784" width="4.125" style="1" customWidth="1"/>
    <col min="785" max="785" width="7.125" style="1" customWidth="1"/>
    <col min="786" max="786" width="4.125" style="1" customWidth="1"/>
    <col min="787" max="787" width="7.125" style="1" customWidth="1"/>
    <col min="788" max="788" width="4.125" style="1" customWidth="1"/>
    <col min="789" max="789" width="9.125" style="1" customWidth="1"/>
    <col min="790" max="790" width="7.125" style="1" customWidth="1"/>
    <col min="791" max="791" width="4.25" style="1" customWidth="1"/>
    <col min="792" max="792" width="7.125" style="1" customWidth="1"/>
    <col min="793" max="793" width="4.125" style="1" customWidth="1"/>
    <col min="794" max="794" width="7.125" style="1" customWidth="1"/>
    <col min="795" max="795" width="4.125" style="1" customWidth="1"/>
    <col min="796" max="796" width="7.125" style="1" customWidth="1"/>
    <col min="797" max="797" width="4.125" style="1" customWidth="1"/>
    <col min="798" max="798" width="7.125" style="1" customWidth="1"/>
    <col min="799" max="799" width="4.125" style="1" customWidth="1"/>
    <col min="800" max="800" width="7.125" style="1" customWidth="1"/>
    <col min="801" max="801" width="4.125" style="1" customWidth="1"/>
    <col min="802" max="802" width="7.125" style="1" customWidth="1"/>
    <col min="803" max="803" width="4.125" style="1" customWidth="1"/>
    <col min="804" max="804" width="7.125" style="1" customWidth="1"/>
    <col min="805" max="805" width="4.125" style="1" customWidth="1"/>
    <col min="806" max="1024" width="9" style="1"/>
    <col min="1025" max="1025" width="5.625" style="1" customWidth="1"/>
    <col min="1026" max="1026" width="3" style="1" customWidth="1"/>
    <col min="1027" max="1027" width="15.375" style="1" customWidth="1"/>
    <col min="1028" max="1028" width="9.125" style="1" customWidth="1"/>
    <col min="1029" max="1029" width="7.125" style="1" customWidth="1"/>
    <col min="1030" max="1030" width="4.125" style="1" customWidth="1"/>
    <col min="1031" max="1031" width="7.125" style="1" customWidth="1"/>
    <col min="1032" max="1032" width="4.125" style="1" customWidth="1"/>
    <col min="1033" max="1033" width="7.125" style="1" customWidth="1"/>
    <col min="1034" max="1034" width="4.125" style="1" customWidth="1"/>
    <col min="1035" max="1035" width="7.125" style="1" customWidth="1"/>
    <col min="1036" max="1036" width="4.125" style="1" customWidth="1"/>
    <col min="1037" max="1037" width="7.125" style="1" customWidth="1"/>
    <col min="1038" max="1038" width="4.125" style="1" customWidth="1"/>
    <col min="1039" max="1039" width="7.125" style="1" customWidth="1"/>
    <col min="1040" max="1040" width="4.125" style="1" customWidth="1"/>
    <col min="1041" max="1041" width="7.125" style="1" customWidth="1"/>
    <col min="1042" max="1042" width="4.125" style="1" customWidth="1"/>
    <col min="1043" max="1043" width="7.125" style="1" customWidth="1"/>
    <col min="1044" max="1044" width="4.125" style="1" customWidth="1"/>
    <col min="1045" max="1045" width="9.125" style="1" customWidth="1"/>
    <col min="1046" max="1046" width="7.125" style="1" customWidth="1"/>
    <col min="1047" max="1047" width="4.25" style="1" customWidth="1"/>
    <col min="1048" max="1048" width="7.125" style="1" customWidth="1"/>
    <col min="1049" max="1049" width="4.125" style="1" customWidth="1"/>
    <col min="1050" max="1050" width="7.125" style="1" customWidth="1"/>
    <col min="1051" max="1051" width="4.125" style="1" customWidth="1"/>
    <col min="1052" max="1052" width="7.125" style="1" customWidth="1"/>
    <col min="1053" max="1053" width="4.125" style="1" customWidth="1"/>
    <col min="1054" max="1054" width="7.125" style="1" customWidth="1"/>
    <col min="1055" max="1055" width="4.125" style="1" customWidth="1"/>
    <col min="1056" max="1056" width="7.125" style="1" customWidth="1"/>
    <col min="1057" max="1057" width="4.125" style="1" customWidth="1"/>
    <col min="1058" max="1058" width="7.125" style="1" customWidth="1"/>
    <col min="1059" max="1059" width="4.125" style="1" customWidth="1"/>
    <col min="1060" max="1060" width="7.125" style="1" customWidth="1"/>
    <col min="1061" max="1061" width="4.125" style="1" customWidth="1"/>
    <col min="1062" max="1280" width="9" style="1"/>
    <col min="1281" max="1281" width="5.625" style="1" customWidth="1"/>
    <col min="1282" max="1282" width="3" style="1" customWidth="1"/>
    <col min="1283" max="1283" width="15.375" style="1" customWidth="1"/>
    <col min="1284" max="1284" width="9.125" style="1" customWidth="1"/>
    <col min="1285" max="1285" width="7.125" style="1" customWidth="1"/>
    <col min="1286" max="1286" width="4.125" style="1" customWidth="1"/>
    <col min="1287" max="1287" width="7.125" style="1" customWidth="1"/>
    <col min="1288" max="1288" width="4.125" style="1" customWidth="1"/>
    <col min="1289" max="1289" width="7.125" style="1" customWidth="1"/>
    <col min="1290" max="1290" width="4.125" style="1" customWidth="1"/>
    <col min="1291" max="1291" width="7.125" style="1" customWidth="1"/>
    <col min="1292" max="1292" width="4.125" style="1" customWidth="1"/>
    <col min="1293" max="1293" width="7.125" style="1" customWidth="1"/>
    <col min="1294" max="1294" width="4.125" style="1" customWidth="1"/>
    <col min="1295" max="1295" width="7.125" style="1" customWidth="1"/>
    <col min="1296" max="1296" width="4.125" style="1" customWidth="1"/>
    <col min="1297" max="1297" width="7.125" style="1" customWidth="1"/>
    <col min="1298" max="1298" width="4.125" style="1" customWidth="1"/>
    <col min="1299" max="1299" width="7.125" style="1" customWidth="1"/>
    <col min="1300" max="1300" width="4.125" style="1" customWidth="1"/>
    <col min="1301" max="1301" width="9.125" style="1" customWidth="1"/>
    <col min="1302" max="1302" width="7.125" style="1" customWidth="1"/>
    <col min="1303" max="1303" width="4.25" style="1" customWidth="1"/>
    <col min="1304" max="1304" width="7.125" style="1" customWidth="1"/>
    <col min="1305" max="1305" width="4.125" style="1" customWidth="1"/>
    <col min="1306" max="1306" width="7.125" style="1" customWidth="1"/>
    <col min="1307" max="1307" width="4.125" style="1" customWidth="1"/>
    <col min="1308" max="1308" width="7.125" style="1" customWidth="1"/>
    <col min="1309" max="1309" width="4.125" style="1" customWidth="1"/>
    <col min="1310" max="1310" width="7.125" style="1" customWidth="1"/>
    <col min="1311" max="1311" width="4.125" style="1" customWidth="1"/>
    <col min="1312" max="1312" width="7.125" style="1" customWidth="1"/>
    <col min="1313" max="1313" width="4.125" style="1" customWidth="1"/>
    <col min="1314" max="1314" width="7.125" style="1" customWidth="1"/>
    <col min="1315" max="1315" width="4.125" style="1" customWidth="1"/>
    <col min="1316" max="1316" width="7.125" style="1" customWidth="1"/>
    <col min="1317" max="1317" width="4.125" style="1" customWidth="1"/>
    <col min="1318" max="1536" width="9" style="1"/>
    <col min="1537" max="1537" width="5.625" style="1" customWidth="1"/>
    <col min="1538" max="1538" width="3" style="1" customWidth="1"/>
    <col min="1539" max="1539" width="15.375" style="1" customWidth="1"/>
    <col min="1540" max="1540" width="9.125" style="1" customWidth="1"/>
    <col min="1541" max="1541" width="7.125" style="1" customWidth="1"/>
    <col min="1542" max="1542" width="4.125" style="1" customWidth="1"/>
    <col min="1543" max="1543" width="7.125" style="1" customWidth="1"/>
    <col min="1544" max="1544" width="4.125" style="1" customWidth="1"/>
    <col min="1545" max="1545" width="7.125" style="1" customWidth="1"/>
    <col min="1546" max="1546" width="4.125" style="1" customWidth="1"/>
    <col min="1547" max="1547" width="7.125" style="1" customWidth="1"/>
    <col min="1548" max="1548" width="4.125" style="1" customWidth="1"/>
    <col min="1549" max="1549" width="7.125" style="1" customWidth="1"/>
    <col min="1550" max="1550" width="4.125" style="1" customWidth="1"/>
    <col min="1551" max="1551" width="7.125" style="1" customWidth="1"/>
    <col min="1552" max="1552" width="4.125" style="1" customWidth="1"/>
    <col min="1553" max="1553" width="7.125" style="1" customWidth="1"/>
    <col min="1554" max="1554" width="4.125" style="1" customWidth="1"/>
    <col min="1555" max="1555" width="7.125" style="1" customWidth="1"/>
    <col min="1556" max="1556" width="4.125" style="1" customWidth="1"/>
    <col min="1557" max="1557" width="9.125" style="1" customWidth="1"/>
    <col min="1558" max="1558" width="7.125" style="1" customWidth="1"/>
    <col min="1559" max="1559" width="4.25" style="1" customWidth="1"/>
    <col min="1560" max="1560" width="7.125" style="1" customWidth="1"/>
    <col min="1561" max="1561" width="4.125" style="1" customWidth="1"/>
    <col min="1562" max="1562" width="7.125" style="1" customWidth="1"/>
    <col min="1563" max="1563" width="4.125" style="1" customWidth="1"/>
    <col min="1564" max="1564" width="7.125" style="1" customWidth="1"/>
    <col min="1565" max="1565" width="4.125" style="1" customWidth="1"/>
    <col min="1566" max="1566" width="7.125" style="1" customWidth="1"/>
    <col min="1567" max="1567" width="4.125" style="1" customWidth="1"/>
    <col min="1568" max="1568" width="7.125" style="1" customWidth="1"/>
    <col min="1569" max="1569" width="4.125" style="1" customWidth="1"/>
    <col min="1570" max="1570" width="7.125" style="1" customWidth="1"/>
    <col min="1571" max="1571" width="4.125" style="1" customWidth="1"/>
    <col min="1572" max="1572" width="7.125" style="1" customWidth="1"/>
    <col min="1573" max="1573" width="4.125" style="1" customWidth="1"/>
    <col min="1574" max="1792" width="9" style="1"/>
    <col min="1793" max="1793" width="5.625" style="1" customWidth="1"/>
    <col min="1794" max="1794" width="3" style="1" customWidth="1"/>
    <col min="1795" max="1795" width="15.375" style="1" customWidth="1"/>
    <col min="1796" max="1796" width="9.125" style="1" customWidth="1"/>
    <col min="1797" max="1797" width="7.125" style="1" customWidth="1"/>
    <col min="1798" max="1798" width="4.125" style="1" customWidth="1"/>
    <col min="1799" max="1799" width="7.125" style="1" customWidth="1"/>
    <col min="1800" max="1800" width="4.125" style="1" customWidth="1"/>
    <col min="1801" max="1801" width="7.125" style="1" customWidth="1"/>
    <col min="1802" max="1802" width="4.125" style="1" customWidth="1"/>
    <col min="1803" max="1803" width="7.125" style="1" customWidth="1"/>
    <col min="1804" max="1804" width="4.125" style="1" customWidth="1"/>
    <col min="1805" max="1805" width="7.125" style="1" customWidth="1"/>
    <col min="1806" max="1806" width="4.125" style="1" customWidth="1"/>
    <col min="1807" max="1807" width="7.125" style="1" customWidth="1"/>
    <col min="1808" max="1808" width="4.125" style="1" customWidth="1"/>
    <col min="1809" max="1809" width="7.125" style="1" customWidth="1"/>
    <col min="1810" max="1810" width="4.125" style="1" customWidth="1"/>
    <col min="1811" max="1811" width="7.125" style="1" customWidth="1"/>
    <col min="1812" max="1812" width="4.125" style="1" customWidth="1"/>
    <col min="1813" max="1813" width="9.125" style="1" customWidth="1"/>
    <col min="1814" max="1814" width="7.125" style="1" customWidth="1"/>
    <col min="1815" max="1815" width="4.25" style="1" customWidth="1"/>
    <col min="1816" max="1816" width="7.125" style="1" customWidth="1"/>
    <col min="1817" max="1817" width="4.125" style="1" customWidth="1"/>
    <col min="1818" max="1818" width="7.125" style="1" customWidth="1"/>
    <col min="1819" max="1819" width="4.125" style="1" customWidth="1"/>
    <col min="1820" max="1820" width="7.125" style="1" customWidth="1"/>
    <col min="1821" max="1821" width="4.125" style="1" customWidth="1"/>
    <col min="1822" max="1822" width="7.125" style="1" customWidth="1"/>
    <col min="1823" max="1823" width="4.125" style="1" customWidth="1"/>
    <col min="1824" max="1824" width="7.125" style="1" customWidth="1"/>
    <col min="1825" max="1825" width="4.125" style="1" customWidth="1"/>
    <col min="1826" max="1826" width="7.125" style="1" customWidth="1"/>
    <col min="1827" max="1827" width="4.125" style="1" customWidth="1"/>
    <col min="1828" max="1828" width="7.125" style="1" customWidth="1"/>
    <col min="1829" max="1829" width="4.125" style="1" customWidth="1"/>
    <col min="1830" max="2048" width="9" style="1"/>
    <col min="2049" max="2049" width="5.625" style="1" customWidth="1"/>
    <col min="2050" max="2050" width="3" style="1" customWidth="1"/>
    <col min="2051" max="2051" width="15.375" style="1" customWidth="1"/>
    <col min="2052" max="2052" width="9.125" style="1" customWidth="1"/>
    <col min="2053" max="2053" width="7.125" style="1" customWidth="1"/>
    <col min="2054" max="2054" width="4.125" style="1" customWidth="1"/>
    <col min="2055" max="2055" width="7.125" style="1" customWidth="1"/>
    <col min="2056" max="2056" width="4.125" style="1" customWidth="1"/>
    <col min="2057" max="2057" width="7.125" style="1" customWidth="1"/>
    <col min="2058" max="2058" width="4.125" style="1" customWidth="1"/>
    <col min="2059" max="2059" width="7.125" style="1" customWidth="1"/>
    <col min="2060" max="2060" width="4.125" style="1" customWidth="1"/>
    <col min="2061" max="2061" width="7.125" style="1" customWidth="1"/>
    <col min="2062" max="2062" width="4.125" style="1" customWidth="1"/>
    <col min="2063" max="2063" width="7.125" style="1" customWidth="1"/>
    <col min="2064" max="2064" width="4.125" style="1" customWidth="1"/>
    <col min="2065" max="2065" width="7.125" style="1" customWidth="1"/>
    <col min="2066" max="2066" width="4.125" style="1" customWidth="1"/>
    <col min="2067" max="2067" width="7.125" style="1" customWidth="1"/>
    <col min="2068" max="2068" width="4.125" style="1" customWidth="1"/>
    <col min="2069" max="2069" width="9.125" style="1" customWidth="1"/>
    <col min="2070" max="2070" width="7.125" style="1" customWidth="1"/>
    <col min="2071" max="2071" width="4.25" style="1" customWidth="1"/>
    <col min="2072" max="2072" width="7.125" style="1" customWidth="1"/>
    <col min="2073" max="2073" width="4.125" style="1" customWidth="1"/>
    <col min="2074" max="2074" width="7.125" style="1" customWidth="1"/>
    <col min="2075" max="2075" width="4.125" style="1" customWidth="1"/>
    <col min="2076" max="2076" width="7.125" style="1" customWidth="1"/>
    <col min="2077" max="2077" width="4.125" style="1" customWidth="1"/>
    <col min="2078" max="2078" width="7.125" style="1" customWidth="1"/>
    <col min="2079" max="2079" width="4.125" style="1" customWidth="1"/>
    <col min="2080" max="2080" width="7.125" style="1" customWidth="1"/>
    <col min="2081" max="2081" width="4.125" style="1" customWidth="1"/>
    <col min="2082" max="2082" width="7.125" style="1" customWidth="1"/>
    <col min="2083" max="2083" width="4.125" style="1" customWidth="1"/>
    <col min="2084" max="2084" width="7.125" style="1" customWidth="1"/>
    <col min="2085" max="2085" width="4.125" style="1" customWidth="1"/>
    <col min="2086" max="2304" width="9" style="1"/>
    <col min="2305" max="2305" width="5.625" style="1" customWidth="1"/>
    <col min="2306" max="2306" width="3" style="1" customWidth="1"/>
    <col min="2307" max="2307" width="15.375" style="1" customWidth="1"/>
    <col min="2308" max="2308" width="9.125" style="1" customWidth="1"/>
    <col min="2309" max="2309" width="7.125" style="1" customWidth="1"/>
    <col min="2310" max="2310" width="4.125" style="1" customWidth="1"/>
    <col min="2311" max="2311" width="7.125" style="1" customWidth="1"/>
    <col min="2312" max="2312" width="4.125" style="1" customWidth="1"/>
    <col min="2313" max="2313" width="7.125" style="1" customWidth="1"/>
    <col min="2314" max="2314" width="4.125" style="1" customWidth="1"/>
    <col min="2315" max="2315" width="7.125" style="1" customWidth="1"/>
    <col min="2316" max="2316" width="4.125" style="1" customWidth="1"/>
    <col min="2317" max="2317" width="7.125" style="1" customWidth="1"/>
    <col min="2318" max="2318" width="4.125" style="1" customWidth="1"/>
    <col min="2319" max="2319" width="7.125" style="1" customWidth="1"/>
    <col min="2320" max="2320" width="4.125" style="1" customWidth="1"/>
    <col min="2321" max="2321" width="7.125" style="1" customWidth="1"/>
    <col min="2322" max="2322" width="4.125" style="1" customWidth="1"/>
    <col min="2323" max="2323" width="7.125" style="1" customWidth="1"/>
    <col min="2324" max="2324" width="4.125" style="1" customWidth="1"/>
    <col min="2325" max="2325" width="9.125" style="1" customWidth="1"/>
    <col min="2326" max="2326" width="7.125" style="1" customWidth="1"/>
    <col min="2327" max="2327" width="4.25" style="1" customWidth="1"/>
    <col min="2328" max="2328" width="7.125" style="1" customWidth="1"/>
    <col min="2329" max="2329" width="4.125" style="1" customWidth="1"/>
    <col min="2330" max="2330" width="7.125" style="1" customWidth="1"/>
    <col min="2331" max="2331" width="4.125" style="1" customWidth="1"/>
    <col min="2332" max="2332" width="7.125" style="1" customWidth="1"/>
    <col min="2333" max="2333" width="4.125" style="1" customWidth="1"/>
    <col min="2334" max="2334" width="7.125" style="1" customWidth="1"/>
    <col min="2335" max="2335" width="4.125" style="1" customWidth="1"/>
    <col min="2336" max="2336" width="7.125" style="1" customWidth="1"/>
    <col min="2337" max="2337" width="4.125" style="1" customWidth="1"/>
    <col min="2338" max="2338" width="7.125" style="1" customWidth="1"/>
    <col min="2339" max="2339" width="4.125" style="1" customWidth="1"/>
    <col min="2340" max="2340" width="7.125" style="1" customWidth="1"/>
    <col min="2341" max="2341" width="4.125" style="1" customWidth="1"/>
    <col min="2342" max="2560" width="9" style="1"/>
    <col min="2561" max="2561" width="5.625" style="1" customWidth="1"/>
    <col min="2562" max="2562" width="3" style="1" customWidth="1"/>
    <col min="2563" max="2563" width="15.375" style="1" customWidth="1"/>
    <col min="2564" max="2564" width="9.125" style="1" customWidth="1"/>
    <col min="2565" max="2565" width="7.125" style="1" customWidth="1"/>
    <col min="2566" max="2566" width="4.125" style="1" customWidth="1"/>
    <col min="2567" max="2567" width="7.125" style="1" customWidth="1"/>
    <col min="2568" max="2568" width="4.125" style="1" customWidth="1"/>
    <col min="2569" max="2569" width="7.125" style="1" customWidth="1"/>
    <col min="2570" max="2570" width="4.125" style="1" customWidth="1"/>
    <col min="2571" max="2571" width="7.125" style="1" customWidth="1"/>
    <col min="2572" max="2572" width="4.125" style="1" customWidth="1"/>
    <col min="2573" max="2573" width="7.125" style="1" customWidth="1"/>
    <col min="2574" max="2574" width="4.125" style="1" customWidth="1"/>
    <col min="2575" max="2575" width="7.125" style="1" customWidth="1"/>
    <col min="2576" max="2576" width="4.125" style="1" customWidth="1"/>
    <col min="2577" max="2577" width="7.125" style="1" customWidth="1"/>
    <col min="2578" max="2578" width="4.125" style="1" customWidth="1"/>
    <col min="2579" max="2579" width="7.125" style="1" customWidth="1"/>
    <col min="2580" max="2580" width="4.125" style="1" customWidth="1"/>
    <col min="2581" max="2581" width="9.125" style="1" customWidth="1"/>
    <col min="2582" max="2582" width="7.125" style="1" customWidth="1"/>
    <col min="2583" max="2583" width="4.25" style="1" customWidth="1"/>
    <col min="2584" max="2584" width="7.125" style="1" customWidth="1"/>
    <col min="2585" max="2585" width="4.125" style="1" customWidth="1"/>
    <col min="2586" max="2586" width="7.125" style="1" customWidth="1"/>
    <col min="2587" max="2587" width="4.125" style="1" customWidth="1"/>
    <col min="2588" max="2588" width="7.125" style="1" customWidth="1"/>
    <col min="2589" max="2589" width="4.125" style="1" customWidth="1"/>
    <col min="2590" max="2590" width="7.125" style="1" customWidth="1"/>
    <col min="2591" max="2591" width="4.125" style="1" customWidth="1"/>
    <col min="2592" max="2592" width="7.125" style="1" customWidth="1"/>
    <col min="2593" max="2593" width="4.125" style="1" customWidth="1"/>
    <col min="2594" max="2594" width="7.125" style="1" customWidth="1"/>
    <col min="2595" max="2595" width="4.125" style="1" customWidth="1"/>
    <col min="2596" max="2596" width="7.125" style="1" customWidth="1"/>
    <col min="2597" max="2597" width="4.125" style="1" customWidth="1"/>
    <col min="2598" max="2816" width="9" style="1"/>
    <col min="2817" max="2817" width="5.625" style="1" customWidth="1"/>
    <col min="2818" max="2818" width="3" style="1" customWidth="1"/>
    <col min="2819" max="2819" width="15.375" style="1" customWidth="1"/>
    <col min="2820" max="2820" width="9.125" style="1" customWidth="1"/>
    <col min="2821" max="2821" width="7.125" style="1" customWidth="1"/>
    <col min="2822" max="2822" width="4.125" style="1" customWidth="1"/>
    <col min="2823" max="2823" width="7.125" style="1" customWidth="1"/>
    <col min="2824" max="2824" width="4.125" style="1" customWidth="1"/>
    <col min="2825" max="2825" width="7.125" style="1" customWidth="1"/>
    <col min="2826" max="2826" width="4.125" style="1" customWidth="1"/>
    <col min="2827" max="2827" width="7.125" style="1" customWidth="1"/>
    <col min="2828" max="2828" width="4.125" style="1" customWidth="1"/>
    <col min="2829" max="2829" width="7.125" style="1" customWidth="1"/>
    <col min="2830" max="2830" width="4.125" style="1" customWidth="1"/>
    <col min="2831" max="2831" width="7.125" style="1" customWidth="1"/>
    <col min="2832" max="2832" width="4.125" style="1" customWidth="1"/>
    <col min="2833" max="2833" width="7.125" style="1" customWidth="1"/>
    <col min="2834" max="2834" width="4.125" style="1" customWidth="1"/>
    <col min="2835" max="2835" width="7.125" style="1" customWidth="1"/>
    <col min="2836" max="2836" width="4.125" style="1" customWidth="1"/>
    <col min="2837" max="2837" width="9.125" style="1" customWidth="1"/>
    <col min="2838" max="2838" width="7.125" style="1" customWidth="1"/>
    <col min="2839" max="2839" width="4.25" style="1" customWidth="1"/>
    <col min="2840" max="2840" width="7.125" style="1" customWidth="1"/>
    <col min="2841" max="2841" width="4.125" style="1" customWidth="1"/>
    <col min="2842" max="2842" width="7.125" style="1" customWidth="1"/>
    <col min="2843" max="2843" width="4.125" style="1" customWidth="1"/>
    <col min="2844" max="2844" width="7.125" style="1" customWidth="1"/>
    <col min="2845" max="2845" width="4.125" style="1" customWidth="1"/>
    <col min="2846" max="2846" width="7.125" style="1" customWidth="1"/>
    <col min="2847" max="2847" width="4.125" style="1" customWidth="1"/>
    <col min="2848" max="2848" width="7.125" style="1" customWidth="1"/>
    <col min="2849" max="2849" width="4.125" style="1" customWidth="1"/>
    <col min="2850" max="2850" width="7.125" style="1" customWidth="1"/>
    <col min="2851" max="2851" width="4.125" style="1" customWidth="1"/>
    <col min="2852" max="2852" width="7.125" style="1" customWidth="1"/>
    <col min="2853" max="2853" width="4.125" style="1" customWidth="1"/>
    <col min="2854" max="3072" width="9" style="1"/>
    <col min="3073" max="3073" width="5.625" style="1" customWidth="1"/>
    <col min="3074" max="3074" width="3" style="1" customWidth="1"/>
    <col min="3075" max="3075" width="15.375" style="1" customWidth="1"/>
    <col min="3076" max="3076" width="9.125" style="1" customWidth="1"/>
    <col min="3077" max="3077" width="7.125" style="1" customWidth="1"/>
    <col min="3078" max="3078" width="4.125" style="1" customWidth="1"/>
    <col min="3079" max="3079" width="7.125" style="1" customWidth="1"/>
    <col min="3080" max="3080" width="4.125" style="1" customWidth="1"/>
    <col min="3081" max="3081" width="7.125" style="1" customWidth="1"/>
    <col min="3082" max="3082" width="4.125" style="1" customWidth="1"/>
    <col min="3083" max="3083" width="7.125" style="1" customWidth="1"/>
    <col min="3084" max="3084" width="4.125" style="1" customWidth="1"/>
    <col min="3085" max="3085" width="7.125" style="1" customWidth="1"/>
    <col min="3086" max="3086" width="4.125" style="1" customWidth="1"/>
    <col min="3087" max="3087" width="7.125" style="1" customWidth="1"/>
    <col min="3088" max="3088" width="4.125" style="1" customWidth="1"/>
    <col min="3089" max="3089" width="7.125" style="1" customWidth="1"/>
    <col min="3090" max="3090" width="4.125" style="1" customWidth="1"/>
    <col min="3091" max="3091" width="7.125" style="1" customWidth="1"/>
    <col min="3092" max="3092" width="4.125" style="1" customWidth="1"/>
    <col min="3093" max="3093" width="9.125" style="1" customWidth="1"/>
    <col min="3094" max="3094" width="7.125" style="1" customWidth="1"/>
    <col min="3095" max="3095" width="4.25" style="1" customWidth="1"/>
    <col min="3096" max="3096" width="7.125" style="1" customWidth="1"/>
    <col min="3097" max="3097" width="4.125" style="1" customWidth="1"/>
    <col min="3098" max="3098" width="7.125" style="1" customWidth="1"/>
    <col min="3099" max="3099" width="4.125" style="1" customWidth="1"/>
    <col min="3100" max="3100" width="7.125" style="1" customWidth="1"/>
    <col min="3101" max="3101" width="4.125" style="1" customWidth="1"/>
    <col min="3102" max="3102" width="7.125" style="1" customWidth="1"/>
    <col min="3103" max="3103" width="4.125" style="1" customWidth="1"/>
    <col min="3104" max="3104" width="7.125" style="1" customWidth="1"/>
    <col min="3105" max="3105" width="4.125" style="1" customWidth="1"/>
    <col min="3106" max="3106" width="7.125" style="1" customWidth="1"/>
    <col min="3107" max="3107" width="4.125" style="1" customWidth="1"/>
    <col min="3108" max="3108" width="7.125" style="1" customWidth="1"/>
    <col min="3109" max="3109" width="4.125" style="1" customWidth="1"/>
    <col min="3110" max="3328" width="9" style="1"/>
    <col min="3329" max="3329" width="5.625" style="1" customWidth="1"/>
    <col min="3330" max="3330" width="3" style="1" customWidth="1"/>
    <col min="3331" max="3331" width="15.375" style="1" customWidth="1"/>
    <col min="3332" max="3332" width="9.125" style="1" customWidth="1"/>
    <col min="3333" max="3333" width="7.125" style="1" customWidth="1"/>
    <col min="3334" max="3334" width="4.125" style="1" customWidth="1"/>
    <col min="3335" max="3335" width="7.125" style="1" customWidth="1"/>
    <col min="3336" max="3336" width="4.125" style="1" customWidth="1"/>
    <col min="3337" max="3337" width="7.125" style="1" customWidth="1"/>
    <col min="3338" max="3338" width="4.125" style="1" customWidth="1"/>
    <col min="3339" max="3339" width="7.125" style="1" customWidth="1"/>
    <col min="3340" max="3340" width="4.125" style="1" customWidth="1"/>
    <col min="3341" max="3341" width="7.125" style="1" customWidth="1"/>
    <col min="3342" max="3342" width="4.125" style="1" customWidth="1"/>
    <col min="3343" max="3343" width="7.125" style="1" customWidth="1"/>
    <col min="3344" max="3344" width="4.125" style="1" customWidth="1"/>
    <col min="3345" max="3345" width="7.125" style="1" customWidth="1"/>
    <col min="3346" max="3346" width="4.125" style="1" customWidth="1"/>
    <col min="3347" max="3347" width="7.125" style="1" customWidth="1"/>
    <col min="3348" max="3348" width="4.125" style="1" customWidth="1"/>
    <col min="3349" max="3349" width="9.125" style="1" customWidth="1"/>
    <col min="3350" max="3350" width="7.125" style="1" customWidth="1"/>
    <col min="3351" max="3351" width="4.25" style="1" customWidth="1"/>
    <col min="3352" max="3352" width="7.125" style="1" customWidth="1"/>
    <col min="3353" max="3353" width="4.125" style="1" customWidth="1"/>
    <col min="3354" max="3354" width="7.125" style="1" customWidth="1"/>
    <col min="3355" max="3355" width="4.125" style="1" customWidth="1"/>
    <col min="3356" max="3356" width="7.125" style="1" customWidth="1"/>
    <col min="3357" max="3357" width="4.125" style="1" customWidth="1"/>
    <col min="3358" max="3358" width="7.125" style="1" customWidth="1"/>
    <col min="3359" max="3359" width="4.125" style="1" customWidth="1"/>
    <col min="3360" max="3360" width="7.125" style="1" customWidth="1"/>
    <col min="3361" max="3361" width="4.125" style="1" customWidth="1"/>
    <col min="3362" max="3362" width="7.125" style="1" customWidth="1"/>
    <col min="3363" max="3363" width="4.125" style="1" customWidth="1"/>
    <col min="3364" max="3364" width="7.125" style="1" customWidth="1"/>
    <col min="3365" max="3365" width="4.125" style="1" customWidth="1"/>
    <col min="3366" max="3584" width="9" style="1"/>
    <col min="3585" max="3585" width="5.625" style="1" customWidth="1"/>
    <col min="3586" max="3586" width="3" style="1" customWidth="1"/>
    <col min="3587" max="3587" width="15.375" style="1" customWidth="1"/>
    <col min="3588" max="3588" width="9.125" style="1" customWidth="1"/>
    <col min="3589" max="3589" width="7.125" style="1" customWidth="1"/>
    <col min="3590" max="3590" width="4.125" style="1" customWidth="1"/>
    <col min="3591" max="3591" width="7.125" style="1" customWidth="1"/>
    <col min="3592" max="3592" width="4.125" style="1" customWidth="1"/>
    <col min="3593" max="3593" width="7.125" style="1" customWidth="1"/>
    <col min="3594" max="3594" width="4.125" style="1" customWidth="1"/>
    <col min="3595" max="3595" width="7.125" style="1" customWidth="1"/>
    <col min="3596" max="3596" width="4.125" style="1" customWidth="1"/>
    <col min="3597" max="3597" width="7.125" style="1" customWidth="1"/>
    <col min="3598" max="3598" width="4.125" style="1" customWidth="1"/>
    <col min="3599" max="3599" width="7.125" style="1" customWidth="1"/>
    <col min="3600" max="3600" width="4.125" style="1" customWidth="1"/>
    <col min="3601" max="3601" width="7.125" style="1" customWidth="1"/>
    <col min="3602" max="3602" width="4.125" style="1" customWidth="1"/>
    <col min="3603" max="3603" width="7.125" style="1" customWidth="1"/>
    <col min="3604" max="3604" width="4.125" style="1" customWidth="1"/>
    <col min="3605" max="3605" width="9.125" style="1" customWidth="1"/>
    <col min="3606" max="3606" width="7.125" style="1" customWidth="1"/>
    <col min="3607" max="3607" width="4.25" style="1" customWidth="1"/>
    <col min="3608" max="3608" width="7.125" style="1" customWidth="1"/>
    <col min="3609" max="3609" width="4.125" style="1" customWidth="1"/>
    <col min="3610" max="3610" width="7.125" style="1" customWidth="1"/>
    <col min="3611" max="3611" width="4.125" style="1" customWidth="1"/>
    <col min="3612" max="3612" width="7.125" style="1" customWidth="1"/>
    <col min="3613" max="3613" width="4.125" style="1" customWidth="1"/>
    <col min="3614" max="3614" width="7.125" style="1" customWidth="1"/>
    <col min="3615" max="3615" width="4.125" style="1" customWidth="1"/>
    <col min="3616" max="3616" width="7.125" style="1" customWidth="1"/>
    <col min="3617" max="3617" width="4.125" style="1" customWidth="1"/>
    <col min="3618" max="3618" width="7.125" style="1" customWidth="1"/>
    <col min="3619" max="3619" width="4.125" style="1" customWidth="1"/>
    <col min="3620" max="3620" width="7.125" style="1" customWidth="1"/>
    <col min="3621" max="3621" width="4.125" style="1" customWidth="1"/>
    <col min="3622" max="3840" width="9" style="1"/>
    <col min="3841" max="3841" width="5.625" style="1" customWidth="1"/>
    <col min="3842" max="3842" width="3" style="1" customWidth="1"/>
    <col min="3843" max="3843" width="15.375" style="1" customWidth="1"/>
    <col min="3844" max="3844" width="9.125" style="1" customWidth="1"/>
    <col min="3845" max="3845" width="7.125" style="1" customWidth="1"/>
    <col min="3846" max="3846" width="4.125" style="1" customWidth="1"/>
    <col min="3847" max="3847" width="7.125" style="1" customWidth="1"/>
    <col min="3848" max="3848" width="4.125" style="1" customWidth="1"/>
    <col min="3849" max="3849" width="7.125" style="1" customWidth="1"/>
    <col min="3850" max="3850" width="4.125" style="1" customWidth="1"/>
    <col min="3851" max="3851" width="7.125" style="1" customWidth="1"/>
    <col min="3852" max="3852" width="4.125" style="1" customWidth="1"/>
    <col min="3853" max="3853" width="7.125" style="1" customWidth="1"/>
    <col min="3854" max="3854" width="4.125" style="1" customWidth="1"/>
    <col min="3855" max="3855" width="7.125" style="1" customWidth="1"/>
    <col min="3856" max="3856" width="4.125" style="1" customWidth="1"/>
    <col min="3857" max="3857" width="7.125" style="1" customWidth="1"/>
    <col min="3858" max="3858" width="4.125" style="1" customWidth="1"/>
    <col min="3859" max="3859" width="7.125" style="1" customWidth="1"/>
    <col min="3860" max="3860" width="4.125" style="1" customWidth="1"/>
    <col min="3861" max="3861" width="9.125" style="1" customWidth="1"/>
    <col min="3862" max="3862" width="7.125" style="1" customWidth="1"/>
    <col min="3863" max="3863" width="4.25" style="1" customWidth="1"/>
    <col min="3864" max="3864" width="7.125" style="1" customWidth="1"/>
    <col min="3865" max="3865" width="4.125" style="1" customWidth="1"/>
    <col min="3866" max="3866" width="7.125" style="1" customWidth="1"/>
    <col min="3867" max="3867" width="4.125" style="1" customWidth="1"/>
    <col min="3868" max="3868" width="7.125" style="1" customWidth="1"/>
    <col min="3869" max="3869" width="4.125" style="1" customWidth="1"/>
    <col min="3870" max="3870" width="7.125" style="1" customWidth="1"/>
    <col min="3871" max="3871" width="4.125" style="1" customWidth="1"/>
    <col min="3872" max="3872" width="7.125" style="1" customWidth="1"/>
    <col min="3873" max="3873" width="4.125" style="1" customWidth="1"/>
    <col min="3874" max="3874" width="7.125" style="1" customWidth="1"/>
    <col min="3875" max="3875" width="4.125" style="1" customWidth="1"/>
    <col min="3876" max="3876" width="7.125" style="1" customWidth="1"/>
    <col min="3877" max="3877" width="4.125" style="1" customWidth="1"/>
    <col min="3878" max="4096" width="9" style="1"/>
    <col min="4097" max="4097" width="5.625" style="1" customWidth="1"/>
    <col min="4098" max="4098" width="3" style="1" customWidth="1"/>
    <col min="4099" max="4099" width="15.375" style="1" customWidth="1"/>
    <col min="4100" max="4100" width="9.125" style="1" customWidth="1"/>
    <col min="4101" max="4101" width="7.125" style="1" customWidth="1"/>
    <col min="4102" max="4102" width="4.125" style="1" customWidth="1"/>
    <col min="4103" max="4103" width="7.125" style="1" customWidth="1"/>
    <col min="4104" max="4104" width="4.125" style="1" customWidth="1"/>
    <col min="4105" max="4105" width="7.125" style="1" customWidth="1"/>
    <col min="4106" max="4106" width="4.125" style="1" customWidth="1"/>
    <col min="4107" max="4107" width="7.125" style="1" customWidth="1"/>
    <col min="4108" max="4108" width="4.125" style="1" customWidth="1"/>
    <col min="4109" max="4109" width="7.125" style="1" customWidth="1"/>
    <col min="4110" max="4110" width="4.125" style="1" customWidth="1"/>
    <col min="4111" max="4111" width="7.125" style="1" customWidth="1"/>
    <col min="4112" max="4112" width="4.125" style="1" customWidth="1"/>
    <col min="4113" max="4113" width="7.125" style="1" customWidth="1"/>
    <col min="4114" max="4114" width="4.125" style="1" customWidth="1"/>
    <col min="4115" max="4115" width="7.125" style="1" customWidth="1"/>
    <col min="4116" max="4116" width="4.125" style="1" customWidth="1"/>
    <col min="4117" max="4117" width="9.125" style="1" customWidth="1"/>
    <col min="4118" max="4118" width="7.125" style="1" customWidth="1"/>
    <col min="4119" max="4119" width="4.25" style="1" customWidth="1"/>
    <col min="4120" max="4120" width="7.125" style="1" customWidth="1"/>
    <col min="4121" max="4121" width="4.125" style="1" customWidth="1"/>
    <col min="4122" max="4122" width="7.125" style="1" customWidth="1"/>
    <col min="4123" max="4123" width="4.125" style="1" customWidth="1"/>
    <col min="4124" max="4124" width="7.125" style="1" customWidth="1"/>
    <col min="4125" max="4125" width="4.125" style="1" customWidth="1"/>
    <col min="4126" max="4126" width="7.125" style="1" customWidth="1"/>
    <col min="4127" max="4127" width="4.125" style="1" customWidth="1"/>
    <col min="4128" max="4128" width="7.125" style="1" customWidth="1"/>
    <col min="4129" max="4129" width="4.125" style="1" customWidth="1"/>
    <col min="4130" max="4130" width="7.125" style="1" customWidth="1"/>
    <col min="4131" max="4131" width="4.125" style="1" customWidth="1"/>
    <col min="4132" max="4132" width="7.125" style="1" customWidth="1"/>
    <col min="4133" max="4133" width="4.125" style="1" customWidth="1"/>
    <col min="4134" max="4352" width="9" style="1"/>
    <col min="4353" max="4353" width="5.625" style="1" customWidth="1"/>
    <col min="4354" max="4354" width="3" style="1" customWidth="1"/>
    <col min="4355" max="4355" width="15.375" style="1" customWidth="1"/>
    <col min="4356" max="4356" width="9.125" style="1" customWidth="1"/>
    <col min="4357" max="4357" width="7.125" style="1" customWidth="1"/>
    <col min="4358" max="4358" width="4.125" style="1" customWidth="1"/>
    <col min="4359" max="4359" width="7.125" style="1" customWidth="1"/>
    <col min="4360" max="4360" width="4.125" style="1" customWidth="1"/>
    <col min="4361" max="4361" width="7.125" style="1" customWidth="1"/>
    <col min="4362" max="4362" width="4.125" style="1" customWidth="1"/>
    <col min="4363" max="4363" width="7.125" style="1" customWidth="1"/>
    <col min="4364" max="4364" width="4.125" style="1" customWidth="1"/>
    <col min="4365" max="4365" width="7.125" style="1" customWidth="1"/>
    <col min="4366" max="4366" width="4.125" style="1" customWidth="1"/>
    <col min="4367" max="4367" width="7.125" style="1" customWidth="1"/>
    <col min="4368" max="4368" width="4.125" style="1" customWidth="1"/>
    <col min="4369" max="4369" width="7.125" style="1" customWidth="1"/>
    <col min="4370" max="4370" width="4.125" style="1" customWidth="1"/>
    <col min="4371" max="4371" width="7.125" style="1" customWidth="1"/>
    <col min="4372" max="4372" width="4.125" style="1" customWidth="1"/>
    <col min="4373" max="4373" width="9.125" style="1" customWidth="1"/>
    <col min="4374" max="4374" width="7.125" style="1" customWidth="1"/>
    <col min="4375" max="4375" width="4.25" style="1" customWidth="1"/>
    <col min="4376" max="4376" width="7.125" style="1" customWidth="1"/>
    <col min="4377" max="4377" width="4.125" style="1" customWidth="1"/>
    <col min="4378" max="4378" width="7.125" style="1" customWidth="1"/>
    <col min="4379" max="4379" width="4.125" style="1" customWidth="1"/>
    <col min="4380" max="4380" width="7.125" style="1" customWidth="1"/>
    <col min="4381" max="4381" width="4.125" style="1" customWidth="1"/>
    <col min="4382" max="4382" width="7.125" style="1" customWidth="1"/>
    <col min="4383" max="4383" width="4.125" style="1" customWidth="1"/>
    <col min="4384" max="4384" width="7.125" style="1" customWidth="1"/>
    <col min="4385" max="4385" width="4.125" style="1" customWidth="1"/>
    <col min="4386" max="4386" width="7.125" style="1" customWidth="1"/>
    <col min="4387" max="4387" width="4.125" style="1" customWidth="1"/>
    <col min="4388" max="4388" width="7.125" style="1" customWidth="1"/>
    <col min="4389" max="4389" width="4.125" style="1" customWidth="1"/>
    <col min="4390" max="4608" width="9" style="1"/>
    <col min="4609" max="4609" width="5.625" style="1" customWidth="1"/>
    <col min="4610" max="4610" width="3" style="1" customWidth="1"/>
    <col min="4611" max="4611" width="15.375" style="1" customWidth="1"/>
    <col min="4612" max="4612" width="9.125" style="1" customWidth="1"/>
    <col min="4613" max="4613" width="7.125" style="1" customWidth="1"/>
    <col min="4614" max="4614" width="4.125" style="1" customWidth="1"/>
    <col min="4615" max="4615" width="7.125" style="1" customWidth="1"/>
    <col min="4616" max="4616" width="4.125" style="1" customWidth="1"/>
    <col min="4617" max="4617" width="7.125" style="1" customWidth="1"/>
    <col min="4618" max="4618" width="4.125" style="1" customWidth="1"/>
    <col min="4619" max="4619" width="7.125" style="1" customWidth="1"/>
    <col min="4620" max="4620" width="4.125" style="1" customWidth="1"/>
    <col min="4621" max="4621" width="7.125" style="1" customWidth="1"/>
    <col min="4622" max="4622" width="4.125" style="1" customWidth="1"/>
    <col min="4623" max="4623" width="7.125" style="1" customWidth="1"/>
    <col min="4624" max="4624" width="4.125" style="1" customWidth="1"/>
    <col min="4625" max="4625" width="7.125" style="1" customWidth="1"/>
    <col min="4626" max="4626" width="4.125" style="1" customWidth="1"/>
    <col min="4627" max="4627" width="7.125" style="1" customWidth="1"/>
    <col min="4628" max="4628" width="4.125" style="1" customWidth="1"/>
    <col min="4629" max="4629" width="9.125" style="1" customWidth="1"/>
    <col min="4630" max="4630" width="7.125" style="1" customWidth="1"/>
    <col min="4631" max="4631" width="4.25" style="1" customWidth="1"/>
    <col min="4632" max="4632" width="7.125" style="1" customWidth="1"/>
    <col min="4633" max="4633" width="4.125" style="1" customWidth="1"/>
    <col min="4634" max="4634" width="7.125" style="1" customWidth="1"/>
    <col min="4635" max="4635" width="4.125" style="1" customWidth="1"/>
    <col min="4636" max="4636" width="7.125" style="1" customWidth="1"/>
    <col min="4637" max="4637" width="4.125" style="1" customWidth="1"/>
    <col min="4638" max="4638" width="7.125" style="1" customWidth="1"/>
    <col min="4639" max="4639" width="4.125" style="1" customWidth="1"/>
    <col min="4640" max="4640" width="7.125" style="1" customWidth="1"/>
    <col min="4641" max="4641" width="4.125" style="1" customWidth="1"/>
    <col min="4642" max="4642" width="7.125" style="1" customWidth="1"/>
    <col min="4643" max="4643" width="4.125" style="1" customWidth="1"/>
    <col min="4644" max="4644" width="7.125" style="1" customWidth="1"/>
    <col min="4645" max="4645" width="4.125" style="1" customWidth="1"/>
    <col min="4646" max="4864" width="9" style="1"/>
    <col min="4865" max="4865" width="5.625" style="1" customWidth="1"/>
    <col min="4866" max="4866" width="3" style="1" customWidth="1"/>
    <col min="4867" max="4867" width="15.375" style="1" customWidth="1"/>
    <col min="4868" max="4868" width="9.125" style="1" customWidth="1"/>
    <col min="4869" max="4869" width="7.125" style="1" customWidth="1"/>
    <col min="4870" max="4870" width="4.125" style="1" customWidth="1"/>
    <col min="4871" max="4871" width="7.125" style="1" customWidth="1"/>
    <col min="4872" max="4872" width="4.125" style="1" customWidth="1"/>
    <col min="4873" max="4873" width="7.125" style="1" customWidth="1"/>
    <col min="4874" max="4874" width="4.125" style="1" customWidth="1"/>
    <col min="4875" max="4875" width="7.125" style="1" customWidth="1"/>
    <col min="4876" max="4876" width="4.125" style="1" customWidth="1"/>
    <col min="4877" max="4877" width="7.125" style="1" customWidth="1"/>
    <col min="4878" max="4878" width="4.125" style="1" customWidth="1"/>
    <col min="4879" max="4879" width="7.125" style="1" customWidth="1"/>
    <col min="4880" max="4880" width="4.125" style="1" customWidth="1"/>
    <col min="4881" max="4881" width="7.125" style="1" customWidth="1"/>
    <col min="4882" max="4882" width="4.125" style="1" customWidth="1"/>
    <col min="4883" max="4883" width="7.125" style="1" customWidth="1"/>
    <col min="4884" max="4884" width="4.125" style="1" customWidth="1"/>
    <col min="4885" max="4885" width="9.125" style="1" customWidth="1"/>
    <col min="4886" max="4886" width="7.125" style="1" customWidth="1"/>
    <col min="4887" max="4887" width="4.25" style="1" customWidth="1"/>
    <col min="4888" max="4888" width="7.125" style="1" customWidth="1"/>
    <col min="4889" max="4889" width="4.125" style="1" customWidth="1"/>
    <col min="4890" max="4890" width="7.125" style="1" customWidth="1"/>
    <col min="4891" max="4891" width="4.125" style="1" customWidth="1"/>
    <col min="4892" max="4892" width="7.125" style="1" customWidth="1"/>
    <col min="4893" max="4893" width="4.125" style="1" customWidth="1"/>
    <col min="4894" max="4894" width="7.125" style="1" customWidth="1"/>
    <col min="4895" max="4895" width="4.125" style="1" customWidth="1"/>
    <col min="4896" max="4896" width="7.125" style="1" customWidth="1"/>
    <col min="4897" max="4897" width="4.125" style="1" customWidth="1"/>
    <col min="4898" max="4898" width="7.125" style="1" customWidth="1"/>
    <col min="4899" max="4899" width="4.125" style="1" customWidth="1"/>
    <col min="4900" max="4900" width="7.125" style="1" customWidth="1"/>
    <col min="4901" max="4901" width="4.125" style="1" customWidth="1"/>
    <col min="4902" max="5120" width="9" style="1"/>
    <col min="5121" max="5121" width="5.625" style="1" customWidth="1"/>
    <col min="5122" max="5122" width="3" style="1" customWidth="1"/>
    <col min="5123" max="5123" width="15.375" style="1" customWidth="1"/>
    <col min="5124" max="5124" width="9.125" style="1" customWidth="1"/>
    <col min="5125" max="5125" width="7.125" style="1" customWidth="1"/>
    <col min="5126" max="5126" width="4.125" style="1" customWidth="1"/>
    <col min="5127" max="5127" width="7.125" style="1" customWidth="1"/>
    <col min="5128" max="5128" width="4.125" style="1" customWidth="1"/>
    <col min="5129" max="5129" width="7.125" style="1" customWidth="1"/>
    <col min="5130" max="5130" width="4.125" style="1" customWidth="1"/>
    <col min="5131" max="5131" width="7.125" style="1" customWidth="1"/>
    <col min="5132" max="5132" width="4.125" style="1" customWidth="1"/>
    <col min="5133" max="5133" width="7.125" style="1" customWidth="1"/>
    <col min="5134" max="5134" width="4.125" style="1" customWidth="1"/>
    <col min="5135" max="5135" width="7.125" style="1" customWidth="1"/>
    <col min="5136" max="5136" width="4.125" style="1" customWidth="1"/>
    <col min="5137" max="5137" width="7.125" style="1" customWidth="1"/>
    <col min="5138" max="5138" width="4.125" style="1" customWidth="1"/>
    <col min="5139" max="5139" width="7.125" style="1" customWidth="1"/>
    <col min="5140" max="5140" width="4.125" style="1" customWidth="1"/>
    <col min="5141" max="5141" width="9.125" style="1" customWidth="1"/>
    <col min="5142" max="5142" width="7.125" style="1" customWidth="1"/>
    <col min="5143" max="5143" width="4.25" style="1" customWidth="1"/>
    <col min="5144" max="5144" width="7.125" style="1" customWidth="1"/>
    <col min="5145" max="5145" width="4.125" style="1" customWidth="1"/>
    <col min="5146" max="5146" width="7.125" style="1" customWidth="1"/>
    <col min="5147" max="5147" width="4.125" style="1" customWidth="1"/>
    <col min="5148" max="5148" width="7.125" style="1" customWidth="1"/>
    <col min="5149" max="5149" width="4.125" style="1" customWidth="1"/>
    <col min="5150" max="5150" width="7.125" style="1" customWidth="1"/>
    <col min="5151" max="5151" width="4.125" style="1" customWidth="1"/>
    <col min="5152" max="5152" width="7.125" style="1" customWidth="1"/>
    <col min="5153" max="5153" width="4.125" style="1" customWidth="1"/>
    <col min="5154" max="5154" width="7.125" style="1" customWidth="1"/>
    <col min="5155" max="5155" width="4.125" style="1" customWidth="1"/>
    <col min="5156" max="5156" width="7.125" style="1" customWidth="1"/>
    <col min="5157" max="5157" width="4.125" style="1" customWidth="1"/>
    <col min="5158" max="5376" width="9" style="1"/>
    <col min="5377" max="5377" width="5.625" style="1" customWidth="1"/>
    <col min="5378" max="5378" width="3" style="1" customWidth="1"/>
    <col min="5379" max="5379" width="15.375" style="1" customWidth="1"/>
    <col min="5380" max="5380" width="9.125" style="1" customWidth="1"/>
    <col min="5381" max="5381" width="7.125" style="1" customWidth="1"/>
    <col min="5382" max="5382" width="4.125" style="1" customWidth="1"/>
    <col min="5383" max="5383" width="7.125" style="1" customWidth="1"/>
    <col min="5384" max="5384" width="4.125" style="1" customWidth="1"/>
    <col min="5385" max="5385" width="7.125" style="1" customWidth="1"/>
    <col min="5386" max="5386" width="4.125" style="1" customWidth="1"/>
    <col min="5387" max="5387" width="7.125" style="1" customWidth="1"/>
    <col min="5388" max="5388" width="4.125" style="1" customWidth="1"/>
    <col min="5389" max="5389" width="7.125" style="1" customWidth="1"/>
    <col min="5390" max="5390" width="4.125" style="1" customWidth="1"/>
    <col min="5391" max="5391" width="7.125" style="1" customWidth="1"/>
    <col min="5392" max="5392" width="4.125" style="1" customWidth="1"/>
    <col min="5393" max="5393" width="7.125" style="1" customWidth="1"/>
    <col min="5394" max="5394" width="4.125" style="1" customWidth="1"/>
    <col min="5395" max="5395" width="7.125" style="1" customWidth="1"/>
    <col min="5396" max="5396" width="4.125" style="1" customWidth="1"/>
    <col min="5397" max="5397" width="9.125" style="1" customWidth="1"/>
    <col min="5398" max="5398" width="7.125" style="1" customWidth="1"/>
    <col min="5399" max="5399" width="4.25" style="1" customWidth="1"/>
    <col min="5400" max="5400" width="7.125" style="1" customWidth="1"/>
    <col min="5401" max="5401" width="4.125" style="1" customWidth="1"/>
    <col min="5402" max="5402" width="7.125" style="1" customWidth="1"/>
    <col min="5403" max="5403" width="4.125" style="1" customWidth="1"/>
    <col min="5404" max="5404" width="7.125" style="1" customWidth="1"/>
    <col min="5405" max="5405" width="4.125" style="1" customWidth="1"/>
    <col min="5406" max="5406" width="7.125" style="1" customWidth="1"/>
    <col min="5407" max="5407" width="4.125" style="1" customWidth="1"/>
    <col min="5408" max="5408" width="7.125" style="1" customWidth="1"/>
    <col min="5409" max="5409" width="4.125" style="1" customWidth="1"/>
    <col min="5410" max="5410" width="7.125" style="1" customWidth="1"/>
    <col min="5411" max="5411" width="4.125" style="1" customWidth="1"/>
    <col min="5412" max="5412" width="7.125" style="1" customWidth="1"/>
    <col min="5413" max="5413" width="4.125" style="1" customWidth="1"/>
    <col min="5414" max="5632" width="9" style="1"/>
    <col min="5633" max="5633" width="5.625" style="1" customWidth="1"/>
    <col min="5634" max="5634" width="3" style="1" customWidth="1"/>
    <col min="5635" max="5635" width="15.375" style="1" customWidth="1"/>
    <col min="5636" max="5636" width="9.125" style="1" customWidth="1"/>
    <col min="5637" max="5637" width="7.125" style="1" customWidth="1"/>
    <col min="5638" max="5638" width="4.125" style="1" customWidth="1"/>
    <col min="5639" max="5639" width="7.125" style="1" customWidth="1"/>
    <col min="5640" max="5640" width="4.125" style="1" customWidth="1"/>
    <col min="5641" max="5641" width="7.125" style="1" customWidth="1"/>
    <col min="5642" max="5642" width="4.125" style="1" customWidth="1"/>
    <col min="5643" max="5643" width="7.125" style="1" customWidth="1"/>
    <col min="5644" max="5644" width="4.125" style="1" customWidth="1"/>
    <col min="5645" max="5645" width="7.125" style="1" customWidth="1"/>
    <col min="5646" max="5646" width="4.125" style="1" customWidth="1"/>
    <col min="5647" max="5647" width="7.125" style="1" customWidth="1"/>
    <col min="5648" max="5648" width="4.125" style="1" customWidth="1"/>
    <col min="5649" max="5649" width="7.125" style="1" customWidth="1"/>
    <col min="5650" max="5650" width="4.125" style="1" customWidth="1"/>
    <col min="5651" max="5651" width="7.125" style="1" customWidth="1"/>
    <col min="5652" max="5652" width="4.125" style="1" customWidth="1"/>
    <col min="5653" max="5653" width="9.125" style="1" customWidth="1"/>
    <col min="5654" max="5654" width="7.125" style="1" customWidth="1"/>
    <col min="5655" max="5655" width="4.25" style="1" customWidth="1"/>
    <col min="5656" max="5656" width="7.125" style="1" customWidth="1"/>
    <col min="5657" max="5657" width="4.125" style="1" customWidth="1"/>
    <col min="5658" max="5658" width="7.125" style="1" customWidth="1"/>
    <col min="5659" max="5659" width="4.125" style="1" customWidth="1"/>
    <col min="5660" max="5660" width="7.125" style="1" customWidth="1"/>
    <col min="5661" max="5661" width="4.125" style="1" customWidth="1"/>
    <col min="5662" max="5662" width="7.125" style="1" customWidth="1"/>
    <col min="5663" max="5663" width="4.125" style="1" customWidth="1"/>
    <col min="5664" max="5664" width="7.125" style="1" customWidth="1"/>
    <col min="5665" max="5665" width="4.125" style="1" customWidth="1"/>
    <col min="5666" max="5666" width="7.125" style="1" customWidth="1"/>
    <col min="5667" max="5667" width="4.125" style="1" customWidth="1"/>
    <col min="5668" max="5668" width="7.125" style="1" customWidth="1"/>
    <col min="5669" max="5669" width="4.125" style="1" customWidth="1"/>
    <col min="5670" max="5888" width="9" style="1"/>
    <col min="5889" max="5889" width="5.625" style="1" customWidth="1"/>
    <col min="5890" max="5890" width="3" style="1" customWidth="1"/>
    <col min="5891" max="5891" width="15.375" style="1" customWidth="1"/>
    <col min="5892" max="5892" width="9.125" style="1" customWidth="1"/>
    <col min="5893" max="5893" width="7.125" style="1" customWidth="1"/>
    <col min="5894" max="5894" width="4.125" style="1" customWidth="1"/>
    <col min="5895" max="5895" width="7.125" style="1" customWidth="1"/>
    <col min="5896" max="5896" width="4.125" style="1" customWidth="1"/>
    <col min="5897" max="5897" width="7.125" style="1" customWidth="1"/>
    <col min="5898" max="5898" width="4.125" style="1" customWidth="1"/>
    <col min="5899" max="5899" width="7.125" style="1" customWidth="1"/>
    <col min="5900" max="5900" width="4.125" style="1" customWidth="1"/>
    <col min="5901" max="5901" width="7.125" style="1" customWidth="1"/>
    <col min="5902" max="5902" width="4.125" style="1" customWidth="1"/>
    <col min="5903" max="5903" width="7.125" style="1" customWidth="1"/>
    <col min="5904" max="5904" width="4.125" style="1" customWidth="1"/>
    <col min="5905" max="5905" width="7.125" style="1" customWidth="1"/>
    <col min="5906" max="5906" width="4.125" style="1" customWidth="1"/>
    <col min="5907" max="5907" width="7.125" style="1" customWidth="1"/>
    <col min="5908" max="5908" width="4.125" style="1" customWidth="1"/>
    <col min="5909" max="5909" width="9.125" style="1" customWidth="1"/>
    <col min="5910" max="5910" width="7.125" style="1" customWidth="1"/>
    <col min="5911" max="5911" width="4.25" style="1" customWidth="1"/>
    <col min="5912" max="5912" width="7.125" style="1" customWidth="1"/>
    <col min="5913" max="5913" width="4.125" style="1" customWidth="1"/>
    <col min="5914" max="5914" width="7.125" style="1" customWidth="1"/>
    <col min="5915" max="5915" width="4.125" style="1" customWidth="1"/>
    <col min="5916" max="5916" width="7.125" style="1" customWidth="1"/>
    <col min="5917" max="5917" width="4.125" style="1" customWidth="1"/>
    <col min="5918" max="5918" width="7.125" style="1" customWidth="1"/>
    <col min="5919" max="5919" width="4.125" style="1" customWidth="1"/>
    <col min="5920" max="5920" width="7.125" style="1" customWidth="1"/>
    <col min="5921" max="5921" width="4.125" style="1" customWidth="1"/>
    <col min="5922" max="5922" width="7.125" style="1" customWidth="1"/>
    <col min="5923" max="5923" width="4.125" style="1" customWidth="1"/>
    <col min="5924" max="5924" width="7.125" style="1" customWidth="1"/>
    <col min="5925" max="5925" width="4.125" style="1" customWidth="1"/>
    <col min="5926" max="6144" width="9" style="1"/>
    <col min="6145" max="6145" width="5.625" style="1" customWidth="1"/>
    <col min="6146" max="6146" width="3" style="1" customWidth="1"/>
    <col min="6147" max="6147" width="15.375" style="1" customWidth="1"/>
    <col min="6148" max="6148" width="9.125" style="1" customWidth="1"/>
    <col min="6149" max="6149" width="7.125" style="1" customWidth="1"/>
    <col min="6150" max="6150" width="4.125" style="1" customWidth="1"/>
    <col min="6151" max="6151" width="7.125" style="1" customWidth="1"/>
    <col min="6152" max="6152" width="4.125" style="1" customWidth="1"/>
    <col min="6153" max="6153" width="7.125" style="1" customWidth="1"/>
    <col min="6154" max="6154" width="4.125" style="1" customWidth="1"/>
    <col min="6155" max="6155" width="7.125" style="1" customWidth="1"/>
    <col min="6156" max="6156" width="4.125" style="1" customWidth="1"/>
    <col min="6157" max="6157" width="7.125" style="1" customWidth="1"/>
    <col min="6158" max="6158" width="4.125" style="1" customWidth="1"/>
    <col min="6159" max="6159" width="7.125" style="1" customWidth="1"/>
    <col min="6160" max="6160" width="4.125" style="1" customWidth="1"/>
    <col min="6161" max="6161" width="7.125" style="1" customWidth="1"/>
    <col min="6162" max="6162" width="4.125" style="1" customWidth="1"/>
    <col min="6163" max="6163" width="7.125" style="1" customWidth="1"/>
    <col min="6164" max="6164" width="4.125" style="1" customWidth="1"/>
    <col min="6165" max="6165" width="9.125" style="1" customWidth="1"/>
    <col min="6166" max="6166" width="7.125" style="1" customWidth="1"/>
    <col min="6167" max="6167" width="4.25" style="1" customWidth="1"/>
    <col min="6168" max="6168" width="7.125" style="1" customWidth="1"/>
    <col min="6169" max="6169" width="4.125" style="1" customWidth="1"/>
    <col min="6170" max="6170" width="7.125" style="1" customWidth="1"/>
    <col min="6171" max="6171" width="4.125" style="1" customWidth="1"/>
    <col min="6172" max="6172" width="7.125" style="1" customWidth="1"/>
    <col min="6173" max="6173" width="4.125" style="1" customWidth="1"/>
    <col min="6174" max="6174" width="7.125" style="1" customWidth="1"/>
    <col min="6175" max="6175" width="4.125" style="1" customWidth="1"/>
    <col min="6176" max="6176" width="7.125" style="1" customWidth="1"/>
    <col min="6177" max="6177" width="4.125" style="1" customWidth="1"/>
    <col min="6178" max="6178" width="7.125" style="1" customWidth="1"/>
    <col min="6179" max="6179" width="4.125" style="1" customWidth="1"/>
    <col min="6180" max="6180" width="7.125" style="1" customWidth="1"/>
    <col min="6181" max="6181" width="4.125" style="1" customWidth="1"/>
    <col min="6182" max="6400" width="9" style="1"/>
    <col min="6401" max="6401" width="5.625" style="1" customWidth="1"/>
    <col min="6402" max="6402" width="3" style="1" customWidth="1"/>
    <col min="6403" max="6403" width="15.375" style="1" customWidth="1"/>
    <col min="6404" max="6404" width="9.125" style="1" customWidth="1"/>
    <col min="6405" max="6405" width="7.125" style="1" customWidth="1"/>
    <col min="6406" max="6406" width="4.125" style="1" customWidth="1"/>
    <col min="6407" max="6407" width="7.125" style="1" customWidth="1"/>
    <col min="6408" max="6408" width="4.125" style="1" customWidth="1"/>
    <col min="6409" max="6409" width="7.125" style="1" customWidth="1"/>
    <col min="6410" max="6410" width="4.125" style="1" customWidth="1"/>
    <col min="6411" max="6411" width="7.125" style="1" customWidth="1"/>
    <col min="6412" max="6412" width="4.125" style="1" customWidth="1"/>
    <col min="6413" max="6413" width="7.125" style="1" customWidth="1"/>
    <col min="6414" max="6414" width="4.125" style="1" customWidth="1"/>
    <col min="6415" max="6415" width="7.125" style="1" customWidth="1"/>
    <col min="6416" max="6416" width="4.125" style="1" customWidth="1"/>
    <col min="6417" max="6417" width="7.125" style="1" customWidth="1"/>
    <col min="6418" max="6418" width="4.125" style="1" customWidth="1"/>
    <col min="6419" max="6419" width="7.125" style="1" customWidth="1"/>
    <col min="6420" max="6420" width="4.125" style="1" customWidth="1"/>
    <col min="6421" max="6421" width="9.125" style="1" customWidth="1"/>
    <col min="6422" max="6422" width="7.125" style="1" customWidth="1"/>
    <col min="6423" max="6423" width="4.25" style="1" customWidth="1"/>
    <col min="6424" max="6424" width="7.125" style="1" customWidth="1"/>
    <col min="6425" max="6425" width="4.125" style="1" customWidth="1"/>
    <col min="6426" max="6426" width="7.125" style="1" customWidth="1"/>
    <col min="6427" max="6427" width="4.125" style="1" customWidth="1"/>
    <col min="6428" max="6428" width="7.125" style="1" customWidth="1"/>
    <col min="6429" max="6429" width="4.125" style="1" customWidth="1"/>
    <col min="6430" max="6430" width="7.125" style="1" customWidth="1"/>
    <col min="6431" max="6431" width="4.125" style="1" customWidth="1"/>
    <col min="6432" max="6432" width="7.125" style="1" customWidth="1"/>
    <col min="6433" max="6433" width="4.125" style="1" customWidth="1"/>
    <col min="6434" max="6434" width="7.125" style="1" customWidth="1"/>
    <col min="6435" max="6435" width="4.125" style="1" customWidth="1"/>
    <col min="6436" max="6436" width="7.125" style="1" customWidth="1"/>
    <col min="6437" max="6437" width="4.125" style="1" customWidth="1"/>
    <col min="6438" max="6656" width="9" style="1"/>
    <col min="6657" max="6657" width="5.625" style="1" customWidth="1"/>
    <col min="6658" max="6658" width="3" style="1" customWidth="1"/>
    <col min="6659" max="6659" width="15.375" style="1" customWidth="1"/>
    <col min="6660" max="6660" width="9.125" style="1" customWidth="1"/>
    <col min="6661" max="6661" width="7.125" style="1" customWidth="1"/>
    <col min="6662" max="6662" width="4.125" style="1" customWidth="1"/>
    <col min="6663" max="6663" width="7.125" style="1" customWidth="1"/>
    <col min="6664" max="6664" width="4.125" style="1" customWidth="1"/>
    <col min="6665" max="6665" width="7.125" style="1" customWidth="1"/>
    <col min="6666" max="6666" width="4.125" style="1" customWidth="1"/>
    <col min="6667" max="6667" width="7.125" style="1" customWidth="1"/>
    <col min="6668" max="6668" width="4.125" style="1" customWidth="1"/>
    <col min="6669" max="6669" width="7.125" style="1" customWidth="1"/>
    <col min="6670" max="6670" width="4.125" style="1" customWidth="1"/>
    <col min="6671" max="6671" width="7.125" style="1" customWidth="1"/>
    <col min="6672" max="6672" width="4.125" style="1" customWidth="1"/>
    <col min="6673" max="6673" width="7.125" style="1" customWidth="1"/>
    <col min="6674" max="6674" width="4.125" style="1" customWidth="1"/>
    <col min="6675" max="6675" width="7.125" style="1" customWidth="1"/>
    <col min="6676" max="6676" width="4.125" style="1" customWidth="1"/>
    <col min="6677" max="6677" width="9.125" style="1" customWidth="1"/>
    <col min="6678" max="6678" width="7.125" style="1" customWidth="1"/>
    <col min="6679" max="6679" width="4.25" style="1" customWidth="1"/>
    <col min="6680" max="6680" width="7.125" style="1" customWidth="1"/>
    <col min="6681" max="6681" width="4.125" style="1" customWidth="1"/>
    <col min="6682" max="6682" width="7.125" style="1" customWidth="1"/>
    <col min="6683" max="6683" width="4.125" style="1" customWidth="1"/>
    <col min="6684" max="6684" width="7.125" style="1" customWidth="1"/>
    <col min="6685" max="6685" width="4.125" style="1" customWidth="1"/>
    <col min="6686" max="6686" width="7.125" style="1" customWidth="1"/>
    <col min="6687" max="6687" width="4.125" style="1" customWidth="1"/>
    <col min="6688" max="6688" width="7.125" style="1" customWidth="1"/>
    <col min="6689" max="6689" width="4.125" style="1" customWidth="1"/>
    <col min="6690" max="6690" width="7.125" style="1" customWidth="1"/>
    <col min="6691" max="6691" width="4.125" style="1" customWidth="1"/>
    <col min="6692" max="6692" width="7.125" style="1" customWidth="1"/>
    <col min="6693" max="6693" width="4.125" style="1" customWidth="1"/>
    <col min="6694" max="6912" width="9" style="1"/>
    <col min="6913" max="6913" width="5.625" style="1" customWidth="1"/>
    <col min="6914" max="6914" width="3" style="1" customWidth="1"/>
    <col min="6915" max="6915" width="15.375" style="1" customWidth="1"/>
    <col min="6916" max="6916" width="9.125" style="1" customWidth="1"/>
    <col min="6917" max="6917" width="7.125" style="1" customWidth="1"/>
    <col min="6918" max="6918" width="4.125" style="1" customWidth="1"/>
    <col min="6919" max="6919" width="7.125" style="1" customWidth="1"/>
    <col min="6920" max="6920" width="4.125" style="1" customWidth="1"/>
    <col min="6921" max="6921" width="7.125" style="1" customWidth="1"/>
    <col min="6922" max="6922" width="4.125" style="1" customWidth="1"/>
    <col min="6923" max="6923" width="7.125" style="1" customWidth="1"/>
    <col min="6924" max="6924" width="4.125" style="1" customWidth="1"/>
    <col min="6925" max="6925" width="7.125" style="1" customWidth="1"/>
    <col min="6926" max="6926" width="4.125" style="1" customWidth="1"/>
    <col min="6927" max="6927" width="7.125" style="1" customWidth="1"/>
    <col min="6928" max="6928" width="4.125" style="1" customWidth="1"/>
    <col min="6929" max="6929" width="7.125" style="1" customWidth="1"/>
    <col min="6930" max="6930" width="4.125" style="1" customWidth="1"/>
    <col min="6931" max="6931" width="7.125" style="1" customWidth="1"/>
    <col min="6932" max="6932" width="4.125" style="1" customWidth="1"/>
    <col min="6933" max="6933" width="9.125" style="1" customWidth="1"/>
    <col min="6934" max="6934" width="7.125" style="1" customWidth="1"/>
    <col min="6935" max="6935" width="4.25" style="1" customWidth="1"/>
    <col min="6936" max="6936" width="7.125" style="1" customWidth="1"/>
    <col min="6937" max="6937" width="4.125" style="1" customWidth="1"/>
    <col min="6938" max="6938" width="7.125" style="1" customWidth="1"/>
    <col min="6939" max="6939" width="4.125" style="1" customWidth="1"/>
    <col min="6940" max="6940" width="7.125" style="1" customWidth="1"/>
    <col min="6941" max="6941" width="4.125" style="1" customWidth="1"/>
    <col min="6942" max="6942" width="7.125" style="1" customWidth="1"/>
    <col min="6943" max="6943" width="4.125" style="1" customWidth="1"/>
    <col min="6944" max="6944" width="7.125" style="1" customWidth="1"/>
    <col min="6945" max="6945" width="4.125" style="1" customWidth="1"/>
    <col min="6946" max="6946" width="7.125" style="1" customWidth="1"/>
    <col min="6947" max="6947" width="4.125" style="1" customWidth="1"/>
    <col min="6948" max="6948" width="7.125" style="1" customWidth="1"/>
    <col min="6949" max="6949" width="4.125" style="1" customWidth="1"/>
    <col min="6950" max="7168" width="9" style="1"/>
    <col min="7169" max="7169" width="5.625" style="1" customWidth="1"/>
    <col min="7170" max="7170" width="3" style="1" customWidth="1"/>
    <col min="7171" max="7171" width="15.375" style="1" customWidth="1"/>
    <col min="7172" max="7172" width="9.125" style="1" customWidth="1"/>
    <col min="7173" max="7173" width="7.125" style="1" customWidth="1"/>
    <col min="7174" max="7174" width="4.125" style="1" customWidth="1"/>
    <col min="7175" max="7175" width="7.125" style="1" customWidth="1"/>
    <col min="7176" max="7176" width="4.125" style="1" customWidth="1"/>
    <col min="7177" max="7177" width="7.125" style="1" customWidth="1"/>
    <col min="7178" max="7178" width="4.125" style="1" customWidth="1"/>
    <col min="7179" max="7179" width="7.125" style="1" customWidth="1"/>
    <col min="7180" max="7180" width="4.125" style="1" customWidth="1"/>
    <col min="7181" max="7181" width="7.125" style="1" customWidth="1"/>
    <col min="7182" max="7182" width="4.125" style="1" customWidth="1"/>
    <col min="7183" max="7183" width="7.125" style="1" customWidth="1"/>
    <col min="7184" max="7184" width="4.125" style="1" customWidth="1"/>
    <col min="7185" max="7185" width="7.125" style="1" customWidth="1"/>
    <col min="7186" max="7186" width="4.125" style="1" customWidth="1"/>
    <col min="7187" max="7187" width="7.125" style="1" customWidth="1"/>
    <col min="7188" max="7188" width="4.125" style="1" customWidth="1"/>
    <col min="7189" max="7189" width="9.125" style="1" customWidth="1"/>
    <col min="7190" max="7190" width="7.125" style="1" customWidth="1"/>
    <col min="7191" max="7191" width="4.25" style="1" customWidth="1"/>
    <col min="7192" max="7192" width="7.125" style="1" customWidth="1"/>
    <col min="7193" max="7193" width="4.125" style="1" customWidth="1"/>
    <col min="7194" max="7194" width="7.125" style="1" customWidth="1"/>
    <col min="7195" max="7195" width="4.125" style="1" customWidth="1"/>
    <col min="7196" max="7196" width="7.125" style="1" customWidth="1"/>
    <col min="7197" max="7197" width="4.125" style="1" customWidth="1"/>
    <col min="7198" max="7198" width="7.125" style="1" customWidth="1"/>
    <col min="7199" max="7199" width="4.125" style="1" customWidth="1"/>
    <col min="7200" max="7200" width="7.125" style="1" customWidth="1"/>
    <col min="7201" max="7201" width="4.125" style="1" customWidth="1"/>
    <col min="7202" max="7202" width="7.125" style="1" customWidth="1"/>
    <col min="7203" max="7203" width="4.125" style="1" customWidth="1"/>
    <col min="7204" max="7204" width="7.125" style="1" customWidth="1"/>
    <col min="7205" max="7205" width="4.125" style="1" customWidth="1"/>
    <col min="7206" max="7424" width="9" style="1"/>
    <col min="7425" max="7425" width="5.625" style="1" customWidth="1"/>
    <col min="7426" max="7426" width="3" style="1" customWidth="1"/>
    <col min="7427" max="7427" width="15.375" style="1" customWidth="1"/>
    <col min="7428" max="7428" width="9.125" style="1" customWidth="1"/>
    <col min="7429" max="7429" width="7.125" style="1" customWidth="1"/>
    <col min="7430" max="7430" width="4.125" style="1" customWidth="1"/>
    <col min="7431" max="7431" width="7.125" style="1" customWidth="1"/>
    <col min="7432" max="7432" width="4.125" style="1" customWidth="1"/>
    <col min="7433" max="7433" width="7.125" style="1" customWidth="1"/>
    <col min="7434" max="7434" width="4.125" style="1" customWidth="1"/>
    <col min="7435" max="7435" width="7.125" style="1" customWidth="1"/>
    <col min="7436" max="7436" width="4.125" style="1" customWidth="1"/>
    <col min="7437" max="7437" width="7.125" style="1" customWidth="1"/>
    <col min="7438" max="7438" width="4.125" style="1" customWidth="1"/>
    <col min="7439" max="7439" width="7.125" style="1" customWidth="1"/>
    <col min="7440" max="7440" width="4.125" style="1" customWidth="1"/>
    <col min="7441" max="7441" width="7.125" style="1" customWidth="1"/>
    <col min="7442" max="7442" width="4.125" style="1" customWidth="1"/>
    <col min="7443" max="7443" width="7.125" style="1" customWidth="1"/>
    <col min="7444" max="7444" width="4.125" style="1" customWidth="1"/>
    <col min="7445" max="7445" width="9.125" style="1" customWidth="1"/>
    <col min="7446" max="7446" width="7.125" style="1" customWidth="1"/>
    <col min="7447" max="7447" width="4.25" style="1" customWidth="1"/>
    <col min="7448" max="7448" width="7.125" style="1" customWidth="1"/>
    <col min="7449" max="7449" width="4.125" style="1" customWidth="1"/>
    <col min="7450" max="7450" width="7.125" style="1" customWidth="1"/>
    <col min="7451" max="7451" width="4.125" style="1" customWidth="1"/>
    <col min="7452" max="7452" width="7.125" style="1" customWidth="1"/>
    <col min="7453" max="7453" width="4.125" style="1" customWidth="1"/>
    <col min="7454" max="7454" width="7.125" style="1" customWidth="1"/>
    <col min="7455" max="7455" width="4.125" style="1" customWidth="1"/>
    <col min="7456" max="7456" width="7.125" style="1" customWidth="1"/>
    <col min="7457" max="7457" width="4.125" style="1" customWidth="1"/>
    <col min="7458" max="7458" width="7.125" style="1" customWidth="1"/>
    <col min="7459" max="7459" width="4.125" style="1" customWidth="1"/>
    <col min="7460" max="7460" width="7.125" style="1" customWidth="1"/>
    <col min="7461" max="7461" width="4.125" style="1" customWidth="1"/>
    <col min="7462" max="7680" width="9" style="1"/>
    <col min="7681" max="7681" width="5.625" style="1" customWidth="1"/>
    <col min="7682" max="7682" width="3" style="1" customWidth="1"/>
    <col min="7683" max="7683" width="15.375" style="1" customWidth="1"/>
    <col min="7684" max="7684" width="9.125" style="1" customWidth="1"/>
    <col min="7685" max="7685" width="7.125" style="1" customWidth="1"/>
    <col min="7686" max="7686" width="4.125" style="1" customWidth="1"/>
    <col min="7687" max="7687" width="7.125" style="1" customWidth="1"/>
    <col min="7688" max="7688" width="4.125" style="1" customWidth="1"/>
    <col min="7689" max="7689" width="7.125" style="1" customWidth="1"/>
    <col min="7690" max="7690" width="4.125" style="1" customWidth="1"/>
    <col min="7691" max="7691" width="7.125" style="1" customWidth="1"/>
    <col min="7692" max="7692" width="4.125" style="1" customWidth="1"/>
    <col min="7693" max="7693" width="7.125" style="1" customWidth="1"/>
    <col min="7694" max="7694" width="4.125" style="1" customWidth="1"/>
    <col min="7695" max="7695" width="7.125" style="1" customWidth="1"/>
    <col min="7696" max="7696" width="4.125" style="1" customWidth="1"/>
    <col min="7697" max="7697" width="7.125" style="1" customWidth="1"/>
    <col min="7698" max="7698" width="4.125" style="1" customWidth="1"/>
    <col min="7699" max="7699" width="7.125" style="1" customWidth="1"/>
    <col min="7700" max="7700" width="4.125" style="1" customWidth="1"/>
    <col min="7701" max="7701" width="9.125" style="1" customWidth="1"/>
    <col min="7702" max="7702" width="7.125" style="1" customWidth="1"/>
    <col min="7703" max="7703" width="4.25" style="1" customWidth="1"/>
    <col min="7704" max="7704" width="7.125" style="1" customWidth="1"/>
    <col min="7705" max="7705" width="4.125" style="1" customWidth="1"/>
    <col min="7706" max="7706" width="7.125" style="1" customWidth="1"/>
    <col min="7707" max="7707" width="4.125" style="1" customWidth="1"/>
    <col min="7708" max="7708" width="7.125" style="1" customWidth="1"/>
    <col min="7709" max="7709" width="4.125" style="1" customWidth="1"/>
    <col min="7710" max="7710" width="7.125" style="1" customWidth="1"/>
    <col min="7711" max="7711" width="4.125" style="1" customWidth="1"/>
    <col min="7712" max="7712" width="7.125" style="1" customWidth="1"/>
    <col min="7713" max="7713" width="4.125" style="1" customWidth="1"/>
    <col min="7714" max="7714" width="7.125" style="1" customWidth="1"/>
    <col min="7715" max="7715" width="4.125" style="1" customWidth="1"/>
    <col min="7716" max="7716" width="7.125" style="1" customWidth="1"/>
    <col min="7717" max="7717" width="4.125" style="1" customWidth="1"/>
    <col min="7718" max="7936" width="9" style="1"/>
    <col min="7937" max="7937" width="5.625" style="1" customWidth="1"/>
    <col min="7938" max="7938" width="3" style="1" customWidth="1"/>
    <col min="7939" max="7939" width="15.375" style="1" customWidth="1"/>
    <col min="7940" max="7940" width="9.125" style="1" customWidth="1"/>
    <col min="7941" max="7941" width="7.125" style="1" customWidth="1"/>
    <col min="7942" max="7942" width="4.125" style="1" customWidth="1"/>
    <col min="7943" max="7943" width="7.125" style="1" customWidth="1"/>
    <col min="7944" max="7944" width="4.125" style="1" customWidth="1"/>
    <col min="7945" max="7945" width="7.125" style="1" customWidth="1"/>
    <col min="7946" max="7946" width="4.125" style="1" customWidth="1"/>
    <col min="7947" max="7947" width="7.125" style="1" customWidth="1"/>
    <col min="7948" max="7948" width="4.125" style="1" customWidth="1"/>
    <col min="7949" max="7949" width="7.125" style="1" customWidth="1"/>
    <col min="7950" max="7950" width="4.125" style="1" customWidth="1"/>
    <col min="7951" max="7951" width="7.125" style="1" customWidth="1"/>
    <col min="7952" max="7952" width="4.125" style="1" customWidth="1"/>
    <col min="7953" max="7953" width="7.125" style="1" customWidth="1"/>
    <col min="7954" max="7954" width="4.125" style="1" customWidth="1"/>
    <col min="7955" max="7955" width="7.125" style="1" customWidth="1"/>
    <col min="7956" max="7956" width="4.125" style="1" customWidth="1"/>
    <col min="7957" max="7957" width="9.125" style="1" customWidth="1"/>
    <col min="7958" max="7958" width="7.125" style="1" customWidth="1"/>
    <col min="7959" max="7959" width="4.25" style="1" customWidth="1"/>
    <col min="7960" max="7960" width="7.125" style="1" customWidth="1"/>
    <col min="7961" max="7961" width="4.125" style="1" customWidth="1"/>
    <col min="7962" max="7962" width="7.125" style="1" customWidth="1"/>
    <col min="7963" max="7963" width="4.125" style="1" customWidth="1"/>
    <col min="7964" max="7964" width="7.125" style="1" customWidth="1"/>
    <col min="7965" max="7965" width="4.125" style="1" customWidth="1"/>
    <col min="7966" max="7966" width="7.125" style="1" customWidth="1"/>
    <col min="7967" max="7967" width="4.125" style="1" customWidth="1"/>
    <col min="7968" max="7968" width="7.125" style="1" customWidth="1"/>
    <col min="7969" max="7969" width="4.125" style="1" customWidth="1"/>
    <col min="7970" max="7970" width="7.125" style="1" customWidth="1"/>
    <col min="7971" max="7971" width="4.125" style="1" customWidth="1"/>
    <col min="7972" max="7972" width="7.125" style="1" customWidth="1"/>
    <col min="7973" max="7973" width="4.125" style="1" customWidth="1"/>
    <col min="7974" max="8192" width="9" style="1"/>
    <col min="8193" max="8193" width="5.625" style="1" customWidth="1"/>
    <col min="8194" max="8194" width="3" style="1" customWidth="1"/>
    <col min="8195" max="8195" width="15.375" style="1" customWidth="1"/>
    <col min="8196" max="8196" width="9.125" style="1" customWidth="1"/>
    <col min="8197" max="8197" width="7.125" style="1" customWidth="1"/>
    <col min="8198" max="8198" width="4.125" style="1" customWidth="1"/>
    <col min="8199" max="8199" width="7.125" style="1" customWidth="1"/>
    <col min="8200" max="8200" width="4.125" style="1" customWidth="1"/>
    <col min="8201" max="8201" width="7.125" style="1" customWidth="1"/>
    <col min="8202" max="8202" width="4.125" style="1" customWidth="1"/>
    <col min="8203" max="8203" width="7.125" style="1" customWidth="1"/>
    <col min="8204" max="8204" width="4.125" style="1" customWidth="1"/>
    <col min="8205" max="8205" width="7.125" style="1" customWidth="1"/>
    <col min="8206" max="8206" width="4.125" style="1" customWidth="1"/>
    <col min="8207" max="8207" width="7.125" style="1" customWidth="1"/>
    <col min="8208" max="8208" width="4.125" style="1" customWidth="1"/>
    <col min="8209" max="8209" width="7.125" style="1" customWidth="1"/>
    <col min="8210" max="8210" width="4.125" style="1" customWidth="1"/>
    <col min="8211" max="8211" width="7.125" style="1" customWidth="1"/>
    <col min="8212" max="8212" width="4.125" style="1" customWidth="1"/>
    <col min="8213" max="8213" width="9.125" style="1" customWidth="1"/>
    <col min="8214" max="8214" width="7.125" style="1" customWidth="1"/>
    <col min="8215" max="8215" width="4.25" style="1" customWidth="1"/>
    <col min="8216" max="8216" width="7.125" style="1" customWidth="1"/>
    <col min="8217" max="8217" width="4.125" style="1" customWidth="1"/>
    <col min="8218" max="8218" width="7.125" style="1" customWidth="1"/>
    <col min="8219" max="8219" width="4.125" style="1" customWidth="1"/>
    <col min="8220" max="8220" width="7.125" style="1" customWidth="1"/>
    <col min="8221" max="8221" width="4.125" style="1" customWidth="1"/>
    <col min="8222" max="8222" width="7.125" style="1" customWidth="1"/>
    <col min="8223" max="8223" width="4.125" style="1" customWidth="1"/>
    <col min="8224" max="8224" width="7.125" style="1" customWidth="1"/>
    <col min="8225" max="8225" width="4.125" style="1" customWidth="1"/>
    <col min="8226" max="8226" width="7.125" style="1" customWidth="1"/>
    <col min="8227" max="8227" width="4.125" style="1" customWidth="1"/>
    <col min="8228" max="8228" width="7.125" style="1" customWidth="1"/>
    <col min="8229" max="8229" width="4.125" style="1" customWidth="1"/>
    <col min="8230" max="8448" width="9" style="1"/>
    <col min="8449" max="8449" width="5.625" style="1" customWidth="1"/>
    <col min="8450" max="8450" width="3" style="1" customWidth="1"/>
    <col min="8451" max="8451" width="15.375" style="1" customWidth="1"/>
    <col min="8452" max="8452" width="9.125" style="1" customWidth="1"/>
    <col min="8453" max="8453" width="7.125" style="1" customWidth="1"/>
    <col min="8454" max="8454" width="4.125" style="1" customWidth="1"/>
    <col min="8455" max="8455" width="7.125" style="1" customWidth="1"/>
    <col min="8456" max="8456" width="4.125" style="1" customWidth="1"/>
    <col min="8457" max="8457" width="7.125" style="1" customWidth="1"/>
    <col min="8458" max="8458" width="4.125" style="1" customWidth="1"/>
    <col min="8459" max="8459" width="7.125" style="1" customWidth="1"/>
    <col min="8460" max="8460" width="4.125" style="1" customWidth="1"/>
    <col min="8461" max="8461" width="7.125" style="1" customWidth="1"/>
    <col min="8462" max="8462" width="4.125" style="1" customWidth="1"/>
    <col min="8463" max="8463" width="7.125" style="1" customWidth="1"/>
    <col min="8464" max="8464" width="4.125" style="1" customWidth="1"/>
    <col min="8465" max="8465" width="7.125" style="1" customWidth="1"/>
    <col min="8466" max="8466" width="4.125" style="1" customWidth="1"/>
    <col min="8467" max="8467" width="7.125" style="1" customWidth="1"/>
    <col min="8468" max="8468" width="4.125" style="1" customWidth="1"/>
    <col min="8469" max="8469" width="9.125" style="1" customWidth="1"/>
    <col min="8470" max="8470" width="7.125" style="1" customWidth="1"/>
    <col min="8471" max="8471" width="4.25" style="1" customWidth="1"/>
    <col min="8472" max="8472" width="7.125" style="1" customWidth="1"/>
    <col min="8473" max="8473" width="4.125" style="1" customWidth="1"/>
    <col min="8474" max="8474" width="7.125" style="1" customWidth="1"/>
    <col min="8475" max="8475" width="4.125" style="1" customWidth="1"/>
    <col min="8476" max="8476" width="7.125" style="1" customWidth="1"/>
    <col min="8477" max="8477" width="4.125" style="1" customWidth="1"/>
    <col min="8478" max="8478" width="7.125" style="1" customWidth="1"/>
    <col min="8479" max="8479" width="4.125" style="1" customWidth="1"/>
    <col min="8480" max="8480" width="7.125" style="1" customWidth="1"/>
    <col min="8481" max="8481" width="4.125" style="1" customWidth="1"/>
    <col min="8482" max="8482" width="7.125" style="1" customWidth="1"/>
    <col min="8483" max="8483" width="4.125" style="1" customWidth="1"/>
    <col min="8484" max="8484" width="7.125" style="1" customWidth="1"/>
    <col min="8485" max="8485" width="4.125" style="1" customWidth="1"/>
    <col min="8486" max="8704" width="9" style="1"/>
    <col min="8705" max="8705" width="5.625" style="1" customWidth="1"/>
    <col min="8706" max="8706" width="3" style="1" customWidth="1"/>
    <col min="8707" max="8707" width="15.375" style="1" customWidth="1"/>
    <col min="8708" max="8708" width="9.125" style="1" customWidth="1"/>
    <col min="8709" max="8709" width="7.125" style="1" customWidth="1"/>
    <col min="8710" max="8710" width="4.125" style="1" customWidth="1"/>
    <col min="8711" max="8711" width="7.125" style="1" customWidth="1"/>
    <col min="8712" max="8712" width="4.125" style="1" customWidth="1"/>
    <col min="8713" max="8713" width="7.125" style="1" customWidth="1"/>
    <col min="8714" max="8714" width="4.125" style="1" customWidth="1"/>
    <col min="8715" max="8715" width="7.125" style="1" customWidth="1"/>
    <col min="8716" max="8716" width="4.125" style="1" customWidth="1"/>
    <col min="8717" max="8717" width="7.125" style="1" customWidth="1"/>
    <col min="8718" max="8718" width="4.125" style="1" customWidth="1"/>
    <col min="8719" max="8719" width="7.125" style="1" customWidth="1"/>
    <col min="8720" max="8720" width="4.125" style="1" customWidth="1"/>
    <col min="8721" max="8721" width="7.125" style="1" customWidth="1"/>
    <col min="8722" max="8722" width="4.125" style="1" customWidth="1"/>
    <col min="8723" max="8723" width="7.125" style="1" customWidth="1"/>
    <col min="8724" max="8724" width="4.125" style="1" customWidth="1"/>
    <col min="8725" max="8725" width="9.125" style="1" customWidth="1"/>
    <col min="8726" max="8726" width="7.125" style="1" customWidth="1"/>
    <col min="8727" max="8727" width="4.25" style="1" customWidth="1"/>
    <col min="8728" max="8728" width="7.125" style="1" customWidth="1"/>
    <col min="8729" max="8729" width="4.125" style="1" customWidth="1"/>
    <col min="8730" max="8730" width="7.125" style="1" customWidth="1"/>
    <col min="8731" max="8731" width="4.125" style="1" customWidth="1"/>
    <col min="8732" max="8732" width="7.125" style="1" customWidth="1"/>
    <col min="8733" max="8733" width="4.125" style="1" customWidth="1"/>
    <col min="8734" max="8734" width="7.125" style="1" customWidth="1"/>
    <col min="8735" max="8735" width="4.125" style="1" customWidth="1"/>
    <col min="8736" max="8736" width="7.125" style="1" customWidth="1"/>
    <col min="8737" max="8737" width="4.125" style="1" customWidth="1"/>
    <col min="8738" max="8738" width="7.125" style="1" customWidth="1"/>
    <col min="8739" max="8739" width="4.125" style="1" customWidth="1"/>
    <col min="8740" max="8740" width="7.125" style="1" customWidth="1"/>
    <col min="8741" max="8741" width="4.125" style="1" customWidth="1"/>
    <col min="8742" max="8960" width="9" style="1"/>
    <col min="8961" max="8961" width="5.625" style="1" customWidth="1"/>
    <col min="8962" max="8962" width="3" style="1" customWidth="1"/>
    <col min="8963" max="8963" width="15.375" style="1" customWidth="1"/>
    <col min="8964" max="8964" width="9.125" style="1" customWidth="1"/>
    <col min="8965" max="8965" width="7.125" style="1" customWidth="1"/>
    <col min="8966" max="8966" width="4.125" style="1" customWidth="1"/>
    <col min="8967" max="8967" width="7.125" style="1" customWidth="1"/>
    <col min="8968" max="8968" width="4.125" style="1" customWidth="1"/>
    <col min="8969" max="8969" width="7.125" style="1" customWidth="1"/>
    <col min="8970" max="8970" width="4.125" style="1" customWidth="1"/>
    <col min="8971" max="8971" width="7.125" style="1" customWidth="1"/>
    <col min="8972" max="8972" width="4.125" style="1" customWidth="1"/>
    <col min="8973" max="8973" width="7.125" style="1" customWidth="1"/>
    <col min="8974" max="8974" width="4.125" style="1" customWidth="1"/>
    <col min="8975" max="8975" width="7.125" style="1" customWidth="1"/>
    <col min="8976" max="8976" width="4.125" style="1" customWidth="1"/>
    <col min="8977" max="8977" width="7.125" style="1" customWidth="1"/>
    <col min="8978" max="8978" width="4.125" style="1" customWidth="1"/>
    <col min="8979" max="8979" width="7.125" style="1" customWidth="1"/>
    <col min="8980" max="8980" width="4.125" style="1" customWidth="1"/>
    <col min="8981" max="8981" width="9.125" style="1" customWidth="1"/>
    <col min="8982" max="8982" width="7.125" style="1" customWidth="1"/>
    <col min="8983" max="8983" width="4.25" style="1" customWidth="1"/>
    <col min="8984" max="8984" width="7.125" style="1" customWidth="1"/>
    <col min="8985" max="8985" width="4.125" style="1" customWidth="1"/>
    <col min="8986" max="8986" width="7.125" style="1" customWidth="1"/>
    <col min="8987" max="8987" width="4.125" style="1" customWidth="1"/>
    <col min="8988" max="8988" width="7.125" style="1" customWidth="1"/>
    <col min="8989" max="8989" width="4.125" style="1" customWidth="1"/>
    <col min="8990" max="8990" width="7.125" style="1" customWidth="1"/>
    <col min="8991" max="8991" width="4.125" style="1" customWidth="1"/>
    <col min="8992" max="8992" width="7.125" style="1" customWidth="1"/>
    <col min="8993" max="8993" width="4.125" style="1" customWidth="1"/>
    <col min="8994" max="8994" width="7.125" style="1" customWidth="1"/>
    <col min="8995" max="8995" width="4.125" style="1" customWidth="1"/>
    <col min="8996" max="8996" width="7.125" style="1" customWidth="1"/>
    <col min="8997" max="8997" width="4.125" style="1" customWidth="1"/>
    <col min="8998" max="9216" width="9" style="1"/>
    <col min="9217" max="9217" width="5.625" style="1" customWidth="1"/>
    <col min="9218" max="9218" width="3" style="1" customWidth="1"/>
    <col min="9219" max="9219" width="15.375" style="1" customWidth="1"/>
    <col min="9220" max="9220" width="9.125" style="1" customWidth="1"/>
    <col min="9221" max="9221" width="7.125" style="1" customWidth="1"/>
    <col min="9222" max="9222" width="4.125" style="1" customWidth="1"/>
    <col min="9223" max="9223" width="7.125" style="1" customWidth="1"/>
    <col min="9224" max="9224" width="4.125" style="1" customWidth="1"/>
    <col min="9225" max="9225" width="7.125" style="1" customWidth="1"/>
    <col min="9226" max="9226" width="4.125" style="1" customWidth="1"/>
    <col min="9227" max="9227" width="7.125" style="1" customWidth="1"/>
    <col min="9228" max="9228" width="4.125" style="1" customWidth="1"/>
    <col min="9229" max="9229" width="7.125" style="1" customWidth="1"/>
    <col min="9230" max="9230" width="4.125" style="1" customWidth="1"/>
    <col min="9231" max="9231" width="7.125" style="1" customWidth="1"/>
    <col min="9232" max="9232" width="4.125" style="1" customWidth="1"/>
    <col min="9233" max="9233" width="7.125" style="1" customWidth="1"/>
    <col min="9234" max="9234" width="4.125" style="1" customWidth="1"/>
    <col min="9235" max="9235" width="7.125" style="1" customWidth="1"/>
    <col min="9236" max="9236" width="4.125" style="1" customWidth="1"/>
    <col min="9237" max="9237" width="9.125" style="1" customWidth="1"/>
    <col min="9238" max="9238" width="7.125" style="1" customWidth="1"/>
    <col min="9239" max="9239" width="4.25" style="1" customWidth="1"/>
    <col min="9240" max="9240" width="7.125" style="1" customWidth="1"/>
    <col min="9241" max="9241" width="4.125" style="1" customWidth="1"/>
    <col min="9242" max="9242" width="7.125" style="1" customWidth="1"/>
    <col min="9243" max="9243" width="4.125" style="1" customWidth="1"/>
    <col min="9244" max="9244" width="7.125" style="1" customWidth="1"/>
    <col min="9245" max="9245" width="4.125" style="1" customWidth="1"/>
    <col min="9246" max="9246" width="7.125" style="1" customWidth="1"/>
    <col min="9247" max="9247" width="4.125" style="1" customWidth="1"/>
    <col min="9248" max="9248" width="7.125" style="1" customWidth="1"/>
    <col min="9249" max="9249" width="4.125" style="1" customWidth="1"/>
    <col min="9250" max="9250" width="7.125" style="1" customWidth="1"/>
    <col min="9251" max="9251" width="4.125" style="1" customWidth="1"/>
    <col min="9252" max="9252" width="7.125" style="1" customWidth="1"/>
    <col min="9253" max="9253" width="4.125" style="1" customWidth="1"/>
    <col min="9254" max="9472" width="9" style="1"/>
    <col min="9473" max="9473" width="5.625" style="1" customWidth="1"/>
    <col min="9474" max="9474" width="3" style="1" customWidth="1"/>
    <col min="9475" max="9475" width="15.375" style="1" customWidth="1"/>
    <col min="9476" max="9476" width="9.125" style="1" customWidth="1"/>
    <col min="9477" max="9477" width="7.125" style="1" customWidth="1"/>
    <col min="9478" max="9478" width="4.125" style="1" customWidth="1"/>
    <col min="9479" max="9479" width="7.125" style="1" customWidth="1"/>
    <col min="9480" max="9480" width="4.125" style="1" customWidth="1"/>
    <col min="9481" max="9481" width="7.125" style="1" customWidth="1"/>
    <col min="9482" max="9482" width="4.125" style="1" customWidth="1"/>
    <col min="9483" max="9483" width="7.125" style="1" customWidth="1"/>
    <col min="9484" max="9484" width="4.125" style="1" customWidth="1"/>
    <col min="9485" max="9485" width="7.125" style="1" customWidth="1"/>
    <col min="9486" max="9486" width="4.125" style="1" customWidth="1"/>
    <col min="9487" max="9487" width="7.125" style="1" customWidth="1"/>
    <col min="9488" max="9488" width="4.125" style="1" customWidth="1"/>
    <col min="9489" max="9489" width="7.125" style="1" customWidth="1"/>
    <col min="9490" max="9490" width="4.125" style="1" customWidth="1"/>
    <col min="9491" max="9491" width="7.125" style="1" customWidth="1"/>
    <col min="9492" max="9492" width="4.125" style="1" customWidth="1"/>
    <col min="9493" max="9493" width="9.125" style="1" customWidth="1"/>
    <col min="9494" max="9494" width="7.125" style="1" customWidth="1"/>
    <col min="9495" max="9495" width="4.25" style="1" customWidth="1"/>
    <col min="9496" max="9496" width="7.125" style="1" customWidth="1"/>
    <col min="9497" max="9497" width="4.125" style="1" customWidth="1"/>
    <col min="9498" max="9498" width="7.125" style="1" customWidth="1"/>
    <col min="9499" max="9499" width="4.125" style="1" customWidth="1"/>
    <col min="9500" max="9500" width="7.125" style="1" customWidth="1"/>
    <col min="9501" max="9501" width="4.125" style="1" customWidth="1"/>
    <col min="9502" max="9502" width="7.125" style="1" customWidth="1"/>
    <col min="9503" max="9503" width="4.125" style="1" customWidth="1"/>
    <col min="9504" max="9504" width="7.125" style="1" customWidth="1"/>
    <col min="9505" max="9505" width="4.125" style="1" customWidth="1"/>
    <col min="9506" max="9506" width="7.125" style="1" customWidth="1"/>
    <col min="9507" max="9507" width="4.125" style="1" customWidth="1"/>
    <col min="9508" max="9508" width="7.125" style="1" customWidth="1"/>
    <col min="9509" max="9509" width="4.125" style="1" customWidth="1"/>
    <col min="9510" max="9728" width="9" style="1"/>
    <col min="9729" max="9729" width="5.625" style="1" customWidth="1"/>
    <col min="9730" max="9730" width="3" style="1" customWidth="1"/>
    <col min="9731" max="9731" width="15.375" style="1" customWidth="1"/>
    <col min="9732" max="9732" width="9.125" style="1" customWidth="1"/>
    <col min="9733" max="9733" width="7.125" style="1" customWidth="1"/>
    <col min="9734" max="9734" width="4.125" style="1" customWidth="1"/>
    <col min="9735" max="9735" width="7.125" style="1" customWidth="1"/>
    <col min="9736" max="9736" width="4.125" style="1" customWidth="1"/>
    <col min="9737" max="9737" width="7.125" style="1" customWidth="1"/>
    <col min="9738" max="9738" width="4.125" style="1" customWidth="1"/>
    <col min="9739" max="9739" width="7.125" style="1" customWidth="1"/>
    <col min="9740" max="9740" width="4.125" style="1" customWidth="1"/>
    <col min="9741" max="9741" width="7.125" style="1" customWidth="1"/>
    <col min="9742" max="9742" width="4.125" style="1" customWidth="1"/>
    <col min="9743" max="9743" width="7.125" style="1" customWidth="1"/>
    <col min="9744" max="9744" width="4.125" style="1" customWidth="1"/>
    <col min="9745" max="9745" width="7.125" style="1" customWidth="1"/>
    <col min="9746" max="9746" width="4.125" style="1" customWidth="1"/>
    <col min="9747" max="9747" width="7.125" style="1" customWidth="1"/>
    <col min="9748" max="9748" width="4.125" style="1" customWidth="1"/>
    <col min="9749" max="9749" width="9.125" style="1" customWidth="1"/>
    <col min="9750" max="9750" width="7.125" style="1" customWidth="1"/>
    <col min="9751" max="9751" width="4.25" style="1" customWidth="1"/>
    <col min="9752" max="9752" width="7.125" style="1" customWidth="1"/>
    <col min="9753" max="9753" width="4.125" style="1" customWidth="1"/>
    <col min="9754" max="9754" width="7.125" style="1" customWidth="1"/>
    <col min="9755" max="9755" width="4.125" style="1" customWidth="1"/>
    <col min="9756" max="9756" width="7.125" style="1" customWidth="1"/>
    <col min="9757" max="9757" width="4.125" style="1" customWidth="1"/>
    <col min="9758" max="9758" width="7.125" style="1" customWidth="1"/>
    <col min="9759" max="9759" width="4.125" style="1" customWidth="1"/>
    <col min="9760" max="9760" width="7.125" style="1" customWidth="1"/>
    <col min="9761" max="9761" width="4.125" style="1" customWidth="1"/>
    <col min="9762" max="9762" width="7.125" style="1" customWidth="1"/>
    <col min="9763" max="9763" width="4.125" style="1" customWidth="1"/>
    <col min="9764" max="9764" width="7.125" style="1" customWidth="1"/>
    <col min="9765" max="9765" width="4.125" style="1" customWidth="1"/>
    <col min="9766" max="9984" width="9" style="1"/>
    <col min="9985" max="9985" width="5.625" style="1" customWidth="1"/>
    <col min="9986" max="9986" width="3" style="1" customWidth="1"/>
    <col min="9987" max="9987" width="15.375" style="1" customWidth="1"/>
    <col min="9988" max="9988" width="9.125" style="1" customWidth="1"/>
    <col min="9989" max="9989" width="7.125" style="1" customWidth="1"/>
    <col min="9990" max="9990" width="4.125" style="1" customWidth="1"/>
    <col min="9991" max="9991" width="7.125" style="1" customWidth="1"/>
    <col min="9992" max="9992" width="4.125" style="1" customWidth="1"/>
    <col min="9993" max="9993" width="7.125" style="1" customWidth="1"/>
    <col min="9994" max="9994" width="4.125" style="1" customWidth="1"/>
    <col min="9995" max="9995" width="7.125" style="1" customWidth="1"/>
    <col min="9996" max="9996" width="4.125" style="1" customWidth="1"/>
    <col min="9997" max="9997" width="7.125" style="1" customWidth="1"/>
    <col min="9998" max="9998" width="4.125" style="1" customWidth="1"/>
    <col min="9999" max="9999" width="7.125" style="1" customWidth="1"/>
    <col min="10000" max="10000" width="4.125" style="1" customWidth="1"/>
    <col min="10001" max="10001" width="7.125" style="1" customWidth="1"/>
    <col min="10002" max="10002" width="4.125" style="1" customWidth="1"/>
    <col min="10003" max="10003" width="7.125" style="1" customWidth="1"/>
    <col min="10004" max="10004" width="4.125" style="1" customWidth="1"/>
    <col min="10005" max="10005" width="9.125" style="1" customWidth="1"/>
    <col min="10006" max="10006" width="7.125" style="1" customWidth="1"/>
    <col min="10007" max="10007" width="4.25" style="1" customWidth="1"/>
    <col min="10008" max="10008" width="7.125" style="1" customWidth="1"/>
    <col min="10009" max="10009" width="4.125" style="1" customWidth="1"/>
    <col min="10010" max="10010" width="7.125" style="1" customWidth="1"/>
    <col min="10011" max="10011" width="4.125" style="1" customWidth="1"/>
    <col min="10012" max="10012" width="7.125" style="1" customWidth="1"/>
    <col min="10013" max="10013" width="4.125" style="1" customWidth="1"/>
    <col min="10014" max="10014" width="7.125" style="1" customWidth="1"/>
    <col min="10015" max="10015" width="4.125" style="1" customWidth="1"/>
    <col min="10016" max="10016" width="7.125" style="1" customWidth="1"/>
    <col min="10017" max="10017" width="4.125" style="1" customWidth="1"/>
    <col min="10018" max="10018" width="7.125" style="1" customWidth="1"/>
    <col min="10019" max="10019" width="4.125" style="1" customWidth="1"/>
    <col min="10020" max="10020" width="7.125" style="1" customWidth="1"/>
    <col min="10021" max="10021" width="4.125" style="1" customWidth="1"/>
    <col min="10022" max="10240" width="9" style="1"/>
    <col min="10241" max="10241" width="5.625" style="1" customWidth="1"/>
    <col min="10242" max="10242" width="3" style="1" customWidth="1"/>
    <col min="10243" max="10243" width="15.375" style="1" customWidth="1"/>
    <col min="10244" max="10244" width="9.125" style="1" customWidth="1"/>
    <col min="10245" max="10245" width="7.125" style="1" customWidth="1"/>
    <col min="10246" max="10246" width="4.125" style="1" customWidth="1"/>
    <col min="10247" max="10247" width="7.125" style="1" customWidth="1"/>
    <col min="10248" max="10248" width="4.125" style="1" customWidth="1"/>
    <col min="10249" max="10249" width="7.125" style="1" customWidth="1"/>
    <col min="10250" max="10250" width="4.125" style="1" customWidth="1"/>
    <col min="10251" max="10251" width="7.125" style="1" customWidth="1"/>
    <col min="10252" max="10252" width="4.125" style="1" customWidth="1"/>
    <col min="10253" max="10253" width="7.125" style="1" customWidth="1"/>
    <col min="10254" max="10254" width="4.125" style="1" customWidth="1"/>
    <col min="10255" max="10255" width="7.125" style="1" customWidth="1"/>
    <col min="10256" max="10256" width="4.125" style="1" customWidth="1"/>
    <col min="10257" max="10257" width="7.125" style="1" customWidth="1"/>
    <col min="10258" max="10258" width="4.125" style="1" customWidth="1"/>
    <col min="10259" max="10259" width="7.125" style="1" customWidth="1"/>
    <col min="10260" max="10260" width="4.125" style="1" customWidth="1"/>
    <col min="10261" max="10261" width="9.125" style="1" customWidth="1"/>
    <col min="10262" max="10262" width="7.125" style="1" customWidth="1"/>
    <col min="10263" max="10263" width="4.25" style="1" customWidth="1"/>
    <col min="10264" max="10264" width="7.125" style="1" customWidth="1"/>
    <col min="10265" max="10265" width="4.125" style="1" customWidth="1"/>
    <col min="10266" max="10266" width="7.125" style="1" customWidth="1"/>
    <col min="10267" max="10267" width="4.125" style="1" customWidth="1"/>
    <col min="10268" max="10268" width="7.125" style="1" customWidth="1"/>
    <col min="10269" max="10269" width="4.125" style="1" customWidth="1"/>
    <col min="10270" max="10270" width="7.125" style="1" customWidth="1"/>
    <col min="10271" max="10271" width="4.125" style="1" customWidth="1"/>
    <col min="10272" max="10272" width="7.125" style="1" customWidth="1"/>
    <col min="10273" max="10273" width="4.125" style="1" customWidth="1"/>
    <col min="10274" max="10274" width="7.125" style="1" customWidth="1"/>
    <col min="10275" max="10275" width="4.125" style="1" customWidth="1"/>
    <col min="10276" max="10276" width="7.125" style="1" customWidth="1"/>
    <col min="10277" max="10277" width="4.125" style="1" customWidth="1"/>
    <col min="10278" max="10496" width="9" style="1"/>
    <col min="10497" max="10497" width="5.625" style="1" customWidth="1"/>
    <col min="10498" max="10498" width="3" style="1" customWidth="1"/>
    <col min="10499" max="10499" width="15.375" style="1" customWidth="1"/>
    <col min="10500" max="10500" width="9.125" style="1" customWidth="1"/>
    <col min="10501" max="10501" width="7.125" style="1" customWidth="1"/>
    <col min="10502" max="10502" width="4.125" style="1" customWidth="1"/>
    <col min="10503" max="10503" width="7.125" style="1" customWidth="1"/>
    <col min="10504" max="10504" width="4.125" style="1" customWidth="1"/>
    <col min="10505" max="10505" width="7.125" style="1" customWidth="1"/>
    <col min="10506" max="10506" width="4.125" style="1" customWidth="1"/>
    <col min="10507" max="10507" width="7.125" style="1" customWidth="1"/>
    <col min="10508" max="10508" width="4.125" style="1" customWidth="1"/>
    <col min="10509" max="10509" width="7.125" style="1" customWidth="1"/>
    <col min="10510" max="10510" width="4.125" style="1" customWidth="1"/>
    <col min="10511" max="10511" width="7.125" style="1" customWidth="1"/>
    <col min="10512" max="10512" width="4.125" style="1" customWidth="1"/>
    <col min="10513" max="10513" width="7.125" style="1" customWidth="1"/>
    <col min="10514" max="10514" width="4.125" style="1" customWidth="1"/>
    <col min="10515" max="10515" width="7.125" style="1" customWidth="1"/>
    <col min="10516" max="10516" width="4.125" style="1" customWidth="1"/>
    <col min="10517" max="10517" width="9.125" style="1" customWidth="1"/>
    <col min="10518" max="10518" width="7.125" style="1" customWidth="1"/>
    <col min="10519" max="10519" width="4.25" style="1" customWidth="1"/>
    <col min="10520" max="10520" width="7.125" style="1" customWidth="1"/>
    <col min="10521" max="10521" width="4.125" style="1" customWidth="1"/>
    <col min="10522" max="10522" width="7.125" style="1" customWidth="1"/>
    <col min="10523" max="10523" width="4.125" style="1" customWidth="1"/>
    <col min="10524" max="10524" width="7.125" style="1" customWidth="1"/>
    <col min="10525" max="10525" width="4.125" style="1" customWidth="1"/>
    <col min="10526" max="10526" width="7.125" style="1" customWidth="1"/>
    <col min="10527" max="10527" width="4.125" style="1" customWidth="1"/>
    <col min="10528" max="10528" width="7.125" style="1" customWidth="1"/>
    <col min="10529" max="10529" width="4.125" style="1" customWidth="1"/>
    <col min="10530" max="10530" width="7.125" style="1" customWidth="1"/>
    <col min="10531" max="10531" width="4.125" style="1" customWidth="1"/>
    <col min="10532" max="10532" width="7.125" style="1" customWidth="1"/>
    <col min="10533" max="10533" width="4.125" style="1" customWidth="1"/>
    <col min="10534" max="10752" width="9" style="1"/>
    <col min="10753" max="10753" width="5.625" style="1" customWidth="1"/>
    <col min="10754" max="10754" width="3" style="1" customWidth="1"/>
    <col min="10755" max="10755" width="15.375" style="1" customWidth="1"/>
    <col min="10756" max="10756" width="9.125" style="1" customWidth="1"/>
    <col min="10757" max="10757" width="7.125" style="1" customWidth="1"/>
    <col min="10758" max="10758" width="4.125" style="1" customWidth="1"/>
    <col min="10759" max="10759" width="7.125" style="1" customWidth="1"/>
    <col min="10760" max="10760" width="4.125" style="1" customWidth="1"/>
    <col min="10761" max="10761" width="7.125" style="1" customWidth="1"/>
    <col min="10762" max="10762" width="4.125" style="1" customWidth="1"/>
    <col min="10763" max="10763" width="7.125" style="1" customWidth="1"/>
    <col min="10764" max="10764" width="4.125" style="1" customWidth="1"/>
    <col min="10765" max="10765" width="7.125" style="1" customWidth="1"/>
    <col min="10766" max="10766" width="4.125" style="1" customWidth="1"/>
    <col min="10767" max="10767" width="7.125" style="1" customWidth="1"/>
    <col min="10768" max="10768" width="4.125" style="1" customWidth="1"/>
    <col min="10769" max="10769" width="7.125" style="1" customWidth="1"/>
    <col min="10770" max="10770" width="4.125" style="1" customWidth="1"/>
    <col min="10771" max="10771" width="7.125" style="1" customWidth="1"/>
    <col min="10772" max="10772" width="4.125" style="1" customWidth="1"/>
    <col min="10773" max="10773" width="9.125" style="1" customWidth="1"/>
    <col min="10774" max="10774" width="7.125" style="1" customWidth="1"/>
    <col min="10775" max="10775" width="4.25" style="1" customWidth="1"/>
    <col min="10776" max="10776" width="7.125" style="1" customWidth="1"/>
    <col min="10777" max="10777" width="4.125" style="1" customWidth="1"/>
    <col min="10778" max="10778" width="7.125" style="1" customWidth="1"/>
    <col min="10779" max="10779" width="4.125" style="1" customWidth="1"/>
    <col min="10780" max="10780" width="7.125" style="1" customWidth="1"/>
    <col min="10781" max="10781" width="4.125" style="1" customWidth="1"/>
    <col min="10782" max="10782" width="7.125" style="1" customWidth="1"/>
    <col min="10783" max="10783" width="4.125" style="1" customWidth="1"/>
    <col min="10784" max="10784" width="7.125" style="1" customWidth="1"/>
    <col min="10785" max="10785" width="4.125" style="1" customWidth="1"/>
    <col min="10786" max="10786" width="7.125" style="1" customWidth="1"/>
    <col min="10787" max="10787" width="4.125" style="1" customWidth="1"/>
    <col min="10788" max="10788" width="7.125" style="1" customWidth="1"/>
    <col min="10789" max="10789" width="4.125" style="1" customWidth="1"/>
    <col min="10790" max="11008" width="9" style="1"/>
    <col min="11009" max="11009" width="5.625" style="1" customWidth="1"/>
    <col min="11010" max="11010" width="3" style="1" customWidth="1"/>
    <col min="11011" max="11011" width="15.375" style="1" customWidth="1"/>
    <col min="11012" max="11012" width="9.125" style="1" customWidth="1"/>
    <col min="11013" max="11013" width="7.125" style="1" customWidth="1"/>
    <col min="11014" max="11014" width="4.125" style="1" customWidth="1"/>
    <col min="11015" max="11015" width="7.125" style="1" customWidth="1"/>
    <col min="11016" max="11016" width="4.125" style="1" customWidth="1"/>
    <col min="11017" max="11017" width="7.125" style="1" customWidth="1"/>
    <col min="11018" max="11018" width="4.125" style="1" customWidth="1"/>
    <col min="11019" max="11019" width="7.125" style="1" customWidth="1"/>
    <col min="11020" max="11020" width="4.125" style="1" customWidth="1"/>
    <col min="11021" max="11021" width="7.125" style="1" customWidth="1"/>
    <col min="11022" max="11022" width="4.125" style="1" customWidth="1"/>
    <col min="11023" max="11023" width="7.125" style="1" customWidth="1"/>
    <col min="11024" max="11024" width="4.125" style="1" customWidth="1"/>
    <col min="11025" max="11025" width="7.125" style="1" customWidth="1"/>
    <col min="11026" max="11026" width="4.125" style="1" customWidth="1"/>
    <col min="11027" max="11027" width="7.125" style="1" customWidth="1"/>
    <col min="11028" max="11028" width="4.125" style="1" customWidth="1"/>
    <col min="11029" max="11029" width="9.125" style="1" customWidth="1"/>
    <col min="11030" max="11030" width="7.125" style="1" customWidth="1"/>
    <col min="11031" max="11031" width="4.25" style="1" customWidth="1"/>
    <col min="11032" max="11032" width="7.125" style="1" customWidth="1"/>
    <col min="11033" max="11033" width="4.125" style="1" customWidth="1"/>
    <col min="11034" max="11034" width="7.125" style="1" customWidth="1"/>
    <col min="11035" max="11035" width="4.125" style="1" customWidth="1"/>
    <col min="11036" max="11036" width="7.125" style="1" customWidth="1"/>
    <col min="11037" max="11037" width="4.125" style="1" customWidth="1"/>
    <col min="11038" max="11038" width="7.125" style="1" customWidth="1"/>
    <col min="11039" max="11039" width="4.125" style="1" customWidth="1"/>
    <col min="11040" max="11040" width="7.125" style="1" customWidth="1"/>
    <col min="11041" max="11041" width="4.125" style="1" customWidth="1"/>
    <col min="11042" max="11042" width="7.125" style="1" customWidth="1"/>
    <col min="11043" max="11043" width="4.125" style="1" customWidth="1"/>
    <col min="11044" max="11044" width="7.125" style="1" customWidth="1"/>
    <col min="11045" max="11045" width="4.125" style="1" customWidth="1"/>
    <col min="11046" max="11264" width="9" style="1"/>
    <col min="11265" max="11265" width="5.625" style="1" customWidth="1"/>
    <col min="11266" max="11266" width="3" style="1" customWidth="1"/>
    <col min="11267" max="11267" width="15.375" style="1" customWidth="1"/>
    <col min="11268" max="11268" width="9.125" style="1" customWidth="1"/>
    <col min="11269" max="11269" width="7.125" style="1" customWidth="1"/>
    <col min="11270" max="11270" width="4.125" style="1" customWidth="1"/>
    <col min="11271" max="11271" width="7.125" style="1" customWidth="1"/>
    <col min="11272" max="11272" width="4.125" style="1" customWidth="1"/>
    <col min="11273" max="11273" width="7.125" style="1" customWidth="1"/>
    <col min="11274" max="11274" width="4.125" style="1" customWidth="1"/>
    <col min="11275" max="11275" width="7.125" style="1" customWidth="1"/>
    <col min="11276" max="11276" width="4.125" style="1" customWidth="1"/>
    <col min="11277" max="11277" width="7.125" style="1" customWidth="1"/>
    <col min="11278" max="11278" width="4.125" style="1" customWidth="1"/>
    <col min="11279" max="11279" width="7.125" style="1" customWidth="1"/>
    <col min="11280" max="11280" width="4.125" style="1" customWidth="1"/>
    <col min="11281" max="11281" width="7.125" style="1" customWidth="1"/>
    <col min="11282" max="11282" width="4.125" style="1" customWidth="1"/>
    <col min="11283" max="11283" width="7.125" style="1" customWidth="1"/>
    <col min="11284" max="11284" width="4.125" style="1" customWidth="1"/>
    <col min="11285" max="11285" width="9.125" style="1" customWidth="1"/>
    <col min="11286" max="11286" width="7.125" style="1" customWidth="1"/>
    <col min="11287" max="11287" width="4.25" style="1" customWidth="1"/>
    <col min="11288" max="11288" width="7.125" style="1" customWidth="1"/>
    <col min="11289" max="11289" width="4.125" style="1" customWidth="1"/>
    <col min="11290" max="11290" width="7.125" style="1" customWidth="1"/>
    <col min="11291" max="11291" width="4.125" style="1" customWidth="1"/>
    <col min="11292" max="11292" width="7.125" style="1" customWidth="1"/>
    <col min="11293" max="11293" width="4.125" style="1" customWidth="1"/>
    <col min="11294" max="11294" width="7.125" style="1" customWidth="1"/>
    <col min="11295" max="11295" width="4.125" style="1" customWidth="1"/>
    <col min="11296" max="11296" width="7.125" style="1" customWidth="1"/>
    <col min="11297" max="11297" width="4.125" style="1" customWidth="1"/>
    <col min="11298" max="11298" width="7.125" style="1" customWidth="1"/>
    <col min="11299" max="11299" width="4.125" style="1" customWidth="1"/>
    <col min="11300" max="11300" width="7.125" style="1" customWidth="1"/>
    <col min="11301" max="11301" width="4.125" style="1" customWidth="1"/>
    <col min="11302" max="11520" width="9" style="1"/>
    <col min="11521" max="11521" width="5.625" style="1" customWidth="1"/>
    <col min="11522" max="11522" width="3" style="1" customWidth="1"/>
    <col min="11523" max="11523" width="15.375" style="1" customWidth="1"/>
    <col min="11524" max="11524" width="9.125" style="1" customWidth="1"/>
    <col min="11525" max="11525" width="7.125" style="1" customWidth="1"/>
    <col min="11526" max="11526" width="4.125" style="1" customWidth="1"/>
    <col min="11527" max="11527" width="7.125" style="1" customWidth="1"/>
    <col min="11528" max="11528" width="4.125" style="1" customWidth="1"/>
    <col min="11529" max="11529" width="7.125" style="1" customWidth="1"/>
    <col min="11530" max="11530" width="4.125" style="1" customWidth="1"/>
    <col min="11531" max="11531" width="7.125" style="1" customWidth="1"/>
    <col min="11532" max="11532" width="4.125" style="1" customWidth="1"/>
    <col min="11533" max="11533" width="7.125" style="1" customWidth="1"/>
    <col min="11534" max="11534" width="4.125" style="1" customWidth="1"/>
    <col min="11535" max="11535" width="7.125" style="1" customWidth="1"/>
    <col min="11536" max="11536" width="4.125" style="1" customWidth="1"/>
    <col min="11537" max="11537" width="7.125" style="1" customWidth="1"/>
    <col min="11538" max="11538" width="4.125" style="1" customWidth="1"/>
    <col min="11539" max="11539" width="7.125" style="1" customWidth="1"/>
    <col min="11540" max="11540" width="4.125" style="1" customWidth="1"/>
    <col min="11541" max="11541" width="9.125" style="1" customWidth="1"/>
    <col min="11542" max="11542" width="7.125" style="1" customWidth="1"/>
    <col min="11543" max="11543" width="4.25" style="1" customWidth="1"/>
    <col min="11544" max="11544" width="7.125" style="1" customWidth="1"/>
    <col min="11545" max="11545" width="4.125" style="1" customWidth="1"/>
    <col min="11546" max="11546" width="7.125" style="1" customWidth="1"/>
    <col min="11547" max="11547" width="4.125" style="1" customWidth="1"/>
    <col min="11548" max="11548" width="7.125" style="1" customWidth="1"/>
    <col min="11549" max="11549" width="4.125" style="1" customWidth="1"/>
    <col min="11550" max="11550" width="7.125" style="1" customWidth="1"/>
    <col min="11551" max="11551" width="4.125" style="1" customWidth="1"/>
    <col min="11552" max="11552" width="7.125" style="1" customWidth="1"/>
    <col min="11553" max="11553" width="4.125" style="1" customWidth="1"/>
    <col min="11554" max="11554" width="7.125" style="1" customWidth="1"/>
    <col min="11555" max="11555" width="4.125" style="1" customWidth="1"/>
    <col min="11556" max="11556" width="7.125" style="1" customWidth="1"/>
    <col min="11557" max="11557" width="4.125" style="1" customWidth="1"/>
    <col min="11558" max="11776" width="9" style="1"/>
    <col min="11777" max="11777" width="5.625" style="1" customWidth="1"/>
    <col min="11778" max="11778" width="3" style="1" customWidth="1"/>
    <col min="11779" max="11779" width="15.375" style="1" customWidth="1"/>
    <col min="11780" max="11780" width="9.125" style="1" customWidth="1"/>
    <col min="11781" max="11781" width="7.125" style="1" customWidth="1"/>
    <col min="11782" max="11782" width="4.125" style="1" customWidth="1"/>
    <col min="11783" max="11783" width="7.125" style="1" customWidth="1"/>
    <col min="11784" max="11784" width="4.125" style="1" customWidth="1"/>
    <col min="11785" max="11785" width="7.125" style="1" customWidth="1"/>
    <col min="11786" max="11786" width="4.125" style="1" customWidth="1"/>
    <col min="11787" max="11787" width="7.125" style="1" customWidth="1"/>
    <col min="11788" max="11788" width="4.125" style="1" customWidth="1"/>
    <col min="11789" max="11789" width="7.125" style="1" customWidth="1"/>
    <col min="11790" max="11790" width="4.125" style="1" customWidth="1"/>
    <col min="11791" max="11791" width="7.125" style="1" customWidth="1"/>
    <col min="11792" max="11792" width="4.125" style="1" customWidth="1"/>
    <col min="11793" max="11793" width="7.125" style="1" customWidth="1"/>
    <col min="11794" max="11794" width="4.125" style="1" customWidth="1"/>
    <col min="11795" max="11795" width="7.125" style="1" customWidth="1"/>
    <col min="11796" max="11796" width="4.125" style="1" customWidth="1"/>
    <col min="11797" max="11797" width="9.125" style="1" customWidth="1"/>
    <col min="11798" max="11798" width="7.125" style="1" customWidth="1"/>
    <col min="11799" max="11799" width="4.25" style="1" customWidth="1"/>
    <col min="11800" max="11800" width="7.125" style="1" customWidth="1"/>
    <col min="11801" max="11801" width="4.125" style="1" customWidth="1"/>
    <col min="11802" max="11802" width="7.125" style="1" customWidth="1"/>
    <col min="11803" max="11803" width="4.125" style="1" customWidth="1"/>
    <col min="11804" max="11804" width="7.125" style="1" customWidth="1"/>
    <col min="11805" max="11805" width="4.125" style="1" customWidth="1"/>
    <col min="11806" max="11806" width="7.125" style="1" customWidth="1"/>
    <col min="11807" max="11807" width="4.125" style="1" customWidth="1"/>
    <col min="11808" max="11808" width="7.125" style="1" customWidth="1"/>
    <col min="11809" max="11809" width="4.125" style="1" customWidth="1"/>
    <col min="11810" max="11810" width="7.125" style="1" customWidth="1"/>
    <col min="11811" max="11811" width="4.125" style="1" customWidth="1"/>
    <col min="11812" max="11812" width="7.125" style="1" customWidth="1"/>
    <col min="11813" max="11813" width="4.125" style="1" customWidth="1"/>
    <col min="11814" max="12032" width="9" style="1"/>
    <col min="12033" max="12033" width="5.625" style="1" customWidth="1"/>
    <col min="12034" max="12034" width="3" style="1" customWidth="1"/>
    <col min="12035" max="12035" width="15.375" style="1" customWidth="1"/>
    <col min="12036" max="12036" width="9.125" style="1" customWidth="1"/>
    <col min="12037" max="12037" width="7.125" style="1" customWidth="1"/>
    <col min="12038" max="12038" width="4.125" style="1" customWidth="1"/>
    <col min="12039" max="12039" width="7.125" style="1" customWidth="1"/>
    <col min="12040" max="12040" width="4.125" style="1" customWidth="1"/>
    <col min="12041" max="12041" width="7.125" style="1" customWidth="1"/>
    <col min="12042" max="12042" width="4.125" style="1" customWidth="1"/>
    <col min="12043" max="12043" width="7.125" style="1" customWidth="1"/>
    <col min="12044" max="12044" width="4.125" style="1" customWidth="1"/>
    <col min="12045" max="12045" width="7.125" style="1" customWidth="1"/>
    <col min="12046" max="12046" width="4.125" style="1" customWidth="1"/>
    <col min="12047" max="12047" width="7.125" style="1" customWidth="1"/>
    <col min="12048" max="12048" width="4.125" style="1" customWidth="1"/>
    <col min="12049" max="12049" width="7.125" style="1" customWidth="1"/>
    <col min="12050" max="12050" width="4.125" style="1" customWidth="1"/>
    <col min="12051" max="12051" width="7.125" style="1" customWidth="1"/>
    <col min="12052" max="12052" width="4.125" style="1" customWidth="1"/>
    <col min="12053" max="12053" width="9.125" style="1" customWidth="1"/>
    <col min="12054" max="12054" width="7.125" style="1" customWidth="1"/>
    <col min="12055" max="12055" width="4.25" style="1" customWidth="1"/>
    <col min="12056" max="12056" width="7.125" style="1" customWidth="1"/>
    <col min="12057" max="12057" width="4.125" style="1" customWidth="1"/>
    <col min="12058" max="12058" width="7.125" style="1" customWidth="1"/>
    <col min="12059" max="12059" width="4.125" style="1" customWidth="1"/>
    <col min="12060" max="12060" width="7.125" style="1" customWidth="1"/>
    <col min="12061" max="12061" width="4.125" style="1" customWidth="1"/>
    <col min="12062" max="12062" width="7.125" style="1" customWidth="1"/>
    <col min="12063" max="12063" width="4.125" style="1" customWidth="1"/>
    <col min="12064" max="12064" width="7.125" style="1" customWidth="1"/>
    <col min="12065" max="12065" width="4.125" style="1" customWidth="1"/>
    <col min="12066" max="12066" width="7.125" style="1" customWidth="1"/>
    <col min="12067" max="12067" width="4.125" style="1" customWidth="1"/>
    <col min="12068" max="12068" width="7.125" style="1" customWidth="1"/>
    <col min="12069" max="12069" width="4.125" style="1" customWidth="1"/>
    <col min="12070" max="12288" width="9" style="1"/>
    <col min="12289" max="12289" width="5.625" style="1" customWidth="1"/>
    <col min="12290" max="12290" width="3" style="1" customWidth="1"/>
    <col min="12291" max="12291" width="15.375" style="1" customWidth="1"/>
    <col min="12292" max="12292" width="9.125" style="1" customWidth="1"/>
    <col min="12293" max="12293" width="7.125" style="1" customWidth="1"/>
    <col min="12294" max="12294" width="4.125" style="1" customWidth="1"/>
    <col min="12295" max="12295" width="7.125" style="1" customWidth="1"/>
    <col min="12296" max="12296" width="4.125" style="1" customWidth="1"/>
    <col min="12297" max="12297" width="7.125" style="1" customWidth="1"/>
    <col min="12298" max="12298" width="4.125" style="1" customWidth="1"/>
    <col min="12299" max="12299" width="7.125" style="1" customWidth="1"/>
    <col min="12300" max="12300" width="4.125" style="1" customWidth="1"/>
    <col min="12301" max="12301" width="7.125" style="1" customWidth="1"/>
    <col min="12302" max="12302" width="4.125" style="1" customWidth="1"/>
    <col min="12303" max="12303" width="7.125" style="1" customWidth="1"/>
    <col min="12304" max="12304" width="4.125" style="1" customWidth="1"/>
    <col min="12305" max="12305" width="7.125" style="1" customWidth="1"/>
    <col min="12306" max="12306" width="4.125" style="1" customWidth="1"/>
    <col min="12307" max="12307" width="7.125" style="1" customWidth="1"/>
    <col min="12308" max="12308" width="4.125" style="1" customWidth="1"/>
    <col min="12309" max="12309" width="9.125" style="1" customWidth="1"/>
    <col min="12310" max="12310" width="7.125" style="1" customWidth="1"/>
    <col min="12311" max="12311" width="4.25" style="1" customWidth="1"/>
    <col min="12312" max="12312" width="7.125" style="1" customWidth="1"/>
    <col min="12313" max="12313" width="4.125" style="1" customWidth="1"/>
    <col min="12314" max="12314" width="7.125" style="1" customWidth="1"/>
    <col min="12315" max="12315" width="4.125" style="1" customWidth="1"/>
    <col min="12316" max="12316" width="7.125" style="1" customWidth="1"/>
    <col min="12317" max="12317" width="4.125" style="1" customWidth="1"/>
    <col min="12318" max="12318" width="7.125" style="1" customWidth="1"/>
    <col min="12319" max="12319" width="4.125" style="1" customWidth="1"/>
    <col min="12320" max="12320" width="7.125" style="1" customWidth="1"/>
    <col min="12321" max="12321" width="4.125" style="1" customWidth="1"/>
    <col min="12322" max="12322" width="7.125" style="1" customWidth="1"/>
    <col min="12323" max="12323" width="4.125" style="1" customWidth="1"/>
    <col min="12324" max="12324" width="7.125" style="1" customWidth="1"/>
    <col min="12325" max="12325" width="4.125" style="1" customWidth="1"/>
    <col min="12326" max="12544" width="9" style="1"/>
    <col min="12545" max="12545" width="5.625" style="1" customWidth="1"/>
    <col min="12546" max="12546" width="3" style="1" customWidth="1"/>
    <col min="12547" max="12547" width="15.375" style="1" customWidth="1"/>
    <col min="12548" max="12548" width="9.125" style="1" customWidth="1"/>
    <col min="12549" max="12549" width="7.125" style="1" customWidth="1"/>
    <col min="12550" max="12550" width="4.125" style="1" customWidth="1"/>
    <col min="12551" max="12551" width="7.125" style="1" customWidth="1"/>
    <col min="12552" max="12552" width="4.125" style="1" customWidth="1"/>
    <col min="12553" max="12553" width="7.125" style="1" customWidth="1"/>
    <col min="12554" max="12554" width="4.125" style="1" customWidth="1"/>
    <col min="12555" max="12555" width="7.125" style="1" customWidth="1"/>
    <col min="12556" max="12556" width="4.125" style="1" customWidth="1"/>
    <col min="12557" max="12557" width="7.125" style="1" customWidth="1"/>
    <col min="12558" max="12558" width="4.125" style="1" customWidth="1"/>
    <col min="12559" max="12559" width="7.125" style="1" customWidth="1"/>
    <col min="12560" max="12560" width="4.125" style="1" customWidth="1"/>
    <col min="12561" max="12561" width="7.125" style="1" customWidth="1"/>
    <col min="12562" max="12562" width="4.125" style="1" customWidth="1"/>
    <col min="12563" max="12563" width="7.125" style="1" customWidth="1"/>
    <col min="12564" max="12564" width="4.125" style="1" customWidth="1"/>
    <col min="12565" max="12565" width="9.125" style="1" customWidth="1"/>
    <col min="12566" max="12566" width="7.125" style="1" customWidth="1"/>
    <col min="12567" max="12567" width="4.25" style="1" customWidth="1"/>
    <col min="12568" max="12568" width="7.125" style="1" customWidth="1"/>
    <col min="12569" max="12569" width="4.125" style="1" customWidth="1"/>
    <col min="12570" max="12570" width="7.125" style="1" customWidth="1"/>
    <col min="12571" max="12571" width="4.125" style="1" customWidth="1"/>
    <col min="12572" max="12572" width="7.125" style="1" customWidth="1"/>
    <col min="12573" max="12573" width="4.125" style="1" customWidth="1"/>
    <col min="12574" max="12574" width="7.125" style="1" customWidth="1"/>
    <col min="12575" max="12575" width="4.125" style="1" customWidth="1"/>
    <col min="12576" max="12576" width="7.125" style="1" customWidth="1"/>
    <col min="12577" max="12577" width="4.125" style="1" customWidth="1"/>
    <col min="12578" max="12578" width="7.125" style="1" customWidth="1"/>
    <col min="12579" max="12579" width="4.125" style="1" customWidth="1"/>
    <col min="12580" max="12580" width="7.125" style="1" customWidth="1"/>
    <col min="12581" max="12581" width="4.125" style="1" customWidth="1"/>
    <col min="12582" max="12800" width="9" style="1"/>
    <col min="12801" max="12801" width="5.625" style="1" customWidth="1"/>
    <col min="12802" max="12802" width="3" style="1" customWidth="1"/>
    <col min="12803" max="12803" width="15.375" style="1" customWidth="1"/>
    <col min="12804" max="12804" width="9.125" style="1" customWidth="1"/>
    <col min="12805" max="12805" width="7.125" style="1" customWidth="1"/>
    <col min="12806" max="12806" width="4.125" style="1" customWidth="1"/>
    <col min="12807" max="12807" width="7.125" style="1" customWidth="1"/>
    <col min="12808" max="12808" width="4.125" style="1" customWidth="1"/>
    <col min="12809" max="12809" width="7.125" style="1" customWidth="1"/>
    <col min="12810" max="12810" width="4.125" style="1" customWidth="1"/>
    <col min="12811" max="12811" width="7.125" style="1" customWidth="1"/>
    <col min="12812" max="12812" width="4.125" style="1" customWidth="1"/>
    <col min="12813" max="12813" width="7.125" style="1" customWidth="1"/>
    <col min="12814" max="12814" width="4.125" style="1" customWidth="1"/>
    <col min="12815" max="12815" width="7.125" style="1" customWidth="1"/>
    <col min="12816" max="12816" width="4.125" style="1" customWidth="1"/>
    <col min="12817" max="12817" width="7.125" style="1" customWidth="1"/>
    <col min="12818" max="12818" width="4.125" style="1" customWidth="1"/>
    <col min="12819" max="12819" width="7.125" style="1" customWidth="1"/>
    <col min="12820" max="12820" width="4.125" style="1" customWidth="1"/>
    <col min="12821" max="12821" width="9.125" style="1" customWidth="1"/>
    <col min="12822" max="12822" width="7.125" style="1" customWidth="1"/>
    <col min="12823" max="12823" width="4.25" style="1" customWidth="1"/>
    <col min="12824" max="12824" width="7.125" style="1" customWidth="1"/>
    <col min="12825" max="12825" width="4.125" style="1" customWidth="1"/>
    <col min="12826" max="12826" width="7.125" style="1" customWidth="1"/>
    <col min="12827" max="12827" width="4.125" style="1" customWidth="1"/>
    <col min="12828" max="12828" width="7.125" style="1" customWidth="1"/>
    <col min="12829" max="12829" width="4.125" style="1" customWidth="1"/>
    <col min="12830" max="12830" width="7.125" style="1" customWidth="1"/>
    <col min="12831" max="12831" width="4.125" style="1" customWidth="1"/>
    <col min="12832" max="12832" width="7.125" style="1" customWidth="1"/>
    <col min="12833" max="12833" width="4.125" style="1" customWidth="1"/>
    <col min="12834" max="12834" width="7.125" style="1" customWidth="1"/>
    <col min="12835" max="12835" width="4.125" style="1" customWidth="1"/>
    <col min="12836" max="12836" width="7.125" style="1" customWidth="1"/>
    <col min="12837" max="12837" width="4.125" style="1" customWidth="1"/>
    <col min="12838" max="13056" width="9" style="1"/>
    <col min="13057" max="13057" width="5.625" style="1" customWidth="1"/>
    <col min="13058" max="13058" width="3" style="1" customWidth="1"/>
    <col min="13059" max="13059" width="15.375" style="1" customWidth="1"/>
    <col min="13060" max="13060" width="9.125" style="1" customWidth="1"/>
    <col min="13061" max="13061" width="7.125" style="1" customWidth="1"/>
    <col min="13062" max="13062" width="4.125" style="1" customWidth="1"/>
    <col min="13063" max="13063" width="7.125" style="1" customWidth="1"/>
    <col min="13064" max="13064" width="4.125" style="1" customWidth="1"/>
    <col min="13065" max="13065" width="7.125" style="1" customWidth="1"/>
    <col min="13066" max="13066" width="4.125" style="1" customWidth="1"/>
    <col min="13067" max="13067" width="7.125" style="1" customWidth="1"/>
    <col min="13068" max="13068" width="4.125" style="1" customWidth="1"/>
    <col min="13069" max="13069" width="7.125" style="1" customWidth="1"/>
    <col min="13070" max="13070" width="4.125" style="1" customWidth="1"/>
    <col min="13071" max="13071" width="7.125" style="1" customWidth="1"/>
    <col min="13072" max="13072" width="4.125" style="1" customWidth="1"/>
    <col min="13073" max="13073" width="7.125" style="1" customWidth="1"/>
    <col min="13074" max="13074" width="4.125" style="1" customWidth="1"/>
    <col min="13075" max="13075" width="7.125" style="1" customWidth="1"/>
    <col min="13076" max="13076" width="4.125" style="1" customWidth="1"/>
    <col min="13077" max="13077" width="9.125" style="1" customWidth="1"/>
    <col min="13078" max="13078" width="7.125" style="1" customWidth="1"/>
    <col min="13079" max="13079" width="4.25" style="1" customWidth="1"/>
    <col min="13080" max="13080" width="7.125" style="1" customWidth="1"/>
    <col min="13081" max="13081" width="4.125" style="1" customWidth="1"/>
    <col min="13082" max="13082" width="7.125" style="1" customWidth="1"/>
    <col min="13083" max="13083" width="4.125" style="1" customWidth="1"/>
    <col min="13084" max="13084" width="7.125" style="1" customWidth="1"/>
    <col min="13085" max="13085" width="4.125" style="1" customWidth="1"/>
    <col min="13086" max="13086" width="7.125" style="1" customWidth="1"/>
    <col min="13087" max="13087" width="4.125" style="1" customWidth="1"/>
    <col min="13088" max="13088" width="7.125" style="1" customWidth="1"/>
    <col min="13089" max="13089" width="4.125" style="1" customWidth="1"/>
    <col min="13090" max="13090" width="7.125" style="1" customWidth="1"/>
    <col min="13091" max="13091" width="4.125" style="1" customWidth="1"/>
    <col min="13092" max="13092" width="7.125" style="1" customWidth="1"/>
    <col min="13093" max="13093" width="4.125" style="1" customWidth="1"/>
    <col min="13094" max="13312" width="9" style="1"/>
    <col min="13313" max="13313" width="5.625" style="1" customWidth="1"/>
    <col min="13314" max="13314" width="3" style="1" customWidth="1"/>
    <col min="13315" max="13315" width="15.375" style="1" customWidth="1"/>
    <col min="13316" max="13316" width="9.125" style="1" customWidth="1"/>
    <col min="13317" max="13317" width="7.125" style="1" customWidth="1"/>
    <col min="13318" max="13318" width="4.125" style="1" customWidth="1"/>
    <col min="13319" max="13319" width="7.125" style="1" customWidth="1"/>
    <col min="13320" max="13320" width="4.125" style="1" customWidth="1"/>
    <col min="13321" max="13321" width="7.125" style="1" customWidth="1"/>
    <col min="13322" max="13322" width="4.125" style="1" customWidth="1"/>
    <col min="13323" max="13323" width="7.125" style="1" customWidth="1"/>
    <col min="13324" max="13324" width="4.125" style="1" customWidth="1"/>
    <col min="13325" max="13325" width="7.125" style="1" customWidth="1"/>
    <col min="13326" max="13326" width="4.125" style="1" customWidth="1"/>
    <col min="13327" max="13327" width="7.125" style="1" customWidth="1"/>
    <col min="13328" max="13328" width="4.125" style="1" customWidth="1"/>
    <col min="13329" max="13329" width="7.125" style="1" customWidth="1"/>
    <col min="13330" max="13330" width="4.125" style="1" customWidth="1"/>
    <col min="13331" max="13331" width="7.125" style="1" customWidth="1"/>
    <col min="13332" max="13332" width="4.125" style="1" customWidth="1"/>
    <col min="13333" max="13333" width="9.125" style="1" customWidth="1"/>
    <col min="13334" max="13334" width="7.125" style="1" customWidth="1"/>
    <col min="13335" max="13335" width="4.25" style="1" customWidth="1"/>
    <col min="13336" max="13336" width="7.125" style="1" customWidth="1"/>
    <col min="13337" max="13337" width="4.125" style="1" customWidth="1"/>
    <col min="13338" max="13338" width="7.125" style="1" customWidth="1"/>
    <col min="13339" max="13339" width="4.125" style="1" customWidth="1"/>
    <col min="13340" max="13340" width="7.125" style="1" customWidth="1"/>
    <col min="13341" max="13341" width="4.125" style="1" customWidth="1"/>
    <col min="13342" max="13342" width="7.125" style="1" customWidth="1"/>
    <col min="13343" max="13343" width="4.125" style="1" customWidth="1"/>
    <col min="13344" max="13344" width="7.125" style="1" customWidth="1"/>
    <col min="13345" max="13345" width="4.125" style="1" customWidth="1"/>
    <col min="13346" max="13346" width="7.125" style="1" customWidth="1"/>
    <col min="13347" max="13347" width="4.125" style="1" customWidth="1"/>
    <col min="13348" max="13348" width="7.125" style="1" customWidth="1"/>
    <col min="13349" max="13349" width="4.125" style="1" customWidth="1"/>
    <col min="13350" max="13568" width="9" style="1"/>
    <col min="13569" max="13569" width="5.625" style="1" customWidth="1"/>
    <col min="13570" max="13570" width="3" style="1" customWidth="1"/>
    <col min="13571" max="13571" width="15.375" style="1" customWidth="1"/>
    <col min="13572" max="13572" width="9.125" style="1" customWidth="1"/>
    <col min="13573" max="13573" width="7.125" style="1" customWidth="1"/>
    <col min="13574" max="13574" width="4.125" style="1" customWidth="1"/>
    <col min="13575" max="13575" width="7.125" style="1" customWidth="1"/>
    <col min="13576" max="13576" width="4.125" style="1" customWidth="1"/>
    <col min="13577" max="13577" width="7.125" style="1" customWidth="1"/>
    <col min="13578" max="13578" width="4.125" style="1" customWidth="1"/>
    <col min="13579" max="13579" width="7.125" style="1" customWidth="1"/>
    <col min="13580" max="13580" width="4.125" style="1" customWidth="1"/>
    <col min="13581" max="13581" width="7.125" style="1" customWidth="1"/>
    <col min="13582" max="13582" width="4.125" style="1" customWidth="1"/>
    <col min="13583" max="13583" width="7.125" style="1" customWidth="1"/>
    <col min="13584" max="13584" width="4.125" style="1" customWidth="1"/>
    <col min="13585" max="13585" width="7.125" style="1" customWidth="1"/>
    <col min="13586" max="13586" width="4.125" style="1" customWidth="1"/>
    <col min="13587" max="13587" width="7.125" style="1" customWidth="1"/>
    <col min="13588" max="13588" width="4.125" style="1" customWidth="1"/>
    <col min="13589" max="13589" width="9.125" style="1" customWidth="1"/>
    <col min="13590" max="13590" width="7.125" style="1" customWidth="1"/>
    <col min="13591" max="13591" width="4.25" style="1" customWidth="1"/>
    <col min="13592" max="13592" width="7.125" style="1" customWidth="1"/>
    <col min="13593" max="13593" width="4.125" style="1" customWidth="1"/>
    <col min="13594" max="13594" width="7.125" style="1" customWidth="1"/>
    <col min="13595" max="13595" width="4.125" style="1" customWidth="1"/>
    <col min="13596" max="13596" width="7.125" style="1" customWidth="1"/>
    <col min="13597" max="13597" width="4.125" style="1" customWidth="1"/>
    <col min="13598" max="13598" width="7.125" style="1" customWidth="1"/>
    <col min="13599" max="13599" width="4.125" style="1" customWidth="1"/>
    <col min="13600" max="13600" width="7.125" style="1" customWidth="1"/>
    <col min="13601" max="13601" width="4.125" style="1" customWidth="1"/>
    <col min="13602" max="13602" width="7.125" style="1" customWidth="1"/>
    <col min="13603" max="13603" width="4.125" style="1" customWidth="1"/>
    <col min="13604" max="13604" width="7.125" style="1" customWidth="1"/>
    <col min="13605" max="13605" width="4.125" style="1" customWidth="1"/>
    <col min="13606" max="13824" width="9" style="1"/>
    <col min="13825" max="13825" width="5.625" style="1" customWidth="1"/>
    <col min="13826" max="13826" width="3" style="1" customWidth="1"/>
    <col min="13827" max="13827" width="15.375" style="1" customWidth="1"/>
    <col min="13828" max="13828" width="9.125" style="1" customWidth="1"/>
    <col min="13829" max="13829" width="7.125" style="1" customWidth="1"/>
    <col min="13830" max="13830" width="4.125" style="1" customWidth="1"/>
    <col min="13831" max="13831" width="7.125" style="1" customWidth="1"/>
    <col min="13832" max="13832" width="4.125" style="1" customWidth="1"/>
    <col min="13833" max="13833" width="7.125" style="1" customWidth="1"/>
    <col min="13834" max="13834" width="4.125" style="1" customWidth="1"/>
    <col min="13835" max="13835" width="7.125" style="1" customWidth="1"/>
    <col min="13836" max="13836" width="4.125" style="1" customWidth="1"/>
    <col min="13837" max="13837" width="7.125" style="1" customWidth="1"/>
    <col min="13838" max="13838" width="4.125" style="1" customWidth="1"/>
    <col min="13839" max="13839" width="7.125" style="1" customWidth="1"/>
    <col min="13840" max="13840" width="4.125" style="1" customWidth="1"/>
    <col min="13841" max="13841" width="7.125" style="1" customWidth="1"/>
    <col min="13842" max="13842" width="4.125" style="1" customWidth="1"/>
    <col min="13843" max="13843" width="7.125" style="1" customWidth="1"/>
    <col min="13844" max="13844" width="4.125" style="1" customWidth="1"/>
    <col min="13845" max="13845" width="9.125" style="1" customWidth="1"/>
    <col min="13846" max="13846" width="7.125" style="1" customWidth="1"/>
    <col min="13847" max="13847" width="4.25" style="1" customWidth="1"/>
    <col min="13848" max="13848" width="7.125" style="1" customWidth="1"/>
    <col min="13849" max="13849" width="4.125" style="1" customWidth="1"/>
    <col min="13850" max="13850" width="7.125" style="1" customWidth="1"/>
    <col min="13851" max="13851" width="4.125" style="1" customWidth="1"/>
    <col min="13852" max="13852" width="7.125" style="1" customWidth="1"/>
    <col min="13853" max="13853" width="4.125" style="1" customWidth="1"/>
    <col min="13854" max="13854" width="7.125" style="1" customWidth="1"/>
    <col min="13855" max="13855" width="4.125" style="1" customWidth="1"/>
    <col min="13856" max="13856" width="7.125" style="1" customWidth="1"/>
    <col min="13857" max="13857" width="4.125" style="1" customWidth="1"/>
    <col min="13858" max="13858" width="7.125" style="1" customWidth="1"/>
    <col min="13859" max="13859" width="4.125" style="1" customWidth="1"/>
    <col min="13860" max="13860" width="7.125" style="1" customWidth="1"/>
    <col min="13861" max="13861" width="4.125" style="1" customWidth="1"/>
    <col min="13862" max="14080" width="9" style="1"/>
    <col min="14081" max="14081" width="5.625" style="1" customWidth="1"/>
    <col min="14082" max="14082" width="3" style="1" customWidth="1"/>
    <col min="14083" max="14083" width="15.375" style="1" customWidth="1"/>
    <col min="14084" max="14084" width="9.125" style="1" customWidth="1"/>
    <col min="14085" max="14085" width="7.125" style="1" customWidth="1"/>
    <col min="14086" max="14086" width="4.125" style="1" customWidth="1"/>
    <col min="14087" max="14087" width="7.125" style="1" customWidth="1"/>
    <col min="14088" max="14088" width="4.125" style="1" customWidth="1"/>
    <col min="14089" max="14089" width="7.125" style="1" customWidth="1"/>
    <col min="14090" max="14090" width="4.125" style="1" customWidth="1"/>
    <col min="14091" max="14091" width="7.125" style="1" customWidth="1"/>
    <col min="14092" max="14092" width="4.125" style="1" customWidth="1"/>
    <col min="14093" max="14093" width="7.125" style="1" customWidth="1"/>
    <col min="14094" max="14094" width="4.125" style="1" customWidth="1"/>
    <col min="14095" max="14095" width="7.125" style="1" customWidth="1"/>
    <col min="14096" max="14096" width="4.125" style="1" customWidth="1"/>
    <col min="14097" max="14097" width="7.125" style="1" customWidth="1"/>
    <col min="14098" max="14098" width="4.125" style="1" customWidth="1"/>
    <col min="14099" max="14099" width="7.125" style="1" customWidth="1"/>
    <col min="14100" max="14100" width="4.125" style="1" customWidth="1"/>
    <col min="14101" max="14101" width="9.125" style="1" customWidth="1"/>
    <col min="14102" max="14102" width="7.125" style="1" customWidth="1"/>
    <col min="14103" max="14103" width="4.25" style="1" customWidth="1"/>
    <col min="14104" max="14104" width="7.125" style="1" customWidth="1"/>
    <col min="14105" max="14105" width="4.125" style="1" customWidth="1"/>
    <col min="14106" max="14106" width="7.125" style="1" customWidth="1"/>
    <col min="14107" max="14107" width="4.125" style="1" customWidth="1"/>
    <col min="14108" max="14108" width="7.125" style="1" customWidth="1"/>
    <col min="14109" max="14109" width="4.125" style="1" customWidth="1"/>
    <col min="14110" max="14110" width="7.125" style="1" customWidth="1"/>
    <col min="14111" max="14111" width="4.125" style="1" customWidth="1"/>
    <col min="14112" max="14112" width="7.125" style="1" customWidth="1"/>
    <col min="14113" max="14113" width="4.125" style="1" customWidth="1"/>
    <col min="14114" max="14114" width="7.125" style="1" customWidth="1"/>
    <col min="14115" max="14115" width="4.125" style="1" customWidth="1"/>
    <col min="14116" max="14116" width="7.125" style="1" customWidth="1"/>
    <col min="14117" max="14117" width="4.125" style="1" customWidth="1"/>
    <col min="14118" max="14336" width="9" style="1"/>
    <col min="14337" max="14337" width="5.625" style="1" customWidth="1"/>
    <col min="14338" max="14338" width="3" style="1" customWidth="1"/>
    <col min="14339" max="14339" width="15.375" style="1" customWidth="1"/>
    <col min="14340" max="14340" width="9.125" style="1" customWidth="1"/>
    <col min="14341" max="14341" width="7.125" style="1" customWidth="1"/>
    <col min="14342" max="14342" width="4.125" style="1" customWidth="1"/>
    <col min="14343" max="14343" width="7.125" style="1" customWidth="1"/>
    <col min="14344" max="14344" width="4.125" style="1" customWidth="1"/>
    <col min="14345" max="14345" width="7.125" style="1" customWidth="1"/>
    <col min="14346" max="14346" width="4.125" style="1" customWidth="1"/>
    <col min="14347" max="14347" width="7.125" style="1" customWidth="1"/>
    <col min="14348" max="14348" width="4.125" style="1" customWidth="1"/>
    <col min="14349" max="14349" width="7.125" style="1" customWidth="1"/>
    <col min="14350" max="14350" width="4.125" style="1" customWidth="1"/>
    <col min="14351" max="14351" width="7.125" style="1" customWidth="1"/>
    <col min="14352" max="14352" width="4.125" style="1" customWidth="1"/>
    <col min="14353" max="14353" width="7.125" style="1" customWidth="1"/>
    <col min="14354" max="14354" width="4.125" style="1" customWidth="1"/>
    <col min="14355" max="14355" width="7.125" style="1" customWidth="1"/>
    <col min="14356" max="14356" width="4.125" style="1" customWidth="1"/>
    <col min="14357" max="14357" width="9.125" style="1" customWidth="1"/>
    <col min="14358" max="14358" width="7.125" style="1" customWidth="1"/>
    <col min="14359" max="14359" width="4.25" style="1" customWidth="1"/>
    <col min="14360" max="14360" width="7.125" style="1" customWidth="1"/>
    <col min="14361" max="14361" width="4.125" style="1" customWidth="1"/>
    <col min="14362" max="14362" width="7.125" style="1" customWidth="1"/>
    <col min="14363" max="14363" width="4.125" style="1" customWidth="1"/>
    <col min="14364" max="14364" width="7.125" style="1" customWidth="1"/>
    <col min="14365" max="14365" width="4.125" style="1" customWidth="1"/>
    <col min="14366" max="14366" width="7.125" style="1" customWidth="1"/>
    <col min="14367" max="14367" width="4.125" style="1" customWidth="1"/>
    <col min="14368" max="14368" width="7.125" style="1" customWidth="1"/>
    <col min="14369" max="14369" width="4.125" style="1" customWidth="1"/>
    <col min="14370" max="14370" width="7.125" style="1" customWidth="1"/>
    <col min="14371" max="14371" width="4.125" style="1" customWidth="1"/>
    <col min="14372" max="14372" width="7.125" style="1" customWidth="1"/>
    <col min="14373" max="14373" width="4.125" style="1" customWidth="1"/>
    <col min="14374" max="14592" width="9" style="1"/>
    <col min="14593" max="14593" width="5.625" style="1" customWidth="1"/>
    <col min="14594" max="14594" width="3" style="1" customWidth="1"/>
    <col min="14595" max="14595" width="15.375" style="1" customWidth="1"/>
    <col min="14596" max="14596" width="9.125" style="1" customWidth="1"/>
    <col min="14597" max="14597" width="7.125" style="1" customWidth="1"/>
    <col min="14598" max="14598" width="4.125" style="1" customWidth="1"/>
    <col min="14599" max="14599" width="7.125" style="1" customWidth="1"/>
    <col min="14600" max="14600" width="4.125" style="1" customWidth="1"/>
    <col min="14601" max="14601" width="7.125" style="1" customWidth="1"/>
    <col min="14602" max="14602" width="4.125" style="1" customWidth="1"/>
    <col min="14603" max="14603" width="7.125" style="1" customWidth="1"/>
    <col min="14604" max="14604" width="4.125" style="1" customWidth="1"/>
    <col min="14605" max="14605" width="7.125" style="1" customWidth="1"/>
    <col min="14606" max="14606" width="4.125" style="1" customWidth="1"/>
    <col min="14607" max="14607" width="7.125" style="1" customWidth="1"/>
    <col min="14608" max="14608" width="4.125" style="1" customWidth="1"/>
    <col min="14609" max="14609" width="7.125" style="1" customWidth="1"/>
    <col min="14610" max="14610" width="4.125" style="1" customWidth="1"/>
    <col min="14611" max="14611" width="7.125" style="1" customWidth="1"/>
    <col min="14612" max="14612" width="4.125" style="1" customWidth="1"/>
    <col min="14613" max="14613" width="9.125" style="1" customWidth="1"/>
    <col min="14614" max="14614" width="7.125" style="1" customWidth="1"/>
    <col min="14615" max="14615" width="4.25" style="1" customWidth="1"/>
    <col min="14616" max="14616" width="7.125" style="1" customWidth="1"/>
    <col min="14617" max="14617" width="4.125" style="1" customWidth="1"/>
    <col min="14618" max="14618" width="7.125" style="1" customWidth="1"/>
    <col min="14619" max="14619" width="4.125" style="1" customWidth="1"/>
    <col min="14620" max="14620" width="7.125" style="1" customWidth="1"/>
    <col min="14621" max="14621" width="4.125" style="1" customWidth="1"/>
    <col min="14622" max="14622" width="7.125" style="1" customWidth="1"/>
    <col min="14623" max="14623" width="4.125" style="1" customWidth="1"/>
    <col min="14624" max="14624" width="7.125" style="1" customWidth="1"/>
    <col min="14625" max="14625" width="4.125" style="1" customWidth="1"/>
    <col min="14626" max="14626" width="7.125" style="1" customWidth="1"/>
    <col min="14627" max="14627" width="4.125" style="1" customWidth="1"/>
    <col min="14628" max="14628" width="7.125" style="1" customWidth="1"/>
    <col min="14629" max="14629" width="4.125" style="1" customWidth="1"/>
    <col min="14630" max="14848" width="9" style="1"/>
    <col min="14849" max="14849" width="5.625" style="1" customWidth="1"/>
    <col min="14850" max="14850" width="3" style="1" customWidth="1"/>
    <col min="14851" max="14851" width="15.375" style="1" customWidth="1"/>
    <col min="14852" max="14852" width="9.125" style="1" customWidth="1"/>
    <col min="14853" max="14853" width="7.125" style="1" customWidth="1"/>
    <col min="14854" max="14854" width="4.125" style="1" customWidth="1"/>
    <col min="14855" max="14855" width="7.125" style="1" customWidth="1"/>
    <col min="14856" max="14856" width="4.125" style="1" customWidth="1"/>
    <col min="14857" max="14857" width="7.125" style="1" customWidth="1"/>
    <col min="14858" max="14858" width="4.125" style="1" customWidth="1"/>
    <col min="14859" max="14859" width="7.125" style="1" customWidth="1"/>
    <col min="14860" max="14860" width="4.125" style="1" customWidth="1"/>
    <col min="14861" max="14861" width="7.125" style="1" customWidth="1"/>
    <col min="14862" max="14862" width="4.125" style="1" customWidth="1"/>
    <col min="14863" max="14863" width="7.125" style="1" customWidth="1"/>
    <col min="14864" max="14864" width="4.125" style="1" customWidth="1"/>
    <col min="14865" max="14865" width="7.125" style="1" customWidth="1"/>
    <col min="14866" max="14866" width="4.125" style="1" customWidth="1"/>
    <col min="14867" max="14867" width="7.125" style="1" customWidth="1"/>
    <col min="14868" max="14868" width="4.125" style="1" customWidth="1"/>
    <col min="14869" max="14869" width="9.125" style="1" customWidth="1"/>
    <col min="14870" max="14870" width="7.125" style="1" customWidth="1"/>
    <col min="14871" max="14871" width="4.25" style="1" customWidth="1"/>
    <col min="14872" max="14872" width="7.125" style="1" customWidth="1"/>
    <col min="14873" max="14873" width="4.125" style="1" customWidth="1"/>
    <col min="14874" max="14874" width="7.125" style="1" customWidth="1"/>
    <col min="14875" max="14875" width="4.125" style="1" customWidth="1"/>
    <col min="14876" max="14876" width="7.125" style="1" customWidth="1"/>
    <col min="14877" max="14877" width="4.125" style="1" customWidth="1"/>
    <col min="14878" max="14878" width="7.125" style="1" customWidth="1"/>
    <col min="14879" max="14879" width="4.125" style="1" customWidth="1"/>
    <col min="14880" max="14880" width="7.125" style="1" customWidth="1"/>
    <col min="14881" max="14881" width="4.125" style="1" customWidth="1"/>
    <col min="14882" max="14882" width="7.125" style="1" customWidth="1"/>
    <col min="14883" max="14883" width="4.125" style="1" customWidth="1"/>
    <col min="14884" max="14884" width="7.125" style="1" customWidth="1"/>
    <col min="14885" max="14885" width="4.125" style="1" customWidth="1"/>
    <col min="14886" max="15104" width="9" style="1"/>
    <col min="15105" max="15105" width="5.625" style="1" customWidth="1"/>
    <col min="15106" max="15106" width="3" style="1" customWidth="1"/>
    <col min="15107" max="15107" width="15.375" style="1" customWidth="1"/>
    <col min="15108" max="15108" width="9.125" style="1" customWidth="1"/>
    <col min="15109" max="15109" width="7.125" style="1" customWidth="1"/>
    <col min="15110" max="15110" width="4.125" style="1" customWidth="1"/>
    <col min="15111" max="15111" width="7.125" style="1" customWidth="1"/>
    <col min="15112" max="15112" width="4.125" style="1" customWidth="1"/>
    <col min="15113" max="15113" width="7.125" style="1" customWidth="1"/>
    <col min="15114" max="15114" width="4.125" style="1" customWidth="1"/>
    <col min="15115" max="15115" width="7.125" style="1" customWidth="1"/>
    <col min="15116" max="15116" width="4.125" style="1" customWidth="1"/>
    <col min="15117" max="15117" width="7.125" style="1" customWidth="1"/>
    <col min="15118" max="15118" width="4.125" style="1" customWidth="1"/>
    <col min="15119" max="15119" width="7.125" style="1" customWidth="1"/>
    <col min="15120" max="15120" width="4.125" style="1" customWidth="1"/>
    <col min="15121" max="15121" width="7.125" style="1" customWidth="1"/>
    <col min="15122" max="15122" width="4.125" style="1" customWidth="1"/>
    <col min="15123" max="15123" width="7.125" style="1" customWidth="1"/>
    <col min="15124" max="15124" width="4.125" style="1" customWidth="1"/>
    <col min="15125" max="15125" width="9.125" style="1" customWidth="1"/>
    <col min="15126" max="15126" width="7.125" style="1" customWidth="1"/>
    <col min="15127" max="15127" width="4.25" style="1" customWidth="1"/>
    <col min="15128" max="15128" width="7.125" style="1" customWidth="1"/>
    <col min="15129" max="15129" width="4.125" style="1" customWidth="1"/>
    <col min="15130" max="15130" width="7.125" style="1" customWidth="1"/>
    <col min="15131" max="15131" width="4.125" style="1" customWidth="1"/>
    <col min="15132" max="15132" width="7.125" style="1" customWidth="1"/>
    <col min="15133" max="15133" width="4.125" style="1" customWidth="1"/>
    <col min="15134" max="15134" width="7.125" style="1" customWidth="1"/>
    <col min="15135" max="15135" width="4.125" style="1" customWidth="1"/>
    <col min="15136" max="15136" width="7.125" style="1" customWidth="1"/>
    <col min="15137" max="15137" width="4.125" style="1" customWidth="1"/>
    <col min="15138" max="15138" width="7.125" style="1" customWidth="1"/>
    <col min="15139" max="15139" width="4.125" style="1" customWidth="1"/>
    <col min="15140" max="15140" width="7.125" style="1" customWidth="1"/>
    <col min="15141" max="15141" width="4.125" style="1" customWidth="1"/>
    <col min="15142" max="15360" width="9" style="1"/>
    <col min="15361" max="15361" width="5.625" style="1" customWidth="1"/>
    <col min="15362" max="15362" width="3" style="1" customWidth="1"/>
    <col min="15363" max="15363" width="15.375" style="1" customWidth="1"/>
    <col min="15364" max="15364" width="9.125" style="1" customWidth="1"/>
    <col min="15365" max="15365" width="7.125" style="1" customWidth="1"/>
    <col min="15366" max="15366" width="4.125" style="1" customWidth="1"/>
    <col min="15367" max="15367" width="7.125" style="1" customWidth="1"/>
    <col min="15368" max="15368" width="4.125" style="1" customWidth="1"/>
    <col min="15369" max="15369" width="7.125" style="1" customWidth="1"/>
    <col min="15370" max="15370" width="4.125" style="1" customWidth="1"/>
    <col min="15371" max="15371" width="7.125" style="1" customWidth="1"/>
    <col min="15372" max="15372" width="4.125" style="1" customWidth="1"/>
    <col min="15373" max="15373" width="7.125" style="1" customWidth="1"/>
    <col min="15374" max="15374" width="4.125" style="1" customWidth="1"/>
    <col min="15375" max="15375" width="7.125" style="1" customWidth="1"/>
    <col min="15376" max="15376" width="4.125" style="1" customWidth="1"/>
    <col min="15377" max="15377" width="7.125" style="1" customWidth="1"/>
    <col min="15378" max="15378" width="4.125" style="1" customWidth="1"/>
    <col min="15379" max="15379" width="7.125" style="1" customWidth="1"/>
    <col min="15380" max="15380" width="4.125" style="1" customWidth="1"/>
    <col min="15381" max="15381" width="9.125" style="1" customWidth="1"/>
    <col min="15382" max="15382" width="7.125" style="1" customWidth="1"/>
    <col min="15383" max="15383" width="4.25" style="1" customWidth="1"/>
    <col min="15384" max="15384" width="7.125" style="1" customWidth="1"/>
    <col min="15385" max="15385" width="4.125" style="1" customWidth="1"/>
    <col min="15386" max="15386" width="7.125" style="1" customWidth="1"/>
    <col min="15387" max="15387" width="4.125" style="1" customWidth="1"/>
    <col min="15388" max="15388" width="7.125" style="1" customWidth="1"/>
    <col min="15389" max="15389" width="4.125" style="1" customWidth="1"/>
    <col min="15390" max="15390" width="7.125" style="1" customWidth="1"/>
    <col min="15391" max="15391" width="4.125" style="1" customWidth="1"/>
    <col min="15392" max="15392" width="7.125" style="1" customWidth="1"/>
    <col min="15393" max="15393" width="4.125" style="1" customWidth="1"/>
    <col min="15394" max="15394" width="7.125" style="1" customWidth="1"/>
    <col min="15395" max="15395" width="4.125" style="1" customWidth="1"/>
    <col min="15396" max="15396" width="7.125" style="1" customWidth="1"/>
    <col min="15397" max="15397" width="4.125" style="1" customWidth="1"/>
    <col min="15398" max="15616" width="9" style="1"/>
    <col min="15617" max="15617" width="5.625" style="1" customWidth="1"/>
    <col min="15618" max="15618" width="3" style="1" customWidth="1"/>
    <col min="15619" max="15619" width="15.375" style="1" customWidth="1"/>
    <col min="15620" max="15620" width="9.125" style="1" customWidth="1"/>
    <col min="15621" max="15621" width="7.125" style="1" customWidth="1"/>
    <col min="15622" max="15622" width="4.125" style="1" customWidth="1"/>
    <col min="15623" max="15623" width="7.125" style="1" customWidth="1"/>
    <col min="15624" max="15624" width="4.125" style="1" customWidth="1"/>
    <col min="15625" max="15625" width="7.125" style="1" customWidth="1"/>
    <col min="15626" max="15626" width="4.125" style="1" customWidth="1"/>
    <col min="15627" max="15627" width="7.125" style="1" customWidth="1"/>
    <col min="15628" max="15628" width="4.125" style="1" customWidth="1"/>
    <col min="15629" max="15629" width="7.125" style="1" customWidth="1"/>
    <col min="15630" max="15630" width="4.125" style="1" customWidth="1"/>
    <col min="15631" max="15631" width="7.125" style="1" customWidth="1"/>
    <col min="15632" max="15632" width="4.125" style="1" customWidth="1"/>
    <col min="15633" max="15633" width="7.125" style="1" customWidth="1"/>
    <col min="15634" max="15634" width="4.125" style="1" customWidth="1"/>
    <col min="15635" max="15635" width="7.125" style="1" customWidth="1"/>
    <col min="15636" max="15636" width="4.125" style="1" customWidth="1"/>
    <col min="15637" max="15637" width="9.125" style="1" customWidth="1"/>
    <col min="15638" max="15638" width="7.125" style="1" customWidth="1"/>
    <col min="15639" max="15639" width="4.25" style="1" customWidth="1"/>
    <col min="15640" max="15640" width="7.125" style="1" customWidth="1"/>
    <col min="15641" max="15641" width="4.125" style="1" customWidth="1"/>
    <col min="15642" max="15642" width="7.125" style="1" customWidth="1"/>
    <col min="15643" max="15643" width="4.125" style="1" customWidth="1"/>
    <col min="15644" max="15644" width="7.125" style="1" customWidth="1"/>
    <col min="15645" max="15645" width="4.125" style="1" customWidth="1"/>
    <col min="15646" max="15646" width="7.125" style="1" customWidth="1"/>
    <col min="15647" max="15647" width="4.125" style="1" customWidth="1"/>
    <col min="15648" max="15648" width="7.125" style="1" customWidth="1"/>
    <col min="15649" max="15649" width="4.125" style="1" customWidth="1"/>
    <col min="15650" max="15650" width="7.125" style="1" customWidth="1"/>
    <col min="15651" max="15651" width="4.125" style="1" customWidth="1"/>
    <col min="15652" max="15652" width="7.125" style="1" customWidth="1"/>
    <col min="15653" max="15653" width="4.125" style="1" customWidth="1"/>
    <col min="15654" max="15872" width="9" style="1"/>
    <col min="15873" max="15873" width="5.625" style="1" customWidth="1"/>
    <col min="15874" max="15874" width="3" style="1" customWidth="1"/>
    <col min="15875" max="15875" width="15.375" style="1" customWidth="1"/>
    <col min="15876" max="15876" width="9.125" style="1" customWidth="1"/>
    <col min="15877" max="15877" width="7.125" style="1" customWidth="1"/>
    <col min="15878" max="15878" width="4.125" style="1" customWidth="1"/>
    <col min="15879" max="15879" width="7.125" style="1" customWidth="1"/>
    <col min="15880" max="15880" width="4.125" style="1" customWidth="1"/>
    <col min="15881" max="15881" width="7.125" style="1" customWidth="1"/>
    <col min="15882" max="15882" width="4.125" style="1" customWidth="1"/>
    <col min="15883" max="15883" width="7.125" style="1" customWidth="1"/>
    <col min="15884" max="15884" width="4.125" style="1" customWidth="1"/>
    <col min="15885" max="15885" width="7.125" style="1" customWidth="1"/>
    <col min="15886" max="15886" width="4.125" style="1" customWidth="1"/>
    <col min="15887" max="15887" width="7.125" style="1" customWidth="1"/>
    <col min="15888" max="15888" width="4.125" style="1" customWidth="1"/>
    <col min="15889" max="15889" width="7.125" style="1" customWidth="1"/>
    <col min="15890" max="15890" width="4.125" style="1" customWidth="1"/>
    <col min="15891" max="15891" width="7.125" style="1" customWidth="1"/>
    <col min="15892" max="15892" width="4.125" style="1" customWidth="1"/>
    <col min="15893" max="15893" width="9.125" style="1" customWidth="1"/>
    <col min="15894" max="15894" width="7.125" style="1" customWidth="1"/>
    <col min="15895" max="15895" width="4.25" style="1" customWidth="1"/>
    <col min="15896" max="15896" width="7.125" style="1" customWidth="1"/>
    <col min="15897" max="15897" width="4.125" style="1" customWidth="1"/>
    <col min="15898" max="15898" width="7.125" style="1" customWidth="1"/>
    <col min="15899" max="15899" width="4.125" style="1" customWidth="1"/>
    <col min="15900" max="15900" width="7.125" style="1" customWidth="1"/>
    <col min="15901" max="15901" width="4.125" style="1" customWidth="1"/>
    <col min="15902" max="15902" width="7.125" style="1" customWidth="1"/>
    <col min="15903" max="15903" width="4.125" style="1" customWidth="1"/>
    <col min="15904" max="15904" width="7.125" style="1" customWidth="1"/>
    <col min="15905" max="15905" width="4.125" style="1" customWidth="1"/>
    <col min="15906" max="15906" width="7.125" style="1" customWidth="1"/>
    <col min="15907" max="15907" width="4.125" style="1" customWidth="1"/>
    <col min="15908" max="15908" width="7.125" style="1" customWidth="1"/>
    <col min="15909" max="15909" width="4.125" style="1" customWidth="1"/>
    <col min="15910" max="16128" width="9" style="1"/>
    <col min="16129" max="16129" width="5.625" style="1" customWidth="1"/>
    <col min="16130" max="16130" width="3" style="1" customWidth="1"/>
    <col min="16131" max="16131" width="15.375" style="1" customWidth="1"/>
    <col min="16132" max="16132" width="9.125" style="1" customWidth="1"/>
    <col min="16133" max="16133" width="7.125" style="1" customWidth="1"/>
    <col min="16134" max="16134" width="4.125" style="1" customWidth="1"/>
    <col min="16135" max="16135" width="7.125" style="1" customWidth="1"/>
    <col min="16136" max="16136" width="4.125" style="1" customWidth="1"/>
    <col min="16137" max="16137" width="7.125" style="1" customWidth="1"/>
    <col min="16138" max="16138" width="4.125" style="1" customWidth="1"/>
    <col min="16139" max="16139" width="7.125" style="1" customWidth="1"/>
    <col min="16140" max="16140" width="4.125" style="1" customWidth="1"/>
    <col min="16141" max="16141" width="7.125" style="1" customWidth="1"/>
    <col min="16142" max="16142" width="4.125" style="1" customWidth="1"/>
    <col min="16143" max="16143" width="7.125" style="1" customWidth="1"/>
    <col min="16144" max="16144" width="4.125" style="1" customWidth="1"/>
    <col min="16145" max="16145" width="7.125" style="1" customWidth="1"/>
    <col min="16146" max="16146" width="4.125" style="1" customWidth="1"/>
    <col min="16147" max="16147" width="7.125" style="1" customWidth="1"/>
    <col min="16148" max="16148" width="4.125" style="1" customWidth="1"/>
    <col min="16149" max="16149" width="9.125" style="1" customWidth="1"/>
    <col min="16150" max="16150" width="7.125" style="1" customWidth="1"/>
    <col min="16151" max="16151" width="4.25" style="1" customWidth="1"/>
    <col min="16152" max="16152" width="7.125" style="1" customWidth="1"/>
    <col min="16153" max="16153" width="4.125" style="1" customWidth="1"/>
    <col min="16154" max="16154" width="7.125" style="1" customWidth="1"/>
    <col min="16155" max="16155" width="4.125" style="1" customWidth="1"/>
    <col min="16156" max="16156" width="7.125" style="1" customWidth="1"/>
    <col min="16157" max="16157" width="4.125" style="1" customWidth="1"/>
    <col min="16158" max="16158" width="7.125" style="1" customWidth="1"/>
    <col min="16159" max="16159" width="4.125" style="1" customWidth="1"/>
    <col min="16160" max="16160" width="7.125" style="1" customWidth="1"/>
    <col min="16161" max="16161" width="4.125" style="1" customWidth="1"/>
    <col min="16162" max="16162" width="7.125" style="1" customWidth="1"/>
    <col min="16163" max="16163" width="4.125" style="1" customWidth="1"/>
    <col min="16164" max="16164" width="7.125" style="1" customWidth="1"/>
    <col min="16165" max="16165" width="4.125" style="1" customWidth="1"/>
    <col min="16166" max="16384" width="9" style="1"/>
  </cols>
  <sheetData>
    <row r="1" spans="1:37" ht="17.100000000000001" customHeight="1">
      <c r="A1" s="78" t="s">
        <v>130</v>
      </c>
      <c r="D1" s="77"/>
      <c r="E1" s="77"/>
      <c r="F1" s="75"/>
      <c r="G1" s="76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37" ht="14.1" customHeight="1">
      <c r="D2" s="77"/>
      <c r="E2" s="77"/>
      <c r="F2" s="75"/>
      <c r="G2" s="76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37" s="71" customFormat="1" ht="17.100000000000001" customHeight="1">
      <c r="A3" s="91" t="s">
        <v>129</v>
      </c>
      <c r="B3" s="91" t="s">
        <v>128</v>
      </c>
      <c r="C3" s="91" t="s">
        <v>127</v>
      </c>
      <c r="D3" s="80" t="s">
        <v>126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3"/>
      <c r="U3" s="94" t="s">
        <v>125</v>
      </c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81"/>
    </row>
    <row r="4" spans="1:37" s="71" customFormat="1" ht="17.100000000000001" customHeight="1">
      <c r="A4" s="91"/>
      <c r="B4" s="91"/>
      <c r="C4" s="91"/>
      <c r="D4" s="95" t="s">
        <v>124</v>
      </c>
      <c r="E4" s="73"/>
      <c r="F4" s="72"/>
      <c r="G4" s="72"/>
      <c r="H4" s="72"/>
      <c r="I4" s="80" t="s">
        <v>123</v>
      </c>
      <c r="J4" s="92"/>
      <c r="K4" s="92"/>
      <c r="L4" s="92"/>
      <c r="M4" s="92"/>
      <c r="N4" s="92"/>
      <c r="O4" s="92"/>
      <c r="P4" s="92"/>
      <c r="Q4" s="92"/>
      <c r="R4" s="92"/>
      <c r="S4" s="92"/>
      <c r="T4" s="93"/>
      <c r="U4" s="74"/>
      <c r="V4" s="73"/>
      <c r="W4" s="72"/>
      <c r="X4" s="72"/>
      <c r="Y4" s="72"/>
      <c r="Z4" s="80" t="s">
        <v>123</v>
      </c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81"/>
    </row>
    <row r="5" spans="1:37" s="71" customFormat="1" ht="26.25" customHeight="1">
      <c r="A5" s="91"/>
      <c r="B5" s="91"/>
      <c r="C5" s="91"/>
      <c r="D5" s="96"/>
      <c r="E5" s="96" t="s">
        <v>122</v>
      </c>
      <c r="F5" s="103"/>
      <c r="G5" s="103"/>
      <c r="H5" s="104"/>
      <c r="I5" s="86" t="s">
        <v>119</v>
      </c>
      <c r="J5" s="105"/>
      <c r="K5" s="105"/>
      <c r="L5" s="87"/>
      <c r="M5" s="86" t="s">
        <v>118</v>
      </c>
      <c r="N5" s="87"/>
      <c r="O5" s="86" t="s">
        <v>117</v>
      </c>
      <c r="P5" s="87"/>
      <c r="Q5" s="86" t="s">
        <v>116</v>
      </c>
      <c r="R5" s="87"/>
      <c r="S5" s="86" t="s">
        <v>115</v>
      </c>
      <c r="T5" s="99"/>
      <c r="U5" s="101" t="s">
        <v>121</v>
      </c>
      <c r="V5" s="96" t="s">
        <v>120</v>
      </c>
      <c r="W5" s="103"/>
      <c r="X5" s="103"/>
      <c r="Y5" s="104"/>
      <c r="Z5" s="82" t="s">
        <v>119</v>
      </c>
      <c r="AA5" s="106"/>
      <c r="AB5" s="106"/>
      <c r="AC5" s="83"/>
      <c r="AD5" s="82" t="s">
        <v>118</v>
      </c>
      <c r="AE5" s="83"/>
      <c r="AF5" s="82" t="s">
        <v>117</v>
      </c>
      <c r="AG5" s="83"/>
      <c r="AH5" s="82" t="s">
        <v>116</v>
      </c>
      <c r="AI5" s="83"/>
      <c r="AJ5" s="82" t="s">
        <v>115</v>
      </c>
      <c r="AK5" s="83"/>
    </row>
    <row r="6" spans="1:37" s="71" customFormat="1" ht="41.25" customHeight="1">
      <c r="A6" s="91"/>
      <c r="B6" s="91"/>
      <c r="C6" s="91"/>
      <c r="D6" s="96"/>
      <c r="E6" s="88" t="s">
        <v>114</v>
      </c>
      <c r="F6" s="89"/>
      <c r="G6" s="80" t="s">
        <v>113</v>
      </c>
      <c r="H6" s="90"/>
      <c r="I6" s="82" t="s">
        <v>112</v>
      </c>
      <c r="J6" s="83"/>
      <c r="K6" s="84" t="s">
        <v>111</v>
      </c>
      <c r="L6" s="85"/>
      <c r="M6" s="86" t="s">
        <v>110</v>
      </c>
      <c r="N6" s="87"/>
      <c r="O6" s="82" t="s">
        <v>109</v>
      </c>
      <c r="P6" s="83"/>
      <c r="Q6" s="82" t="s">
        <v>108</v>
      </c>
      <c r="R6" s="83"/>
      <c r="S6" s="97" t="s">
        <v>107</v>
      </c>
      <c r="T6" s="98"/>
      <c r="U6" s="101"/>
      <c r="V6" s="88" t="s">
        <v>106</v>
      </c>
      <c r="W6" s="89"/>
      <c r="X6" s="80" t="s">
        <v>105</v>
      </c>
      <c r="Y6" s="81"/>
      <c r="Z6" s="82" t="s">
        <v>104</v>
      </c>
      <c r="AA6" s="83"/>
      <c r="AB6" s="84" t="s">
        <v>103</v>
      </c>
      <c r="AC6" s="85"/>
      <c r="AD6" s="86" t="s">
        <v>102</v>
      </c>
      <c r="AE6" s="87"/>
      <c r="AF6" s="82" t="s">
        <v>101</v>
      </c>
      <c r="AG6" s="83"/>
      <c r="AH6" s="82" t="s">
        <v>100</v>
      </c>
      <c r="AI6" s="83"/>
      <c r="AJ6" s="97" t="s">
        <v>99</v>
      </c>
      <c r="AK6" s="100"/>
    </row>
    <row r="7" spans="1:37" s="66" customFormat="1" ht="32.25" customHeight="1">
      <c r="A7" s="91"/>
      <c r="B7" s="91"/>
      <c r="C7" s="91"/>
      <c r="D7" s="88"/>
      <c r="E7" s="68" t="s">
        <v>84</v>
      </c>
      <c r="F7" s="67" t="s">
        <v>98</v>
      </c>
      <c r="G7" s="69" t="s">
        <v>82</v>
      </c>
      <c r="H7" s="67" t="s">
        <v>97</v>
      </c>
      <c r="I7" s="68" t="s">
        <v>86</v>
      </c>
      <c r="J7" s="67" t="s">
        <v>96</v>
      </c>
      <c r="K7" s="68" t="s">
        <v>86</v>
      </c>
      <c r="L7" s="67" t="s">
        <v>95</v>
      </c>
      <c r="M7" s="68" t="s">
        <v>82</v>
      </c>
      <c r="N7" s="67" t="s">
        <v>94</v>
      </c>
      <c r="O7" s="68" t="s">
        <v>86</v>
      </c>
      <c r="P7" s="67" t="s">
        <v>93</v>
      </c>
      <c r="Q7" s="68" t="s">
        <v>84</v>
      </c>
      <c r="R7" s="67" t="s">
        <v>92</v>
      </c>
      <c r="S7" s="68" t="s">
        <v>82</v>
      </c>
      <c r="T7" s="70" t="s">
        <v>91</v>
      </c>
      <c r="U7" s="102"/>
      <c r="V7" s="68" t="s">
        <v>84</v>
      </c>
      <c r="W7" s="67" t="s">
        <v>90</v>
      </c>
      <c r="X7" s="69" t="s">
        <v>86</v>
      </c>
      <c r="Y7" s="67" t="s">
        <v>89</v>
      </c>
      <c r="Z7" s="68" t="s">
        <v>88</v>
      </c>
      <c r="AA7" s="67" t="s">
        <v>87</v>
      </c>
      <c r="AB7" s="68" t="s">
        <v>86</v>
      </c>
      <c r="AC7" s="67" t="s">
        <v>85</v>
      </c>
      <c r="AD7" s="68" t="s">
        <v>84</v>
      </c>
      <c r="AE7" s="67" t="s">
        <v>83</v>
      </c>
      <c r="AF7" s="68" t="s">
        <v>82</v>
      </c>
      <c r="AG7" s="67" t="s">
        <v>81</v>
      </c>
      <c r="AH7" s="68" t="s">
        <v>80</v>
      </c>
      <c r="AI7" s="67" t="s">
        <v>79</v>
      </c>
      <c r="AJ7" s="68" t="s">
        <v>78</v>
      </c>
      <c r="AK7" s="67" t="s">
        <v>77</v>
      </c>
    </row>
    <row r="8" spans="1:37" s="27" customFormat="1" ht="14.1" customHeight="1">
      <c r="A8" s="79" t="s">
        <v>76</v>
      </c>
      <c r="B8" s="40">
        <v>6</v>
      </c>
      <c r="C8" s="40" t="s">
        <v>75</v>
      </c>
      <c r="D8" s="40">
        <v>546222</v>
      </c>
      <c r="E8" s="57">
        <f t="shared" ref="E8:E14" si="0">I8+K8+M8+O8+Q8+S8</f>
        <v>46604</v>
      </c>
      <c r="F8" s="38">
        <f t="shared" ref="F8:F14" si="1">E8/$D8*100</f>
        <v>8.5320620553547819</v>
      </c>
      <c r="G8" s="39">
        <f t="shared" ref="G8:G14" si="2">I8+M8+Q8+S8</f>
        <v>46604</v>
      </c>
      <c r="H8" s="38">
        <f t="shared" ref="H8:H14" si="3">G8/$D8*100</f>
        <v>8.5320620553547819</v>
      </c>
      <c r="I8" s="39">
        <v>5942</v>
      </c>
      <c r="J8" s="38">
        <f t="shared" ref="J8:J14" si="4">I8/$D8*100</f>
        <v>1.0878360813002772</v>
      </c>
      <c r="K8" s="39">
        <v>0</v>
      </c>
      <c r="L8" s="38">
        <f t="shared" ref="L8:L14" si="5">K8/$D8*100</f>
        <v>0</v>
      </c>
      <c r="M8" s="39">
        <v>0</v>
      </c>
      <c r="N8" s="38">
        <f t="shared" ref="N8:N14" si="6">M8/$D8*100</f>
        <v>0</v>
      </c>
      <c r="O8" s="39">
        <v>0</v>
      </c>
      <c r="P8" s="38">
        <f t="shared" ref="P8:P14" si="7">O8/$D8*100</f>
        <v>0</v>
      </c>
      <c r="Q8" s="39">
        <v>40662</v>
      </c>
      <c r="R8" s="38">
        <f t="shared" ref="R8:R14" si="8">Q8/$D8*100</f>
        <v>7.4442259740545049</v>
      </c>
      <c r="S8" s="39">
        <v>0</v>
      </c>
      <c r="T8" s="42">
        <f t="shared" ref="T8:T14" si="9">S8/$D8*100</f>
        <v>0</v>
      </c>
      <c r="U8" s="41">
        <v>44948</v>
      </c>
      <c r="V8" s="40">
        <f t="shared" ref="V8:V14" si="10">Z8+AB8+AD8+AF8+AH8+AJ8</f>
        <v>3245</v>
      </c>
      <c r="W8" s="38">
        <f t="shared" ref="W8:W14" si="11">V8/$U8*100</f>
        <v>7.2194535908160535</v>
      </c>
      <c r="X8" s="43">
        <f t="shared" ref="X8:X14" si="12">Z8+AD8+AH8+AJ8</f>
        <v>3245</v>
      </c>
      <c r="Y8" s="38">
        <f t="shared" ref="Y8:Y14" si="13">X8/$U8*100</f>
        <v>7.2194535908160535</v>
      </c>
      <c r="Z8" s="39">
        <v>656</v>
      </c>
      <c r="AA8" s="38">
        <f t="shared" ref="AA8:AA14" si="14">Z8/$U8*100</f>
        <v>1.4594642698229066</v>
      </c>
      <c r="AB8" s="39">
        <v>0</v>
      </c>
      <c r="AC8" s="38">
        <f t="shared" ref="AC8:AC14" si="15">AB8/$U8*100</f>
        <v>0</v>
      </c>
      <c r="AD8" s="39">
        <v>0</v>
      </c>
      <c r="AE8" s="38">
        <f t="shared" ref="AE8:AE14" si="16">AD8/$U8*100</f>
        <v>0</v>
      </c>
      <c r="AF8" s="39">
        <v>0</v>
      </c>
      <c r="AG8" s="38">
        <f t="shared" ref="AG8:AG14" si="17">AF8/$U8*100</f>
        <v>0</v>
      </c>
      <c r="AH8" s="39">
        <v>2589</v>
      </c>
      <c r="AI8" s="38">
        <f t="shared" ref="AI8:AI14" si="18">AH8/$U8*100</f>
        <v>5.7599893209931476</v>
      </c>
      <c r="AJ8" s="39">
        <v>0</v>
      </c>
      <c r="AK8" s="38">
        <f t="shared" ref="AK8:AK14" si="19">AJ8/$U8*100</f>
        <v>0</v>
      </c>
    </row>
    <row r="9" spans="1:37" s="27" customFormat="1" ht="14.1" customHeight="1">
      <c r="A9" s="79"/>
      <c r="B9" s="35">
        <v>42</v>
      </c>
      <c r="C9" s="35" t="s">
        <v>74</v>
      </c>
      <c r="D9" s="35">
        <v>80879</v>
      </c>
      <c r="E9" s="35">
        <f t="shared" si="0"/>
        <v>0</v>
      </c>
      <c r="F9" s="33">
        <f t="shared" si="1"/>
        <v>0</v>
      </c>
      <c r="G9" s="34">
        <f t="shared" si="2"/>
        <v>0</v>
      </c>
      <c r="H9" s="33">
        <f t="shared" si="3"/>
        <v>0</v>
      </c>
      <c r="I9" s="34">
        <v>0</v>
      </c>
      <c r="J9" s="33">
        <f t="shared" si="4"/>
        <v>0</v>
      </c>
      <c r="K9" s="34">
        <v>0</v>
      </c>
      <c r="L9" s="33">
        <f t="shared" si="5"/>
        <v>0</v>
      </c>
      <c r="M9" s="34">
        <v>0</v>
      </c>
      <c r="N9" s="33">
        <f t="shared" si="6"/>
        <v>0</v>
      </c>
      <c r="O9" s="34">
        <v>0</v>
      </c>
      <c r="P9" s="33">
        <f t="shared" si="7"/>
        <v>0</v>
      </c>
      <c r="Q9" s="34">
        <v>0</v>
      </c>
      <c r="R9" s="33">
        <f t="shared" si="8"/>
        <v>0</v>
      </c>
      <c r="S9" s="34">
        <v>0</v>
      </c>
      <c r="T9" s="37">
        <f t="shared" si="9"/>
        <v>0</v>
      </c>
      <c r="U9" s="36">
        <v>80879</v>
      </c>
      <c r="V9" s="35">
        <f t="shared" si="10"/>
        <v>0</v>
      </c>
      <c r="W9" s="33">
        <f t="shared" si="11"/>
        <v>0</v>
      </c>
      <c r="X9" s="34">
        <f t="shared" si="12"/>
        <v>0</v>
      </c>
      <c r="Y9" s="33">
        <f t="shared" si="13"/>
        <v>0</v>
      </c>
      <c r="Z9" s="34">
        <v>0</v>
      </c>
      <c r="AA9" s="33">
        <f t="shared" si="14"/>
        <v>0</v>
      </c>
      <c r="AB9" s="34">
        <v>0</v>
      </c>
      <c r="AC9" s="33">
        <f t="shared" si="15"/>
        <v>0</v>
      </c>
      <c r="AD9" s="34">
        <v>0</v>
      </c>
      <c r="AE9" s="33">
        <f t="shared" si="16"/>
        <v>0</v>
      </c>
      <c r="AF9" s="34">
        <v>0</v>
      </c>
      <c r="AG9" s="33">
        <f t="shared" si="17"/>
        <v>0</v>
      </c>
      <c r="AH9" s="34">
        <v>0</v>
      </c>
      <c r="AI9" s="33">
        <f t="shared" si="18"/>
        <v>0</v>
      </c>
      <c r="AJ9" s="34">
        <v>0</v>
      </c>
      <c r="AK9" s="33">
        <f t="shared" si="19"/>
        <v>0</v>
      </c>
    </row>
    <row r="10" spans="1:37" s="27" customFormat="1" ht="14.1" customHeight="1">
      <c r="A10" s="79"/>
      <c r="B10" s="35">
        <v>13</v>
      </c>
      <c r="C10" s="35" t="s">
        <v>73</v>
      </c>
      <c r="D10" s="35">
        <v>286096</v>
      </c>
      <c r="E10" s="35">
        <f t="shared" si="0"/>
        <v>38059</v>
      </c>
      <c r="F10" s="33">
        <f t="shared" si="1"/>
        <v>13.30287735585258</v>
      </c>
      <c r="G10" s="34">
        <f t="shared" si="2"/>
        <v>0</v>
      </c>
      <c r="H10" s="33">
        <f t="shared" si="3"/>
        <v>0</v>
      </c>
      <c r="I10" s="34">
        <v>0</v>
      </c>
      <c r="J10" s="33">
        <f t="shared" si="4"/>
        <v>0</v>
      </c>
      <c r="K10" s="34">
        <v>38059</v>
      </c>
      <c r="L10" s="33">
        <f t="shared" si="5"/>
        <v>13.30287735585258</v>
      </c>
      <c r="M10" s="34">
        <v>0</v>
      </c>
      <c r="N10" s="33">
        <f t="shared" si="6"/>
        <v>0</v>
      </c>
      <c r="O10" s="34">
        <v>0</v>
      </c>
      <c r="P10" s="33">
        <f t="shared" si="7"/>
        <v>0</v>
      </c>
      <c r="Q10" s="34">
        <v>0</v>
      </c>
      <c r="R10" s="33">
        <f t="shared" si="8"/>
        <v>0</v>
      </c>
      <c r="S10" s="34">
        <v>0</v>
      </c>
      <c r="T10" s="37">
        <f t="shared" si="9"/>
        <v>0</v>
      </c>
      <c r="U10" s="36">
        <v>17265</v>
      </c>
      <c r="V10" s="35">
        <f t="shared" si="10"/>
        <v>8964</v>
      </c>
      <c r="W10" s="33">
        <f t="shared" si="11"/>
        <v>51.920069504778454</v>
      </c>
      <c r="X10" s="34">
        <f t="shared" si="12"/>
        <v>0</v>
      </c>
      <c r="Y10" s="33">
        <f t="shared" si="13"/>
        <v>0</v>
      </c>
      <c r="Z10" s="34">
        <v>0</v>
      </c>
      <c r="AA10" s="33">
        <f t="shared" si="14"/>
        <v>0</v>
      </c>
      <c r="AB10" s="34">
        <v>8964</v>
      </c>
      <c r="AC10" s="33">
        <f t="shared" si="15"/>
        <v>51.920069504778454</v>
      </c>
      <c r="AD10" s="34">
        <v>0</v>
      </c>
      <c r="AE10" s="33">
        <f t="shared" si="16"/>
        <v>0</v>
      </c>
      <c r="AF10" s="34">
        <v>0</v>
      </c>
      <c r="AG10" s="33">
        <f t="shared" si="17"/>
        <v>0</v>
      </c>
      <c r="AH10" s="34">
        <v>0</v>
      </c>
      <c r="AI10" s="33">
        <f t="shared" si="18"/>
        <v>0</v>
      </c>
      <c r="AJ10" s="34">
        <v>0</v>
      </c>
      <c r="AK10" s="33">
        <f t="shared" si="19"/>
        <v>0</v>
      </c>
    </row>
    <row r="11" spans="1:37" s="27" customFormat="1" ht="14.1" customHeight="1">
      <c r="A11" s="79"/>
      <c r="B11" s="35">
        <v>90</v>
      </c>
      <c r="C11" s="35" t="s">
        <v>72</v>
      </c>
      <c r="D11" s="35">
        <v>82191</v>
      </c>
      <c r="E11" s="35">
        <f t="shared" si="0"/>
        <v>5143</v>
      </c>
      <c r="F11" s="33">
        <f t="shared" si="1"/>
        <v>6.2573761117397275</v>
      </c>
      <c r="G11" s="34">
        <f t="shared" si="2"/>
        <v>5143</v>
      </c>
      <c r="H11" s="33">
        <f t="shared" si="3"/>
        <v>6.2573761117397275</v>
      </c>
      <c r="I11" s="34">
        <v>0</v>
      </c>
      <c r="J11" s="33">
        <f t="shared" si="4"/>
        <v>0</v>
      </c>
      <c r="K11" s="34">
        <v>0</v>
      </c>
      <c r="L11" s="33">
        <f t="shared" si="5"/>
        <v>0</v>
      </c>
      <c r="M11" s="34">
        <v>0</v>
      </c>
      <c r="N11" s="33">
        <f t="shared" si="6"/>
        <v>0</v>
      </c>
      <c r="O11" s="34">
        <v>0</v>
      </c>
      <c r="P11" s="33">
        <f t="shared" si="7"/>
        <v>0</v>
      </c>
      <c r="Q11" s="34">
        <v>5143</v>
      </c>
      <c r="R11" s="33">
        <f t="shared" si="8"/>
        <v>6.2573761117397275</v>
      </c>
      <c r="S11" s="34">
        <v>0</v>
      </c>
      <c r="T11" s="37">
        <f t="shared" si="9"/>
        <v>0</v>
      </c>
      <c r="U11" s="36">
        <v>82191</v>
      </c>
      <c r="V11" s="35">
        <f t="shared" si="10"/>
        <v>5143</v>
      </c>
      <c r="W11" s="33">
        <f t="shared" si="11"/>
        <v>6.2573761117397275</v>
      </c>
      <c r="X11" s="34">
        <f t="shared" si="12"/>
        <v>5143</v>
      </c>
      <c r="Y11" s="33">
        <f t="shared" si="13"/>
        <v>6.2573761117397275</v>
      </c>
      <c r="Z11" s="34">
        <v>0</v>
      </c>
      <c r="AA11" s="33">
        <f t="shared" si="14"/>
        <v>0</v>
      </c>
      <c r="AB11" s="34">
        <v>0</v>
      </c>
      <c r="AC11" s="33">
        <f t="shared" si="15"/>
        <v>0</v>
      </c>
      <c r="AD11" s="34">
        <v>0</v>
      </c>
      <c r="AE11" s="33">
        <f t="shared" si="16"/>
        <v>0</v>
      </c>
      <c r="AF11" s="34">
        <v>0</v>
      </c>
      <c r="AG11" s="33">
        <f t="shared" si="17"/>
        <v>0</v>
      </c>
      <c r="AH11" s="34">
        <v>5143</v>
      </c>
      <c r="AI11" s="33">
        <f t="shared" si="18"/>
        <v>6.2573761117397275</v>
      </c>
      <c r="AJ11" s="34">
        <v>0</v>
      </c>
      <c r="AK11" s="33">
        <f t="shared" si="19"/>
        <v>0</v>
      </c>
    </row>
    <row r="12" spans="1:37" s="27" customFormat="1" ht="14.1" customHeight="1">
      <c r="A12" s="79"/>
      <c r="B12" s="35">
        <v>50</v>
      </c>
      <c r="C12" s="35" t="s">
        <v>71</v>
      </c>
      <c r="D12" s="35">
        <v>93377</v>
      </c>
      <c r="E12" s="35">
        <f t="shared" si="0"/>
        <v>16389</v>
      </c>
      <c r="F12" s="33">
        <f t="shared" si="1"/>
        <v>17.551431294644289</v>
      </c>
      <c r="G12" s="34">
        <f t="shared" si="2"/>
        <v>608</v>
      </c>
      <c r="H12" s="33">
        <f t="shared" si="3"/>
        <v>0.65112393844308558</v>
      </c>
      <c r="I12" s="34">
        <v>93</v>
      </c>
      <c r="J12" s="33">
        <f t="shared" si="4"/>
        <v>9.959626032106407E-2</v>
      </c>
      <c r="K12" s="34">
        <v>15781</v>
      </c>
      <c r="L12" s="33">
        <f t="shared" si="5"/>
        <v>16.900307356201203</v>
      </c>
      <c r="M12" s="34">
        <v>104</v>
      </c>
      <c r="N12" s="33">
        <f t="shared" si="6"/>
        <v>0.11137646315473831</v>
      </c>
      <c r="O12" s="34">
        <v>0</v>
      </c>
      <c r="P12" s="33">
        <f t="shared" si="7"/>
        <v>0</v>
      </c>
      <c r="Q12" s="34">
        <v>411</v>
      </c>
      <c r="R12" s="33">
        <f t="shared" si="8"/>
        <v>0.4401512149672831</v>
      </c>
      <c r="S12" s="34">
        <v>0</v>
      </c>
      <c r="T12" s="37">
        <f t="shared" si="9"/>
        <v>0</v>
      </c>
      <c r="U12" s="36">
        <v>33956</v>
      </c>
      <c r="V12" s="35">
        <f t="shared" si="10"/>
        <v>10512</v>
      </c>
      <c r="W12" s="33">
        <f t="shared" si="11"/>
        <v>30.957709977618091</v>
      </c>
      <c r="X12" s="34">
        <f t="shared" si="12"/>
        <v>147</v>
      </c>
      <c r="Y12" s="33">
        <f t="shared" si="13"/>
        <v>0.43291318176463656</v>
      </c>
      <c r="Z12" s="34">
        <v>93</v>
      </c>
      <c r="AA12" s="33">
        <f t="shared" si="14"/>
        <v>0.2738838496878313</v>
      </c>
      <c r="AB12" s="34">
        <v>10365</v>
      </c>
      <c r="AC12" s="33">
        <f t="shared" si="15"/>
        <v>30.524796795853458</v>
      </c>
      <c r="AD12" s="34">
        <v>54</v>
      </c>
      <c r="AE12" s="33">
        <f t="shared" si="16"/>
        <v>0.15902933207680528</v>
      </c>
      <c r="AF12" s="34">
        <v>0</v>
      </c>
      <c r="AG12" s="33">
        <f t="shared" si="17"/>
        <v>0</v>
      </c>
      <c r="AH12" s="34">
        <v>0</v>
      </c>
      <c r="AI12" s="33">
        <f t="shared" si="18"/>
        <v>0</v>
      </c>
      <c r="AJ12" s="34">
        <v>0</v>
      </c>
      <c r="AK12" s="33">
        <f t="shared" si="19"/>
        <v>0</v>
      </c>
    </row>
    <row r="13" spans="1:37" s="27" customFormat="1" ht="14.1" customHeight="1">
      <c r="A13" s="79"/>
      <c r="B13" s="35">
        <v>37</v>
      </c>
      <c r="C13" s="35" t="s">
        <v>70</v>
      </c>
      <c r="D13" s="35">
        <v>879003</v>
      </c>
      <c r="E13" s="35">
        <f t="shared" si="0"/>
        <v>271744</v>
      </c>
      <c r="F13" s="33">
        <f t="shared" si="1"/>
        <v>30.915025318457388</v>
      </c>
      <c r="G13" s="34">
        <f t="shared" si="2"/>
        <v>62454</v>
      </c>
      <c r="H13" s="33">
        <f t="shared" si="3"/>
        <v>7.1050952044532263</v>
      </c>
      <c r="I13" s="34">
        <v>20702</v>
      </c>
      <c r="J13" s="33">
        <f t="shared" si="4"/>
        <v>2.3551682986292422</v>
      </c>
      <c r="K13" s="34">
        <v>209290</v>
      </c>
      <c r="L13" s="33">
        <f t="shared" si="5"/>
        <v>23.80993011400416</v>
      </c>
      <c r="M13" s="34">
        <v>15185</v>
      </c>
      <c r="N13" s="33">
        <f t="shared" si="6"/>
        <v>1.7275253895606728</v>
      </c>
      <c r="O13" s="34">
        <v>0</v>
      </c>
      <c r="P13" s="33">
        <f t="shared" si="7"/>
        <v>0</v>
      </c>
      <c r="Q13" s="34">
        <v>24416</v>
      </c>
      <c r="R13" s="33">
        <f t="shared" si="8"/>
        <v>2.7776924538369037</v>
      </c>
      <c r="S13" s="34">
        <v>2151</v>
      </c>
      <c r="T13" s="37">
        <f t="shared" si="9"/>
        <v>0.24470906242640808</v>
      </c>
      <c r="U13" s="36">
        <v>116308</v>
      </c>
      <c r="V13" s="35">
        <f t="shared" si="10"/>
        <v>39075</v>
      </c>
      <c r="W13" s="33">
        <f t="shared" si="11"/>
        <v>33.596141280049522</v>
      </c>
      <c r="X13" s="34">
        <f t="shared" si="12"/>
        <v>11038</v>
      </c>
      <c r="Y13" s="33">
        <f t="shared" si="13"/>
        <v>9.4903188086804011</v>
      </c>
      <c r="Z13" s="34">
        <v>3229</v>
      </c>
      <c r="AA13" s="33">
        <f t="shared" si="14"/>
        <v>2.7762492691818275</v>
      </c>
      <c r="AB13" s="34">
        <v>28037</v>
      </c>
      <c r="AC13" s="33">
        <f t="shared" si="15"/>
        <v>24.105822471369123</v>
      </c>
      <c r="AD13" s="34">
        <v>3946</v>
      </c>
      <c r="AE13" s="33">
        <f t="shared" si="16"/>
        <v>3.3927158922859997</v>
      </c>
      <c r="AF13" s="34">
        <v>0</v>
      </c>
      <c r="AG13" s="33">
        <f t="shared" si="17"/>
        <v>0</v>
      </c>
      <c r="AH13" s="34">
        <v>3715</v>
      </c>
      <c r="AI13" s="33">
        <f t="shared" si="18"/>
        <v>3.1941053065997176</v>
      </c>
      <c r="AJ13" s="34">
        <v>148</v>
      </c>
      <c r="AK13" s="33">
        <f t="shared" si="19"/>
        <v>0.12724834061285553</v>
      </c>
    </row>
    <row r="14" spans="1:37" s="27" customFormat="1" ht="14.1" customHeight="1" thickBot="1">
      <c r="A14" s="79"/>
      <c r="B14" s="30">
        <v>86</v>
      </c>
      <c r="C14" s="30" t="s">
        <v>69</v>
      </c>
      <c r="D14" s="30">
        <v>40644</v>
      </c>
      <c r="E14" s="35">
        <f t="shared" si="0"/>
        <v>4098</v>
      </c>
      <c r="F14" s="28">
        <f t="shared" si="1"/>
        <v>10.082669028638913</v>
      </c>
      <c r="G14" s="29">
        <f t="shared" si="2"/>
        <v>3726</v>
      </c>
      <c r="H14" s="28">
        <f t="shared" si="3"/>
        <v>9.1674047829938008</v>
      </c>
      <c r="I14" s="29">
        <v>1543</v>
      </c>
      <c r="J14" s="28">
        <f t="shared" si="4"/>
        <v>3.7963783092215335</v>
      </c>
      <c r="K14" s="29">
        <v>372</v>
      </c>
      <c r="L14" s="28">
        <f t="shared" si="5"/>
        <v>0.91526424564511366</v>
      </c>
      <c r="M14" s="29">
        <v>0</v>
      </c>
      <c r="N14" s="28">
        <f t="shared" si="6"/>
        <v>0</v>
      </c>
      <c r="O14" s="29">
        <v>0</v>
      </c>
      <c r="P14" s="28">
        <f t="shared" si="7"/>
        <v>0</v>
      </c>
      <c r="Q14" s="29">
        <v>2183</v>
      </c>
      <c r="R14" s="28">
        <f t="shared" si="8"/>
        <v>5.3710264737722664</v>
      </c>
      <c r="S14" s="29">
        <v>0</v>
      </c>
      <c r="T14" s="32">
        <f t="shared" si="9"/>
        <v>0</v>
      </c>
      <c r="U14" s="31">
        <v>3165</v>
      </c>
      <c r="V14" s="30">
        <f t="shared" si="10"/>
        <v>1052</v>
      </c>
      <c r="W14" s="28">
        <f t="shared" si="11"/>
        <v>33.238546603475513</v>
      </c>
      <c r="X14" s="58">
        <f t="shared" si="12"/>
        <v>680</v>
      </c>
      <c r="Y14" s="28">
        <f t="shared" si="13"/>
        <v>21.484992101105846</v>
      </c>
      <c r="Z14" s="29">
        <v>0</v>
      </c>
      <c r="AA14" s="28">
        <f t="shared" si="14"/>
        <v>0</v>
      </c>
      <c r="AB14" s="29">
        <v>372</v>
      </c>
      <c r="AC14" s="28">
        <f t="shared" si="15"/>
        <v>11.753554502369669</v>
      </c>
      <c r="AD14" s="29">
        <v>0</v>
      </c>
      <c r="AE14" s="28">
        <f t="shared" si="16"/>
        <v>0</v>
      </c>
      <c r="AF14" s="29">
        <v>0</v>
      </c>
      <c r="AG14" s="28">
        <f t="shared" si="17"/>
        <v>0</v>
      </c>
      <c r="AH14" s="29">
        <v>680</v>
      </c>
      <c r="AI14" s="28">
        <f t="shared" si="18"/>
        <v>21.484992101105846</v>
      </c>
      <c r="AJ14" s="29">
        <v>0</v>
      </c>
      <c r="AK14" s="28">
        <f t="shared" si="19"/>
        <v>0</v>
      </c>
    </row>
    <row r="15" spans="1:37" s="4" customFormat="1" ht="14.1" customHeight="1" thickTop="1">
      <c r="A15" s="79"/>
      <c r="B15" s="26"/>
      <c r="C15" s="25" t="s">
        <v>0</v>
      </c>
      <c r="D15" s="22">
        <f>SUM(D8:D14)</f>
        <v>2008412</v>
      </c>
      <c r="E15" s="22">
        <f>SUM(E8:E14)</f>
        <v>382037</v>
      </c>
      <c r="F15" s="21">
        <f>+ROUND(E15/$D15*100,1)</f>
        <v>19</v>
      </c>
      <c r="G15" s="24">
        <f>SUM(G8:G14)</f>
        <v>118535</v>
      </c>
      <c r="H15" s="21">
        <f>+ROUND(G15/$D15*100,1)</f>
        <v>5.9</v>
      </c>
      <c r="I15" s="24">
        <f>SUM(I8:I14)</f>
        <v>28280</v>
      </c>
      <c r="J15" s="21">
        <f>+ROUND(I15/$D15*100,1)</f>
        <v>1.4</v>
      </c>
      <c r="K15" s="24">
        <f>SUM(K8:K14)</f>
        <v>263502</v>
      </c>
      <c r="L15" s="21">
        <f>+ROUND(K15/$D15*100,1)</f>
        <v>13.1</v>
      </c>
      <c r="M15" s="24">
        <f>SUM(M8:M14)</f>
        <v>15289</v>
      </c>
      <c r="N15" s="21">
        <f>+ROUND(M15/$D15*100,1)</f>
        <v>0.8</v>
      </c>
      <c r="O15" s="24">
        <f>SUM(O8:O14)</f>
        <v>0</v>
      </c>
      <c r="P15" s="21">
        <f>+ROUND(O15/$D15*100,1)</f>
        <v>0</v>
      </c>
      <c r="Q15" s="24">
        <f>SUM(Q8:Q14)</f>
        <v>72815</v>
      </c>
      <c r="R15" s="21">
        <f>+ROUND(Q15/$D15*100,1)</f>
        <v>3.6</v>
      </c>
      <c r="S15" s="24">
        <f>SUM(S8:S14)</f>
        <v>2151</v>
      </c>
      <c r="T15" s="23">
        <f>+ROUND(S15/$D15*100,1)</f>
        <v>0.1</v>
      </c>
      <c r="U15" s="22">
        <f>SUM(U8:U14)</f>
        <v>378712</v>
      </c>
      <c r="V15" s="22">
        <f>SUM(V8:V14)</f>
        <v>67991</v>
      </c>
      <c r="W15" s="21">
        <f>+ROUND(V15/$U15*100,1)</f>
        <v>18</v>
      </c>
      <c r="X15" s="22">
        <f>SUM(X8:X14)</f>
        <v>20253</v>
      </c>
      <c r="Y15" s="21">
        <f>+ROUND(X15/$U15*100,1)</f>
        <v>5.3</v>
      </c>
      <c r="Z15" s="22">
        <f>SUM(Z8:Z14)</f>
        <v>3978</v>
      </c>
      <c r="AA15" s="21">
        <f>+ROUND(Z15/$U15*100,1)</f>
        <v>1.1000000000000001</v>
      </c>
      <c r="AB15" s="22">
        <f>SUM(AB8:AB14)</f>
        <v>47738</v>
      </c>
      <c r="AC15" s="21">
        <f>+ROUND(AB15/$U15*100,1)</f>
        <v>12.6</v>
      </c>
      <c r="AD15" s="22">
        <f>SUM(AD8:AD14)</f>
        <v>4000</v>
      </c>
      <c r="AE15" s="21">
        <f>+ROUND(AD15/$U15*100,1)</f>
        <v>1.1000000000000001</v>
      </c>
      <c r="AF15" s="22">
        <f>SUM(AF8:AF14)</f>
        <v>0</v>
      </c>
      <c r="AG15" s="21">
        <f>+ROUND(AF15/$U15*100,1)</f>
        <v>0</v>
      </c>
      <c r="AH15" s="22">
        <f>SUM(AH8:AH14)</f>
        <v>12127</v>
      </c>
      <c r="AI15" s="21">
        <f>+ROUND(AH15/$U15*100,1)</f>
        <v>3.2</v>
      </c>
      <c r="AJ15" s="22">
        <f>SUM(AJ8:AJ14)</f>
        <v>148</v>
      </c>
      <c r="AK15" s="21">
        <f>+ROUND(AJ15/$U15*100,1)</f>
        <v>0</v>
      </c>
    </row>
    <row r="16" spans="1:37" s="4" customFormat="1" ht="14.1" customHeight="1">
      <c r="A16" s="79"/>
      <c r="B16" s="20"/>
      <c r="C16" s="19"/>
      <c r="D16" s="16"/>
      <c r="E16" s="16"/>
      <c r="F16" s="14"/>
      <c r="G16" s="15"/>
      <c r="H16" s="14"/>
      <c r="I16" s="15"/>
      <c r="J16" s="14"/>
      <c r="K16" s="15"/>
      <c r="L16" s="14"/>
      <c r="M16" s="15"/>
      <c r="N16" s="14"/>
      <c r="O16" s="15"/>
      <c r="P16" s="14"/>
      <c r="Q16" s="15"/>
      <c r="R16" s="14"/>
      <c r="S16" s="15"/>
      <c r="T16" s="44"/>
      <c r="U16" s="17"/>
      <c r="V16" s="16"/>
      <c r="W16" s="14"/>
      <c r="X16" s="15"/>
      <c r="Y16" s="14"/>
      <c r="Z16" s="15"/>
      <c r="AA16" s="14"/>
      <c r="AB16" s="15"/>
      <c r="AC16" s="14"/>
      <c r="AD16" s="15"/>
      <c r="AE16" s="14"/>
      <c r="AF16" s="15"/>
      <c r="AG16" s="14"/>
      <c r="AH16" s="15"/>
      <c r="AI16" s="14"/>
      <c r="AJ16" s="15"/>
      <c r="AK16" s="14"/>
    </row>
    <row r="17" spans="1:37" s="27" customFormat="1" ht="14.1" customHeight="1">
      <c r="A17" s="79" t="s">
        <v>68</v>
      </c>
      <c r="B17" s="40">
        <v>3</v>
      </c>
      <c r="C17" s="40" t="s">
        <v>67</v>
      </c>
      <c r="D17" s="65">
        <v>586186</v>
      </c>
      <c r="E17" s="40">
        <f>I17+K17+M17+O17+Q17+S17</f>
        <v>48216</v>
      </c>
      <c r="F17" s="38">
        <f>E17/$D17*100</f>
        <v>8.225375563387729</v>
      </c>
      <c r="G17" s="39">
        <f>I17+M17+Q17+S17</f>
        <v>26688</v>
      </c>
      <c r="H17" s="38">
        <f>G17/$D17*100</f>
        <v>4.5528211182116261</v>
      </c>
      <c r="I17" s="39">
        <v>19359</v>
      </c>
      <c r="J17" s="38">
        <f>I17/$D17*100</f>
        <v>3.3025353727315223</v>
      </c>
      <c r="K17" s="39">
        <v>21528</v>
      </c>
      <c r="L17" s="38">
        <f>K17/$D17*100</f>
        <v>3.6725544451761043</v>
      </c>
      <c r="M17" s="39">
        <v>0</v>
      </c>
      <c r="N17" s="38">
        <f>M17/$D17*100</f>
        <v>0</v>
      </c>
      <c r="O17" s="39">
        <v>0</v>
      </c>
      <c r="P17" s="38">
        <f>O17/$D17*100</f>
        <v>0</v>
      </c>
      <c r="Q17" s="39">
        <v>6987</v>
      </c>
      <c r="R17" s="38">
        <f>Q17/$D17*100</f>
        <v>1.1919424892440282</v>
      </c>
      <c r="S17" s="39">
        <v>342</v>
      </c>
      <c r="T17" s="42">
        <f>S17/$D17*100</f>
        <v>5.8343256236075239E-2</v>
      </c>
      <c r="U17" s="41">
        <v>52905</v>
      </c>
      <c r="V17" s="57">
        <f>Z17+AB17+AD17+AF17+AH17+AJ17</f>
        <v>6144</v>
      </c>
      <c r="W17" s="64">
        <f>V17/$U17*100</f>
        <v>11.613269067195917</v>
      </c>
      <c r="X17" s="43">
        <f>Z17+AD17+AH17+AJ17</f>
        <v>2066</v>
      </c>
      <c r="Y17" s="38">
        <f>X17/$U17*100</f>
        <v>3.9051129382856065</v>
      </c>
      <c r="Z17" s="39">
        <v>1118</v>
      </c>
      <c r="AA17" s="38">
        <f>Z17/$U17*100</f>
        <v>2.1132218126831113</v>
      </c>
      <c r="AB17" s="39">
        <v>4078</v>
      </c>
      <c r="AC17" s="38">
        <f>AB17/$U17*100</f>
        <v>7.7081561289103107</v>
      </c>
      <c r="AD17" s="39">
        <v>0</v>
      </c>
      <c r="AE17" s="38">
        <f>AD17/$U17*100</f>
        <v>0</v>
      </c>
      <c r="AF17" s="39">
        <v>0</v>
      </c>
      <c r="AG17" s="38">
        <f>AF17/$U17*100</f>
        <v>0</v>
      </c>
      <c r="AH17" s="39">
        <v>948</v>
      </c>
      <c r="AI17" s="38">
        <f>AH17/$U17*100</f>
        <v>1.791891125602495</v>
      </c>
      <c r="AJ17" s="39">
        <v>0</v>
      </c>
      <c r="AK17" s="38">
        <f>AJ17/$U17*100</f>
        <v>0</v>
      </c>
    </row>
    <row r="18" spans="1:37" s="27" customFormat="1" ht="14.1" customHeight="1">
      <c r="A18" s="79"/>
      <c r="B18" s="35">
        <v>44</v>
      </c>
      <c r="C18" s="35" t="s">
        <v>66</v>
      </c>
      <c r="D18" s="63">
        <v>174950</v>
      </c>
      <c r="E18" s="35">
        <f>I18+K18+M18+O18+Q18+S18</f>
        <v>14677</v>
      </c>
      <c r="F18" s="33">
        <f>E18/$D18*100</f>
        <v>8.389254072592168</v>
      </c>
      <c r="G18" s="34">
        <f>I18+M18+Q18+S18</f>
        <v>14677</v>
      </c>
      <c r="H18" s="33">
        <f>G18/$D18*100</f>
        <v>8.389254072592168</v>
      </c>
      <c r="I18" s="34">
        <v>3444</v>
      </c>
      <c r="J18" s="33">
        <f>I18/$D18*100</f>
        <v>1.9685624464132609</v>
      </c>
      <c r="K18" s="34">
        <v>0</v>
      </c>
      <c r="L18" s="33">
        <f>K18/$D18*100</f>
        <v>0</v>
      </c>
      <c r="M18" s="34">
        <v>0</v>
      </c>
      <c r="N18" s="33">
        <f>M18/$D18*100</f>
        <v>0</v>
      </c>
      <c r="O18" s="34">
        <v>0</v>
      </c>
      <c r="P18" s="33">
        <f>O18/$D18*100</f>
        <v>0</v>
      </c>
      <c r="Q18" s="34">
        <v>11233</v>
      </c>
      <c r="R18" s="33">
        <f>Q18/$D18*100</f>
        <v>6.4206916261789075</v>
      </c>
      <c r="S18" s="34">
        <v>0</v>
      </c>
      <c r="T18" s="37">
        <f>S18/$D18*100</f>
        <v>0</v>
      </c>
      <c r="U18" s="36">
        <v>9723</v>
      </c>
      <c r="V18" s="35">
        <f>Z18+AB18+AD18+AF18+AH18+AJ18</f>
        <v>3416</v>
      </c>
      <c r="W18" s="33">
        <f>V18/$U18*100</f>
        <v>35.133189344852411</v>
      </c>
      <c r="X18" s="34">
        <f>Z18+AD18+AH18+AJ18</f>
        <v>3416</v>
      </c>
      <c r="Y18" s="33">
        <f>X18/$U18*100</f>
        <v>35.133189344852411</v>
      </c>
      <c r="Z18" s="34">
        <v>1407</v>
      </c>
      <c r="AA18" s="33">
        <f>Z18/$U18*100</f>
        <v>14.47084233261339</v>
      </c>
      <c r="AB18" s="34">
        <v>0</v>
      </c>
      <c r="AC18" s="33">
        <f>AB18/$U18*100</f>
        <v>0</v>
      </c>
      <c r="AD18" s="34">
        <v>0</v>
      </c>
      <c r="AE18" s="33">
        <f>AD18/$U18*100</f>
        <v>0</v>
      </c>
      <c r="AF18" s="34">
        <v>0</v>
      </c>
      <c r="AG18" s="33">
        <f>AF18/$U18*100</f>
        <v>0</v>
      </c>
      <c r="AH18" s="34">
        <v>2009</v>
      </c>
      <c r="AI18" s="33">
        <f>AH18/$U18*100</f>
        <v>20.662347012239021</v>
      </c>
      <c r="AJ18" s="34">
        <v>0</v>
      </c>
      <c r="AK18" s="33">
        <f>AJ18/$U18*100</f>
        <v>0</v>
      </c>
    </row>
    <row r="19" spans="1:37" s="27" customFormat="1" ht="14.1" customHeight="1">
      <c r="A19" s="79"/>
      <c r="B19" s="35">
        <v>67</v>
      </c>
      <c r="C19" s="35" t="s">
        <v>65</v>
      </c>
      <c r="D19" s="62">
        <v>176411</v>
      </c>
      <c r="E19" s="35">
        <f>I19+K19+M19+O19+Q19+S19</f>
        <v>10279</v>
      </c>
      <c r="F19" s="33">
        <f>E19/$D19*100</f>
        <v>5.8267341605682184</v>
      </c>
      <c r="G19" s="34">
        <f>I19+M19+Q19+S19</f>
        <v>10279</v>
      </c>
      <c r="H19" s="33">
        <f>G19/$D19*100</f>
        <v>5.8267341605682184</v>
      </c>
      <c r="I19" s="34">
        <v>0</v>
      </c>
      <c r="J19" s="33">
        <f>I19/$D19*100</f>
        <v>0</v>
      </c>
      <c r="K19" s="34">
        <v>0</v>
      </c>
      <c r="L19" s="33">
        <f>K19/$D19*100</f>
        <v>0</v>
      </c>
      <c r="M19" s="34">
        <v>4042</v>
      </c>
      <c r="N19" s="33">
        <f>M19/$D19*100</f>
        <v>2.2912403421555343</v>
      </c>
      <c r="O19" s="34">
        <v>0</v>
      </c>
      <c r="P19" s="33">
        <f>O19/$D19*100</f>
        <v>0</v>
      </c>
      <c r="Q19" s="34">
        <v>6237</v>
      </c>
      <c r="R19" s="33">
        <f>Q19/$D19*100</f>
        <v>3.5354938184126841</v>
      </c>
      <c r="S19" s="34">
        <v>0</v>
      </c>
      <c r="T19" s="37">
        <f>S19/$D19*100</f>
        <v>0</v>
      </c>
      <c r="U19" s="36">
        <v>24616</v>
      </c>
      <c r="V19" s="35">
        <f>Z19+AB19+AD19+AF19+AH19+AJ19</f>
        <v>5392</v>
      </c>
      <c r="W19" s="33">
        <f>V19/$U19*100</f>
        <v>21.904452388690281</v>
      </c>
      <c r="X19" s="34">
        <f>Z19+AD19+AH19+AJ19</f>
        <v>5392</v>
      </c>
      <c r="Y19" s="33">
        <f>X19/$U19*100</f>
        <v>21.904452388690281</v>
      </c>
      <c r="Z19" s="34">
        <v>0</v>
      </c>
      <c r="AA19" s="33">
        <f>Z19/$U19*100</f>
        <v>0</v>
      </c>
      <c r="AB19" s="34">
        <v>0</v>
      </c>
      <c r="AC19" s="33">
        <f>AB19/$U19*100</f>
        <v>0</v>
      </c>
      <c r="AD19" s="34">
        <v>4042</v>
      </c>
      <c r="AE19" s="33">
        <f>AD19/$U19*100</f>
        <v>16.420214494637634</v>
      </c>
      <c r="AF19" s="34">
        <v>0</v>
      </c>
      <c r="AG19" s="33">
        <f>AF19/$U19*100</f>
        <v>0</v>
      </c>
      <c r="AH19" s="34">
        <v>1350</v>
      </c>
      <c r="AI19" s="33">
        <f>AH19/$U19*100</f>
        <v>5.4842378940526491</v>
      </c>
      <c r="AJ19" s="34">
        <v>0</v>
      </c>
      <c r="AK19" s="33">
        <f>AJ19/$U19*100</f>
        <v>0</v>
      </c>
    </row>
    <row r="20" spans="1:37" s="27" customFormat="1" ht="14.1" customHeight="1" thickBot="1">
      <c r="A20" s="79"/>
      <c r="B20" s="30">
        <v>53</v>
      </c>
      <c r="C20" s="30" t="s">
        <v>64</v>
      </c>
      <c r="D20" s="61">
        <v>354297</v>
      </c>
      <c r="E20" s="30">
        <f>I20+K20+M20+O20+Q20+S20</f>
        <v>40006</v>
      </c>
      <c r="F20" s="28">
        <f>E20/$D20*100</f>
        <v>11.291656435137751</v>
      </c>
      <c r="G20" s="29">
        <f>I20+M20+Q20+S20</f>
        <v>172</v>
      </c>
      <c r="H20" s="28">
        <f>G20/$D20*100</f>
        <v>4.8546840644995586E-2</v>
      </c>
      <c r="I20" s="29">
        <v>172</v>
      </c>
      <c r="J20" s="28">
        <f>I20/$D20*100</f>
        <v>4.8546840644995586E-2</v>
      </c>
      <c r="K20" s="29">
        <v>39834</v>
      </c>
      <c r="L20" s="28">
        <f>K20/$D20*100</f>
        <v>11.243109594492756</v>
      </c>
      <c r="M20" s="29">
        <v>0</v>
      </c>
      <c r="N20" s="28">
        <f>M20/$D20*100</f>
        <v>0</v>
      </c>
      <c r="O20" s="29">
        <v>0</v>
      </c>
      <c r="P20" s="28">
        <f>O20/$D20*100</f>
        <v>0</v>
      </c>
      <c r="Q20" s="29">
        <v>0</v>
      </c>
      <c r="R20" s="28">
        <f>Q20/$D20*100</f>
        <v>0</v>
      </c>
      <c r="S20" s="29">
        <v>0</v>
      </c>
      <c r="T20" s="32">
        <f>S20/$D20*100</f>
        <v>0</v>
      </c>
      <c r="U20" s="31">
        <v>55164</v>
      </c>
      <c r="V20" s="60">
        <f>Z20+AB20+AD20+AF20+AH20+AJ20</f>
        <v>12039</v>
      </c>
      <c r="W20" s="59">
        <f>V20/$U20*100</f>
        <v>21.824015662388511</v>
      </c>
      <c r="X20" s="58">
        <f>Z20+AD20+AH20+AJ20</f>
        <v>172</v>
      </c>
      <c r="Y20" s="28">
        <f>X20/$U20*100</f>
        <v>0.31179754912624175</v>
      </c>
      <c r="Z20" s="29">
        <v>172</v>
      </c>
      <c r="AA20" s="28">
        <f>Z20/$U20*100</f>
        <v>0.31179754912624175</v>
      </c>
      <c r="AB20" s="29">
        <v>11867</v>
      </c>
      <c r="AC20" s="28">
        <f>AB20/$U20*100</f>
        <v>21.512218113262271</v>
      </c>
      <c r="AD20" s="29">
        <v>0</v>
      </c>
      <c r="AE20" s="28">
        <f>AD20/$U20*100</f>
        <v>0</v>
      </c>
      <c r="AF20" s="29">
        <v>0</v>
      </c>
      <c r="AG20" s="28">
        <f>AF20/$U20*100</f>
        <v>0</v>
      </c>
      <c r="AH20" s="29">
        <v>0</v>
      </c>
      <c r="AI20" s="28">
        <f>AH20/$U20*100</f>
        <v>0</v>
      </c>
      <c r="AJ20" s="29">
        <v>0</v>
      </c>
      <c r="AK20" s="28">
        <f>AJ20/$U20*100</f>
        <v>0</v>
      </c>
    </row>
    <row r="21" spans="1:37" s="4" customFormat="1" ht="14.1" customHeight="1" thickTop="1">
      <c r="A21" s="79"/>
      <c r="B21" s="26"/>
      <c r="C21" s="25" t="s">
        <v>0</v>
      </c>
      <c r="D21" s="22">
        <f>SUM(D17:D20)</f>
        <v>1291844</v>
      </c>
      <c r="E21" s="22">
        <f>SUM(E17:E20)</f>
        <v>113178</v>
      </c>
      <c r="F21" s="21">
        <f>+ROUND(E21/$D21*100,1)</f>
        <v>8.8000000000000007</v>
      </c>
      <c r="G21" s="24">
        <f>SUM(G17:G20)</f>
        <v>51816</v>
      </c>
      <c r="H21" s="21">
        <f>+ROUND(G21/$D21*100,1)</f>
        <v>4</v>
      </c>
      <c r="I21" s="24">
        <f>SUM(I17:I20)</f>
        <v>22975</v>
      </c>
      <c r="J21" s="21">
        <f>+ROUND(I21/$D21*100,1)</f>
        <v>1.8</v>
      </c>
      <c r="K21" s="24">
        <f>SUM(K17:K20)</f>
        <v>61362</v>
      </c>
      <c r="L21" s="21">
        <f>+ROUND(K21/$D21*100,1)</f>
        <v>4.7</v>
      </c>
      <c r="M21" s="24">
        <f>SUM(M17:M20)</f>
        <v>4042</v>
      </c>
      <c r="N21" s="21">
        <f>+ROUND(M21/$D21*100,1)</f>
        <v>0.3</v>
      </c>
      <c r="O21" s="24">
        <f>SUM(O17:O20)</f>
        <v>0</v>
      </c>
      <c r="P21" s="21">
        <f>+ROUND(O21/$D21*100,1)</f>
        <v>0</v>
      </c>
      <c r="Q21" s="24">
        <f>SUM(Q17:Q20)</f>
        <v>24457</v>
      </c>
      <c r="R21" s="21">
        <f>+ROUND(Q21/$D21*100,1)</f>
        <v>1.9</v>
      </c>
      <c r="S21" s="24">
        <f>SUM(S17:S20)</f>
        <v>342</v>
      </c>
      <c r="T21" s="23">
        <f>+ROUND(S21/$D21*100,1)</f>
        <v>0</v>
      </c>
      <c r="U21" s="22">
        <f>SUM(U17:U20)</f>
        <v>142408</v>
      </c>
      <c r="V21" s="22">
        <f>SUM(V17:V20)</f>
        <v>26991</v>
      </c>
      <c r="W21" s="21">
        <f>+ROUND(V21/$U21*100,1)</f>
        <v>19</v>
      </c>
      <c r="X21" s="22">
        <f>+SUM(X17:X20)</f>
        <v>11046</v>
      </c>
      <c r="Y21" s="21">
        <f>+ROUND(X21/$U21*100,1)</f>
        <v>7.8</v>
      </c>
      <c r="Z21" s="22">
        <f>SUM(Z17:Z20)</f>
        <v>2697</v>
      </c>
      <c r="AA21" s="21">
        <f>+ROUND(Z21/$U21*100,1)</f>
        <v>1.9</v>
      </c>
      <c r="AB21" s="22">
        <f>SUM(AB17:AB20)</f>
        <v>15945</v>
      </c>
      <c r="AC21" s="21">
        <f>+ROUND(AB21/$U21*100,1)</f>
        <v>11.2</v>
      </c>
      <c r="AD21" s="22">
        <f>SUM(AD17:AD20)</f>
        <v>4042</v>
      </c>
      <c r="AE21" s="21">
        <f>+ROUND(AD21/$U21*100,1)</f>
        <v>2.8</v>
      </c>
      <c r="AF21" s="22">
        <f>SUM(AF17:AF20)</f>
        <v>0</v>
      </c>
      <c r="AG21" s="21">
        <f>+ROUND(AF21/$U21*100,1)</f>
        <v>0</v>
      </c>
      <c r="AH21" s="22">
        <f>SUM(AH17:AH20)</f>
        <v>4307</v>
      </c>
      <c r="AI21" s="21">
        <f>+ROUND(AH21/$U21*100,1)</f>
        <v>3</v>
      </c>
      <c r="AJ21" s="22">
        <f>SUM(AJ17:AJ20)</f>
        <v>0</v>
      </c>
      <c r="AK21" s="21">
        <f>+ROUND(AJ21/$U21*100,1)</f>
        <v>0</v>
      </c>
    </row>
    <row r="22" spans="1:37" s="4" customFormat="1" ht="14.1" customHeight="1">
      <c r="A22" s="79"/>
      <c r="B22" s="20"/>
      <c r="C22" s="19"/>
      <c r="D22" s="16"/>
      <c r="E22" s="16"/>
      <c r="F22" s="14"/>
      <c r="G22" s="15"/>
      <c r="H22" s="14"/>
      <c r="I22" s="15"/>
      <c r="J22" s="14"/>
      <c r="K22" s="15"/>
      <c r="L22" s="14"/>
      <c r="M22" s="15"/>
      <c r="N22" s="14"/>
      <c r="O22" s="15"/>
      <c r="P22" s="14"/>
      <c r="Q22" s="15"/>
      <c r="R22" s="14"/>
      <c r="S22" s="15"/>
      <c r="T22" s="44"/>
      <c r="U22" s="17"/>
      <c r="V22" s="16"/>
      <c r="W22" s="14"/>
      <c r="X22" s="15"/>
      <c r="Y22" s="14"/>
      <c r="Z22" s="15"/>
      <c r="AA22" s="14"/>
      <c r="AB22" s="15"/>
      <c r="AC22" s="14"/>
      <c r="AD22" s="15"/>
      <c r="AE22" s="14"/>
      <c r="AF22" s="15"/>
      <c r="AG22" s="14"/>
      <c r="AH22" s="15"/>
      <c r="AI22" s="14"/>
      <c r="AJ22" s="15"/>
      <c r="AK22" s="14"/>
    </row>
    <row r="23" spans="1:37" s="27" customFormat="1" ht="14.1" customHeight="1">
      <c r="A23" s="79" t="s">
        <v>63</v>
      </c>
      <c r="B23" s="40">
        <v>14</v>
      </c>
      <c r="C23" s="40" t="s">
        <v>62</v>
      </c>
      <c r="D23" s="40">
        <v>346063</v>
      </c>
      <c r="E23" s="40">
        <f t="shared" ref="E23:E35" si="20">I23+K23+M23+O23+Q23+S23</f>
        <v>47912</v>
      </c>
      <c r="F23" s="38">
        <f t="shared" ref="F23:F35" si="21">E23/$D23*100</f>
        <v>13.844877955747942</v>
      </c>
      <c r="G23" s="39">
        <f t="shared" ref="G23:G35" si="22">I23+M23+Q23+S23</f>
        <v>26750</v>
      </c>
      <c r="H23" s="38">
        <f t="shared" ref="H23:H35" si="23">G23/$D23*100</f>
        <v>7.7298064225300012</v>
      </c>
      <c r="I23" s="39">
        <v>10268</v>
      </c>
      <c r="J23" s="38">
        <f t="shared" ref="J23:J35" si="24">I23/$D23*100</f>
        <v>2.9670898073472172</v>
      </c>
      <c r="K23" s="39">
        <v>21162</v>
      </c>
      <c r="L23" s="38">
        <f t="shared" ref="L23:L35" si="25">K23/$D23*100</f>
        <v>6.1150715332179404</v>
      </c>
      <c r="M23" s="39">
        <v>790</v>
      </c>
      <c r="N23" s="38">
        <f t="shared" ref="N23:N35" si="26">M23/$D23*100</f>
        <v>0.22828213359995148</v>
      </c>
      <c r="O23" s="39">
        <v>0</v>
      </c>
      <c r="P23" s="38">
        <f t="shared" ref="P23:P35" si="27">O23/$D23*100</f>
        <v>0</v>
      </c>
      <c r="Q23" s="39">
        <v>14873</v>
      </c>
      <c r="R23" s="38">
        <f t="shared" ref="R23:R35" si="28">Q23/$D23*100</f>
        <v>4.2977723709266806</v>
      </c>
      <c r="S23" s="39">
        <v>819</v>
      </c>
      <c r="T23" s="42">
        <f t="shared" ref="T23:T35" si="29">S23/$D23*100</f>
        <v>0.2366621106561522</v>
      </c>
      <c r="U23" s="41">
        <v>20530</v>
      </c>
      <c r="V23" s="40">
        <f t="shared" ref="V23:V35" si="30">Z23+AB23+AD23+AF23+AH23+AJ23</f>
        <v>1551</v>
      </c>
      <c r="W23" s="38">
        <f t="shared" ref="W23:W35" si="31">V23/$U23*100</f>
        <v>7.5547978567949343</v>
      </c>
      <c r="X23" s="39">
        <f t="shared" ref="X23:X35" si="32">Z23+AD23+AH23+AJ23</f>
        <v>430</v>
      </c>
      <c r="Y23" s="38">
        <f t="shared" ref="Y23:Y35" si="33">X23/$U23*100</f>
        <v>2.0944958597174863</v>
      </c>
      <c r="Z23" s="39">
        <v>359</v>
      </c>
      <c r="AA23" s="38">
        <f t="shared" ref="AA23:AA35" si="34">Z23/$U23*100</f>
        <v>1.7486604968339017</v>
      </c>
      <c r="AB23" s="39">
        <v>1121</v>
      </c>
      <c r="AC23" s="38">
        <f t="shared" ref="AC23:AC35" si="35">AB23/$U23*100</f>
        <v>5.4603019970774476</v>
      </c>
      <c r="AD23" s="39">
        <v>24</v>
      </c>
      <c r="AE23" s="38">
        <f t="shared" ref="AE23:AE35" si="36">AD23/$U23*100</f>
        <v>0.11690209449585973</v>
      </c>
      <c r="AF23" s="39">
        <v>0</v>
      </c>
      <c r="AG23" s="38">
        <f t="shared" ref="AG23:AG35" si="37">AF23/$U23*100</f>
        <v>0</v>
      </c>
      <c r="AH23" s="39">
        <v>0</v>
      </c>
      <c r="AI23" s="38">
        <f t="shared" ref="AI23:AI35" si="38">AH23/$U23*100</f>
        <v>0</v>
      </c>
      <c r="AJ23" s="39">
        <v>47</v>
      </c>
      <c r="AK23" s="38">
        <f t="shared" ref="AK23:AK35" si="39">AJ23/$U23*100</f>
        <v>0.22893326838772529</v>
      </c>
    </row>
    <row r="24" spans="1:37" s="27" customFormat="1" ht="14.1" customHeight="1">
      <c r="A24" s="79"/>
      <c r="B24" s="35">
        <v>5</v>
      </c>
      <c r="C24" s="35" t="s">
        <v>61</v>
      </c>
      <c r="D24" s="35">
        <v>375620</v>
      </c>
      <c r="E24" s="35">
        <f t="shared" si="20"/>
        <v>71975</v>
      </c>
      <c r="F24" s="33">
        <f t="shared" si="21"/>
        <v>19.161652734146212</v>
      </c>
      <c r="G24" s="34">
        <f t="shared" si="22"/>
        <v>25632</v>
      </c>
      <c r="H24" s="33">
        <f t="shared" si="23"/>
        <v>6.8239177892550975</v>
      </c>
      <c r="I24" s="34">
        <v>6482</v>
      </c>
      <c r="J24" s="33">
        <f t="shared" si="24"/>
        <v>1.7256802087215801</v>
      </c>
      <c r="K24" s="34">
        <v>46343</v>
      </c>
      <c r="L24" s="33">
        <f t="shared" si="25"/>
        <v>12.337734944891112</v>
      </c>
      <c r="M24" s="34">
        <v>0</v>
      </c>
      <c r="N24" s="33">
        <f t="shared" si="26"/>
        <v>0</v>
      </c>
      <c r="O24" s="34">
        <v>0</v>
      </c>
      <c r="P24" s="33">
        <f t="shared" si="27"/>
        <v>0</v>
      </c>
      <c r="Q24" s="34">
        <v>19150</v>
      </c>
      <c r="R24" s="33">
        <f t="shared" si="28"/>
        <v>5.0982375805335174</v>
      </c>
      <c r="S24" s="34">
        <v>0</v>
      </c>
      <c r="T24" s="37">
        <f t="shared" si="29"/>
        <v>0</v>
      </c>
      <c r="U24" s="36">
        <v>31946</v>
      </c>
      <c r="V24" s="35">
        <f t="shared" si="30"/>
        <v>2768</v>
      </c>
      <c r="W24" s="33">
        <f t="shared" si="31"/>
        <v>8.6646215488637068</v>
      </c>
      <c r="X24" s="34">
        <f t="shared" si="32"/>
        <v>1580</v>
      </c>
      <c r="Y24" s="33">
        <f t="shared" si="33"/>
        <v>4.9458461153196023</v>
      </c>
      <c r="Z24" s="34">
        <v>70</v>
      </c>
      <c r="AA24" s="33">
        <f t="shared" si="34"/>
        <v>0.21911976460276716</v>
      </c>
      <c r="AB24" s="34">
        <v>1188</v>
      </c>
      <c r="AC24" s="33">
        <f t="shared" si="35"/>
        <v>3.7187754335441054</v>
      </c>
      <c r="AD24" s="34">
        <v>0</v>
      </c>
      <c r="AE24" s="33">
        <f t="shared" si="36"/>
        <v>0</v>
      </c>
      <c r="AF24" s="34">
        <v>0</v>
      </c>
      <c r="AG24" s="33">
        <f t="shared" si="37"/>
        <v>0</v>
      </c>
      <c r="AH24" s="34">
        <v>1510</v>
      </c>
      <c r="AI24" s="33">
        <f t="shared" si="38"/>
        <v>4.7267263507168344</v>
      </c>
      <c r="AJ24" s="34">
        <v>0</v>
      </c>
      <c r="AK24" s="33">
        <f t="shared" si="39"/>
        <v>0</v>
      </c>
    </row>
    <row r="25" spans="1:37" s="27" customFormat="1" ht="14.1" customHeight="1">
      <c r="A25" s="79"/>
      <c r="B25" s="35">
        <v>45</v>
      </c>
      <c r="C25" s="35" t="s">
        <v>60</v>
      </c>
      <c r="D25" s="35">
        <v>617566</v>
      </c>
      <c r="E25" s="35">
        <f t="shared" si="20"/>
        <v>102213</v>
      </c>
      <c r="F25" s="33">
        <f t="shared" si="21"/>
        <v>16.550943542876389</v>
      </c>
      <c r="G25" s="34">
        <f t="shared" si="22"/>
        <v>21597</v>
      </c>
      <c r="H25" s="33">
        <f t="shared" si="23"/>
        <v>3.4971160977126332</v>
      </c>
      <c r="I25" s="34">
        <v>16169</v>
      </c>
      <c r="J25" s="33">
        <f t="shared" si="24"/>
        <v>2.6181817004174452</v>
      </c>
      <c r="K25" s="34">
        <v>80616</v>
      </c>
      <c r="L25" s="33">
        <f t="shared" si="25"/>
        <v>13.053827445163757</v>
      </c>
      <c r="M25" s="34">
        <v>0</v>
      </c>
      <c r="N25" s="33">
        <f t="shared" si="26"/>
        <v>0</v>
      </c>
      <c r="O25" s="34">
        <v>0</v>
      </c>
      <c r="P25" s="33">
        <f t="shared" si="27"/>
        <v>0</v>
      </c>
      <c r="Q25" s="34">
        <v>5428</v>
      </c>
      <c r="R25" s="33">
        <f t="shared" si="28"/>
        <v>0.87893439729518785</v>
      </c>
      <c r="S25" s="34">
        <v>0</v>
      </c>
      <c r="T25" s="37">
        <f t="shared" si="29"/>
        <v>0</v>
      </c>
      <c r="U25" s="36">
        <v>87809</v>
      </c>
      <c r="V25" s="35">
        <f t="shared" si="30"/>
        <v>23732</v>
      </c>
      <c r="W25" s="33">
        <f t="shared" si="31"/>
        <v>27.026842351011855</v>
      </c>
      <c r="X25" s="34">
        <f t="shared" si="32"/>
        <v>16522</v>
      </c>
      <c r="Y25" s="33">
        <f t="shared" si="33"/>
        <v>18.815838923117219</v>
      </c>
      <c r="Z25" s="34">
        <v>13370</v>
      </c>
      <c r="AA25" s="33">
        <f t="shared" si="34"/>
        <v>15.226229657552187</v>
      </c>
      <c r="AB25" s="34">
        <v>7210</v>
      </c>
      <c r="AC25" s="33">
        <f t="shared" si="35"/>
        <v>8.2110034278946351</v>
      </c>
      <c r="AD25" s="34">
        <v>0</v>
      </c>
      <c r="AE25" s="33">
        <f t="shared" si="36"/>
        <v>0</v>
      </c>
      <c r="AF25" s="34">
        <v>0</v>
      </c>
      <c r="AG25" s="33">
        <f t="shared" si="37"/>
        <v>0</v>
      </c>
      <c r="AH25" s="34">
        <v>3152</v>
      </c>
      <c r="AI25" s="33">
        <f t="shared" si="38"/>
        <v>3.5896092655650329</v>
      </c>
      <c r="AJ25" s="34">
        <v>0</v>
      </c>
      <c r="AK25" s="33">
        <f t="shared" si="39"/>
        <v>0</v>
      </c>
    </row>
    <row r="26" spans="1:37" s="27" customFormat="1" ht="14.1" customHeight="1">
      <c r="A26" s="79"/>
      <c r="B26" s="35">
        <v>55</v>
      </c>
      <c r="C26" s="35" t="s">
        <v>59</v>
      </c>
      <c r="D26" s="35">
        <v>34940</v>
      </c>
      <c r="E26" s="35">
        <f t="shared" si="20"/>
        <v>3384</v>
      </c>
      <c r="F26" s="33">
        <f t="shared" si="21"/>
        <v>9.6851745850028621</v>
      </c>
      <c r="G26" s="34">
        <f t="shared" si="22"/>
        <v>335</v>
      </c>
      <c r="H26" s="33">
        <f t="shared" si="23"/>
        <v>0.95878649112764747</v>
      </c>
      <c r="I26" s="34">
        <v>171</v>
      </c>
      <c r="J26" s="33">
        <f t="shared" si="24"/>
        <v>0.48941041785918721</v>
      </c>
      <c r="K26" s="34">
        <v>3049</v>
      </c>
      <c r="L26" s="33">
        <f t="shared" si="25"/>
        <v>8.7263880938752152</v>
      </c>
      <c r="M26" s="34">
        <v>0</v>
      </c>
      <c r="N26" s="33">
        <f t="shared" si="26"/>
        <v>0</v>
      </c>
      <c r="O26" s="34">
        <v>0</v>
      </c>
      <c r="P26" s="33">
        <f t="shared" si="27"/>
        <v>0</v>
      </c>
      <c r="Q26" s="34">
        <v>164</v>
      </c>
      <c r="R26" s="33">
        <f t="shared" si="28"/>
        <v>0.4693760732684602</v>
      </c>
      <c r="S26" s="34">
        <v>0</v>
      </c>
      <c r="T26" s="37">
        <f t="shared" si="29"/>
        <v>0</v>
      </c>
      <c r="U26" s="36">
        <v>8110</v>
      </c>
      <c r="V26" s="35">
        <f t="shared" si="30"/>
        <v>310</v>
      </c>
      <c r="W26" s="33">
        <f t="shared" si="31"/>
        <v>3.8224414303329222</v>
      </c>
      <c r="X26" s="34">
        <f t="shared" si="32"/>
        <v>171</v>
      </c>
      <c r="Y26" s="33">
        <f t="shared" si="33"/>
        <v>2.1085080147965476</v>
      </c>
      <c r="Z26" s="34">
        <v>171</v>
      </c>
      <c r="AA26" s="33">
        <f t="shared" si="34"/>
        <v>2.1085080147965476</v>
      </c>
      <c r="AB26" s="34">
        <v>139</v>
      </c>
      <c r="AC26" s="33">
        <f t="shared" si="35"/>
        <v>1.7139334155363748</v>
      </c>
      <c r="AD26" s="34">
        <v>0</v>
      </c>
      <c r="AE26" s="33">
        <f t="shared" si="36"/>
        <v>0</v>
      </c>
      <c r="AF26" s="34">
        <v>0</v>
      </c>
      <c r="AG26" s="33">
        <f t="shared" si="37"/>
        <v>0</v>
      </c>
      <c r="AH26" s="34">
        <v>0</v>
      </c>
      <c r="AI26" s="33">
        <f t="shared" si="38"/>
        <v>0</v>
      </c>
      <c r="AJ26" s="34">
        <v>0</v>
      </c>
      <c r="AK26" s="33">
        <f t="shared" si="39"/>
        <v>0</v>
      </c>
    </row>
    <row r="27" spans="1:37" s="27" customFormat="1" ht="14.1" customHeight="1">
      <c r="A27" s="79"/>
      <c r="B27" s="35">
        <v>65</v>
      </c>
      <c r="C27" s="35" t="s">
        <v>58</v>
      </c>
      <c r="D27" s="35">
        <v>19854</v>
      </c>
      <c r="E27" s="35">
        <f t="shared" si="20"/>
        <v>873</v>
      </c>
      <c r="F27" s="33">
        <f t="shared" si="21"/>
        <v>4.3970988213961917</v>
      </c>
      <c r="G27" s="34">
        <f t="shared" si="22"/>
        <v>0</v>
      </c>
      <c r="H27" s="33">
        <f t="shared" si="23"/>
        <v>0</v>
      </c>
      <c r="I27" s="34">
        <v>0</v>
      </c>
      <c r="J27" s="33">
        <f t="shared" si="24"/>
        <v>0</v>
      </c>
      <c r="K27" s="34">
        <v>873</v>
      </c>
      <c r="L27" s="33">
        <f t="shared" si="25"/>
        <v>4.3970988213961917</v>
      </c>
      <c r="M27" s="34">
        <v>0</v>
      </c>
      <c r="N27" s="33">
        <f t="shared" si="26"/>
        <v>0</v>
      </c>
      <c r="O27" s="34">
        <v>0</v>
      </c>
      <c r="P27" s="33">
        <f t="shared" si="27"/>
        <v>0</v>
      </c>
      <c r="Q27" s="34">
        <v>0</v>
      </c>
      <c r="R27" s="33">
        <f t="shared" si="28"/>
        <v>0</v>
      </c>
      <c r="S27" s="34">
        <v>0</v>
      </c>
      <c r="T27" s="37">
        <f t="shared" si="29"/>
        <v>0</v>
      </c>
      <c r="U27" s="36">
        <v>4540</v>
      </c>
      <c r="V27" s="35">
        <f t="shared" si="30"/>
        <v>518</v>
      </c>
      <c r="W27" s="33">
        <f t="shared" si="31"/>
        <v>11.409691629955947</v>
      </c>
      <c r="X27" s="34">
        <f t="shared" si="32"/>
        <v>0</v>
      </c>
      <c r="Y27" s="33">
        <f t="shared" si="33"/>
        <v>0</v>
      </c>
      <c r="Z27" s="34">
        <v>0</v>
      </c>
      <c r="AA27" s="33">
        <f t="shared" si="34"/>
        <v>0</v>
      </c>
      <c r="AB27" s="34">
        <v>518</v>
      </c>
      <c r="AC27" s="33">
        <f t="shared" si="35"/>
        <v>11.409691629955947</v>
      </c>
      <c r="AD27" s="34">
        <v>0</v>
      </c>
      <c r="AE27" s="33">
        <f t="shared" si="36"/>
        <v>0</v>
      </c>
      <c r="AF27" s="34">
        <v>0</v>
      </c>
      <c r="AG27" s="33">
        <f t="shared" si="37"/>
        <v>0</v>
      </c>
      <c r="AH27" s="34">
        <v>0</v>
      </c>
      <c r="AI27" s="33">
        <f t="shared" si="38"/>
        <v>0</v>
      </c>
      <c r="AJ27" s="34">
        <v>0</v>
      </c>
      <c r="AK27" s="33">
        <f t="shared" si="39"/>
        <v>0</v>
      </c>
    </row>
    <row r="28" spans="1:37" s="27" customFormat="1" ht="14.1" customHeight="1">
      <c r="A28" s="79"/>
      <c r="B28" s="35">
        <v>17</v>
      </c>
      <c r="C28" s="35" t="s">
        <v>57</v>
      </c>
      <c r="D28" s="35">
        <v>117542</v>
      </c>
      <c r="E28" s="35">
        <f t="shared" si="20"/>
        <v>12547</v>
      </c>
      <c r="F28" s="33">
        <f t="shared" si="21"/>
        <v>10.674482312705246</v>
      </c>
      <c r="G28" s="34">
        <f t="shared" si="22"/>
        <v>12547</v>
      </c>
      <c r="H28" s="33">
        <f t="shared" si="23"/>
        <v>10.674482312705246</v>
      </c>
      <c r="I28" s="34">
        <v>0</v>
      </c>
      <c r="J28" s="33">
        <f t="shared" si="24"/>
        <v>0</v>
      </c>
      <c r="K28" s="34">
        <v>0</v>
      </c>
      <c r="L28" s="33">
        <f t="shared" si="25"/>
        <v>0</v>
      </c>
      <c r="M28" s="34">
        <v>0</v>
      </c>
      <c r="N28" s="33">
        <f t="shared" si="26"/>
        <v>0</v>
      </c>
      <c r="O28" s="34">
        <v>0</v>
      </c>
      <c r="P28" s="33">
        <f t="shared" si="27"/>
        <v>0</v>
      </c>
      <c r="Q28" s="34">
        <v>12541</v>
      </c>
      <c r="R28" s="33">
        <f t="shared" si="28"/>
        <v>10.66937775433462</v>
      </c>
      <c r="S28" s="34">
        <v>6</v>
      </c>
      <c r="T28" s="37">
        <f t="shared" si="29"/>
        <v>5.1045583706249677E-3</v>
      </c>
      <c r="U28" s="36">
        <v>17562</v>
      </c>
      <c r="V28" s="35">
        <f t="shared" si="30"/>
        <v>0</v>
      </c>
      <c r="W28" s="33">
        <f t="shared" si="31"/>
        <v>0</v>
      </c>
      <c r="X28" s="34">
        <f t="shared" si="32"/>
        <v>0</v>
      </c>
      <c r="Y28" s="33">
        <f t="shared" si="33"/>
        <v>0</v>
      </c>
      <c r="Z28" s="34">
        <v>0</v>
      </c>
      <c r="AA28" s="33">
        <f t="shared" si="34"/>
        <v>0</v>
      </c>
      <c r="AB28" s="34">
        <v>0</v>
      </c>
      <c r="AC28" s="33">
        <f t="shared" si="35"/>
        <v>0</v>
      </c>
      <c r="AD28" s="34">
        <v>0</v>
      </c>
      <c r="AE28" s="33">
        <f t="shared" si="36"/>
        <v>0</v>
      </c>
      <c r="AF28" s="34">
        <v>0</v>
      </c>
      <c r="AG28" s="33">
        <f t="shared" si="37"/>
        <v>0</v>
      </c>
      <c r="AH28" s="34">
        <v>0</v>
      </c>
      <c r="AI28" s="33">
        <f t="shared" si="38"/>
        <v>0</v>
      </c>
      <c r="AJ28" s="34">
        <v>0</v>
      </c>
      <c r="AK28" s="33">
        <f t="shared" si="39"/>
        <v>0</v>
      </c>
    </row>
    <row r="29" spans="1:37" s="27" customFormat="1" ht="14.1" customHeight="1">
      <c r="A29" s="79"/>
      <c r="B29" s="35">
        <v>58</v>
      </c>
      <c r="C29" s="35" t="s">
        <v>56</v>
      </c>
      <c r="D29" s="35">
        <v>300720</v>
      </c>
      <c r="E29" s="35">
        <f t="shared" si="20"/>
        <v>73098</v>
      </c>
      <c r="F29" s="33">
        <f t="shared" si="21"/>
        <v>24.307661612130886</v>
      </c>
      <c r="G29" s="34">
        <f t="shared" si="22"/>
        <v>53261</v>
      </c>
      <c r="H29" s="33">
        <f t="shared" si="23"/>
        <v>17.711159882947591</v>
      </c>
      <c r="I29" s="34">
        <v>3254</v>
      </c>
      <c r="J29" s="33">
        <f t="shared" si="24"/>
        <v>1.0820696993881351</v>
      </c>
      <c r="K29" s="34">
        <v>19837</v>
      </c>
      <c r="L29" s="33">
        <f t="shared" si="25"/>
        <v>6.5965017291832933</v>
      </c>
      <c r="M29" s="34">
        <v>18729</v>
      </c>
      <c r="N29" s="33">
        <f t="shared" si="26"/>
        <v>6.2280526735833996</v>
      </c>
      <c r="O29" s="34">
        <v>0</v>
      </c>
      <c r="P29" s="33">
        <f t="shared" si="27"/>
        <v>0</v>
      </c>
      <c r="Q29" s="34">
        <v>30941</v>
      </c>
      <c r="R29" s="33">
        <f t="shared" si="28"/>
        <v>10.288973131151902</v>
      </c>
      <c r="S29" s="34">
        <v>337</v>
      </c>
      <c r="T29" s="37">
        <f t="shared" si="29"/>
        <v>0.11206437882415536</v>
      </c>
      <c r="U29" s="36">
        <v>52105</v>
      </c>
      <c r="V29" s="35">
        <f t="shared" si="30"/>
        <v>30878</v>
      </c>
      <c r="W29" s="33">
        <f t="shared" si="31"/>
        <v>59.261107379330205</v>
      </c>
      <c r="X29" s="34">
        <f t="shared" si="32"/>
        <v>16078</v>
      </c>
      <c r="Y29" s="33">
        <f t="shared" si="33"/>
        <v>30.856923519815755</v>
      </c>
      <c r="Z29" s="34">
        <v>2582</v>
      </c>
      <c r="AA29" s="33">
        <f t="shared" si="34"/>
        <v>4.9553785625179927</v>
      </c>
      <c r="AB29" s="34">
        <v>14800</v>
      </c>
      <c r="AC29" s="33">
        <f t="shared" si="35"/>
        <v>28.404183859514443</v>
      </c>
      <c r="AD29" s="34">
        <v>10120</v>
      </c>
      <c r="AE29" s="33">
        <f t="shared" si="36"/>
        <v>19.422320314749065</v>
      </c>
      <c r="AF29" s="34">
        <v>0</v>
      </c>
      <c r="AG29" s="33">
        <f t="shared" si="37"/>
        <v>0</v>
      </c>
      <c r="AH29" s="34">
        <v>3242</v>
      </c>
      <c r="AI29" s="33">
        <f t="shared" si="38"/>
        <v>6.2220516265233661</v>
      </c>
      <c r="AJ29" s="34">
        <v>134</v>
      </c>
      <c r="AK29" s="33">
        <f t="shared" si="39"/>
        <v>0.25717301602533343</v>
      </c>
    </row>
    <row r="30" spans="1:37" s="27" customFormat="1" ht="14.1" customHeight="1">
      <c r="A30" s="79"/>
      <c r="B30" s="35">
        <v>56</v>
      </c>
      <c r="C30" s="35" t="s">
        <v>55</v>
      </c>
      <c r="D30" s="35">
        <v>131043</v>
      </c>
      <c r="E30" s="35">
        <f t="shared" si="20"/>
        <v>7841</v>
      </c>
      <c r="F30" s="33">
        <f t="shared" si="21"/>
        <v>5.983532123043581</v>
      </c>
      <c r="G30" s="34">
        <f t="shared" si="22"/>
        <v>7841</v>
      </c>
      <c r="H30" s="33">
        <f t="shared" si="23"/>
        <v>5.983532123043581</v>
      </c>
      <c r="I30" s="34">
        <v>6115</v>
      </c>
      <c r="J30" s="33">
        <f t="shared" si="24"/>
        <v>4.6664072098471499</v>
      </c>
      <c r="K30" s="34">
        <v>0</v>
      </c>
      <c r="L30" s="33">
        <f t="shared" si="25"/>
        <v>0</v>
      </c>
      <c r="M30" s="34">
        <v>885</v>
      </c>
      <c r="N30" s="33">
        <f t="shared" si="26"/>
        <v>0.67535083903756776</v>
      </c>
      <c r="O30" s="34">
        <v>0</v>
      </c>
      <c r="P30" s="33">
        <f t="shared" si="27"/>
        <v>0</v>
      </c>
      <c r="Q30" s="34">
        <v>841</v>
      </c>
      <c r="R30" s="33">
        <f t="shared" si="28"/>
        <v>0.64177407415886389</v>
      </c>
      <c r="S30" s="34">
        <v>0</v>
      </c>
      <c r="T30" s="37">
        <f t="shared" si="29"/>
        <v>0</v>
      </c>
      <c r="U30" s="36">
        <v>7965</v>
      </c>
      <c r="V30" s="35">
        <f t="shared" si="30"/>
        <v>1000</v>
      </c>
      <c r="W30" s="33">
        <f t="shared" si="31"/>
        <v>12.554927809165099</v>
      </c>
      <c r="X30" s="34">
        <f t="shared" si="32"/>
        <v>1000</v>
      </c>
      <c r="Y30" s="33">
        <f t="shared" si="33"/>
        <v>12.554927809165099</v>
      </c>
      <c r="Z30" s="34">
        <v>1000</v>
      </c>
      <c r="AA30" s="33">
        <f t="shared" si="34"/>
        <v>12.554927809165099</v>
      </c>
      <c r="AB30" s="34">
        <v>0</v>
      </c>
      <c r="AC30" s="33">
        <f t="shared" si="35"/>
        <v>0</v>
      </c>
      <c r="AD30" s="34">
        <v>0</v>
      </c>
      <c r="AE30" s="33">
        <f t="shared" si="36"/>
        <v>0</v>
      </c>
      <c r="AF30" s="34">
        <v>0</v>
      </c>
      <c r="AG30" s="33">
        <f t="shared" si="37"/>
        <v>0</v>
      </c>
      <c r="AH30" s="34">
        <v>0</v>
      </c>
      <c r="AI30" s="33">
        <f t="shared" si="38"/>
        <v>0</v>
      </c>
      <c r="AJ30" s="34">
        <v>0</v>
      </c>
      <c r="AK30" s="33">
        <f t="shared" si="39"/>
        <v>0</v>
      </c>
    </row>
    <row r="31" spans="1:37" s="27" customFormat="1" ht="14.1" customHeight="1">
      <c r="A31" s="79"/>
      <c r="B31" s="35">
        <v>71</v>
      </c>
      <c r="C31" s="35" t="s">
        <v>54</v>
      </c>
      <c r="D31" s="35">
        <v>32959</v>
      </c>
      <c r="E31" s="35">
        <f t="shared" si="20"/>
        <v>10275</v>
      </c>
      <c r="F31" s="33">
        <f t="shared" si="21"/>
        <v>31.175096331806184</v>
      </c>
      <c r="G31" s="34">
        <f t="shared" si="22"/>
        <v>10275</v>
      </c>
      <c r="H31" s="33">
        <f t="shared" si="23"/>
        <v>31.175096331806184</v>
      </c>
      <c r="I31" s="34">
        <v>7572</v>
      </c>
      <c r="J31" s="33">
        <f t="shared" si="24"/>
        <v>22.973997997512061</v>
      </c>
      <c r="K31" s="34">
        <v>0</v>
      </c>
      <c r="L31" s="33">
        <f t="shared" si="25"/>
        <v>0</v>
      </c>
      <c r="M31" s="34">
        <v>0</v>
      </c>
      <c r="N31" s="33">
        <f t="shared" si="26"/>
        <v>0</v>
      </c>
      <c r="O31" s="34">
        <v>0</v>
      </c>
      <c r="P31" s="33">
        <f t="shared" si="27"/>
        <v>0</v>
      </c>
      <c r="Q31" s="34">
        <v>1078</v>
      </c>
      <c r="R31" s="33">
        <f t="shared" si="28"/>
        <v>3.2707303012834128</v>
      </c>
      <c r="S31" s="34">
        <v>1625</v>
      </c>
      <c r="T31" s="37">
        <f t="shared" si="29"/>
        <v>4.9303680330107102</v>
      </c>
      <c r="U31" s="36">
        <v>7238</v>
      </c>
      <c r="V31" s="35">
        <f t="shared" si="30"/>
        <v>5234</v>
      </c>
      <c r="W31" s="33">
        <f t="shared" si="31"/>
        <v>72.312793589389329</v>
      </c>
      <c r="X31" s="34">
        <f t="shared" si="32"/>
        <v>5234</v>
      </c>
      <c r="Y31" s="33">
        <f t="shared" si="33"/>
        <v>72.312793589389329</v>
      </c>
      <c r="Z31" s="34">
        <v>4156</v>
      </c>
      <c r="AA31" s="33">
        <f t="shared" si="34"/>
        <v>57.419176568112739</v>
      </c>
      <c r="AB31" s="34">
        <v>0</v>
      </c>
      <c r="AC31" s="33">
        <f t="shared" si="35"/>
        <v>0</v>
      </c>
      <c r="AD31" s="34">
        <v>0</v>
      </c>
      <c r="AE31" s="33">
        <f t="shared" si="36"/>
        <v>0</v>
      </c>
      <c r="AF31" s="34">
        <v>0</v>
      </c>
      <c r="AG31" s="33">
        <f t="shared" si="37"/>
        <v>0</v>
      </c>
      <c r="AH31" s="34">
        <v>1078</v>
      </c>
      <c r="AI31" s="33">
        <f t="shared" si="38"/>
        <v>14.893617021276595</v>
      </c>
      <c r="AJ31" s="34">
        <v>0</v>
      </c>
      <c r="AK31" s="33">
        <f t="shared" si="39"/>
        <v>0</v>
      </c>
    </row>
    <row r="32" spans="1:37" s="27" customFormat="1" ht="14.1" customHeight="1">
      <c r="A32" s="79"/>
      <c r="B32" s="35">
        <v>78</v>
      </c>
      <c r="C32" s="35" t="s">
        <v>53</v>
      </c>
      <c r="D32" s="35">
        <v>70417</v>
      </c>
      <c r="E32" s="35">
        <f t="shared" si="20"/>
        <v>0</v>
      </c>
      <c r="F32" s="33">
        <f t="shared" si="21"/>
        <v>0</v>
      </c>
      <c r="G32" s="34">
        <f t="shared" si="22"/>
        <v>0</v>
      </c>
      <c r="H32" s="33">
        <f t="shared" si="23"/>
        <v>0</v>
      </c>
      <c r="I32" s="34">
        <v>0</v>
      </c>
      <c r="J32" s="33">
        <f t="shared" si="24"/>
        <v>0</v>
      </c>
      <c r="K32" s="34">
        <v>0</v>
      </c>
      <c r="L32" s="33">
        <f t="shared" si="25"/>
        <v>0</v>
      </c>
      <c r="M32" s="34">
        <v>0</v>
      </c>
      <c r="N32" s="33">
        <f t="shared" si="26"/>
        <v>0</v>
      </c>
      <c r="O32" s="34">
        <v>0</v>
      </c>
      <c r="P32" s="33">
        <f t="shared" si="27"/>
        <v>0</v>
      </c>
      <c r="Q32" s="34">
        <v>0</v>
      </c>
      <c r="R32" s="33">
        <f t="shared" si="28"/>
        <v>0</v>
      </c>
      <c r="S32" s="34">
        <v>0</v>
      </c>
      <c r="T32" s="37">
        <f t="shared" si="29"/>
        <v>0</v>
      </c>
      <c r="U32" s="36">
        <v>57759</v>
      </c>
      <c r="V32" s="35">
        <f t="shared" si="30"/>
        <v>0</v>
      </c>
      <c r="W32" s="33">
        <f t="shared" si="31"/>
        <v>0</v>
      </c>
      <c r="X32" s="34">
        <f t="shared" si="32"/>
        <v>0</v>
      </c>
      <c r="Y32" s="33">
        <f t="shared" si="33"/>
        <v>0</v>
      </c>
      <c r="Z32" s="34">
        <v>0</v>
      </c>
      <c r="AA32" s="33">
        <f t="shared" si="34"/>
        <v>0</v>
      </c>
      <c r="AB32" s="34">
        <v>0</v>
      </c>
      <c r="AC32" s="33">
        <f t="shared" si="35"/>
        <v>0</v>
      </c>
      <c r="AD32" s="34">
        <v>0</v>
      </c>
      <c r="AE32" s="33">
        <f t="shared" si="36"/>
        <v>0</v>
      </c>
      <c r="AF32" s="34">
        <v>0</v>
      </c>
      <c r="AG32" s="33">
        <f t="shared" si="37"/>
        <v>0</v>
      </c>
      <c r="AH32" s="34">
        <v>0</v>
      </c>
      <c r="AI32" s="33">
        <f t="shared" si="38"/>
        <v>0</v>
      </c>
      <c r="AJ32" s="34">
        <v>0</v>
      </c>
      <c r="AK32" s="33">
        <f t="shared" si="39"/>
        <v>0</v>
      </c>
    </row>
    <row r="33" spans="1:37" s="27" customFormat="1" ht="14.1" customHeight="1">
      <c r="A33" s="79"/>
      <c r="B33" s="35">
        <v>79</v>
      </c>
      <c r="C33" s="35" t="s">
        <v>52</v>
      </c>
      <c r="D33" s="35">
        <v>51560</v>
      </c>
      <c r="E33" s="35">
        <f t="shared" si="20"/>
        <v>0</v>
      </c>
      <c r="F33" s="33">
        <f t="shared" si="21"/>
        <v>0</v>
      </c>
      <c r="G33" s="34">
        <f t="shared" si="22"/>
        <v>0</v>
      </c>
      <c r="H33" s="33">
        <f t="shared" si="23"/>
        <v>0</v>
      </c>
      <c r="I33" s="34">
        <v>0</v>
      </c>
      <c r="J33" s="33">
        <f t="shared" si="24"/>
        <v>0</v>
      </c>
      <c r="K33" s="34">
        <v>0</v>
      </c>
      <c r="L33" s="33">
        <f t="shared" si="25"/>
        <v>0</v>
      </c>
      <c r="M33" s="34">
        <v>0</v>
      </c>
      <c r="N33" s="33">
        <f t="shared" si="26"/>
        <v>0</v>
      </c>
      <c r="O33" s="34">
        <v>0</v>
      </c>
      <c r="P33" s="33">
        <f t="shared" si="27"/>
        <v>0</v>
      </c>
      <c r="Q33" s="34">
        <v>0</v>
      </c>
      <c r="R33" s="33">
        <f t="shared" si="28"/>
        <v>0</v>
      </c>
      <c r="S33" s="34">
        <v>0</v>
      </c>
      <c r="T33" s="37">
        <f t="shared" si="29"/>
        <v>0</v>
      </c>
      <c r="U33" s="36">
        <v>9201</v>
      </c>
      <c r="V33" s="35">
        <f t="shared" si="30"/>
        <v>0</v>
      </c>
      <c r="W33" s="33">
        <f t="shared" si="31"/>
        <v>0</v>
      </c>
      <c r="X33" s="34">
        <f t="shared" si="32"/>
        <v>0</v>
      </c>
      <c r="Y33" s="33">
        <f t="shared" si="33"/>
        <v>0</v>
      </c>
      <c r="Z33" s="34">
        <v>0</v>
      </c>
      <c r="AA33" s="33">
        <f t="shared" si="34"/>
        <v>0</v>
      </c>
      <c r="AB33" s="34">
        <v>0</v>
      </c>
      <c r="AC33" s="33">
        <f t="shared" si="35"/>
        <v>0</v>
      </c>
      <c r="AD33" s="34">
        <v>0</v>
      </c>
      <c r="AE33" s="33">
        <f t="shared" si="36"/>
        <v>0</v>
      </c>
      <c r="AF33" s="34">
        <v>0</v>
      </c>
      <c r="AG33" s="33">
        <f t="shared" si="37"/>
        <v>0</v>
      </c>
      <c r="AH33" s="34">
        <v>0</v>
      </c>
      <c r="AI33" s="33">
        <f t="shared" si="38"/>
        <v>0</v>
      </c>
      <c r="AJ33" s="34">
        <v>0</v>
      </c>
      <c r="AK33" s="33">
        <f t="shared" si="39"/>
        <v>0</v>
      </c>
    </row>
    <row r="34" spans="1:37" s="27" customFormat="1" ht="14.1" customHeight="1">
      <c r="A34" s="79"/>
      <c r="B34" s="35">
        <v>80</v>
      </c>
      <c r="C34" s="35" t="s">
        <v>51</v>
      </c>
      <c r="D34" s="35">
        <v>46072</v>
      </c>
      <c r="E34" s="35">
        <f t="shared" si="20"/>
        <v>3028</v>
      </c>
      <c r="F34" s="33">
        <f t="shared" si="21"/>
        <v>6.5723215836082645</v>
      </c>
      <c r="G34" s="34">
        <f t="shared" si="22"/>
        <v>2732</v>
      </c>
      <c r="H34" s="33">
        <f t="shared" si="23"/>
        <v>5.9298489321062684</v>
      </c>
      <c r="I34" s="34">
        <v>0</v>
      </c>
      <c r="J34" s="33">
        <f t="shared" si="24"/>
        <v>0</v>
      </c>
      <c r="K34" s="34">
        <v>296</v>
      </c>
      <c r="L34" s="33">
        <f t="shared" si="25"/>
        <v>0.64247265150199684</v>
      </c>
      <c r="M34" s="34">
        <v>2732</v>
      </c>
      <c r="N34" s="33">
        <f t="shared" si="26"/>
        <v>5.9298489321062684</v>
      </c>
      <c r="O34" s="34">
        <v>0</v>
      </c>
      <c r="P34" s="33">
        <f t="shared" si="27"/>
        <v>0</v>
      </c>
      <c r="Q34" s="34">
        <v>0</v>
      </c>
      <c r="R34" s="33">
        <f t="shared" si="28"/>
        <v>0</v>
      </c>
      <c r="S34" s="34">
        <v>0</v>
      </c>
      <c r="T34" s="37">
        <f t="shared" si="29"/>
        <v>0</v>
      </c>
      <c r="U34" s="36">
        <v>5547</v>
      </c>
      <c r="V34" s="35">
        <f t="shared" si="30"/>
        <v>2818</v>
      </c>
      <c r="W34" s="33">
        <f t="shared" si="31"/>
        <v>50.802235442581576</v>
      </c>
      <c r="X34" s="34">
        <f t="shared" si="32"/>
        <v>2732</v>
      </c>
      <c r="Y34" s="33">
        <f t="shared" si="33"/>
        <v>49.251847845682349</v>
      </c>
      <c r="Z34" s="34">
        <v>0</v>
      </c>
      <c r="AA34" s="33">
        <f t="shared" si="34"/>
        <v>0</v>
      </c>
      <c r="AB34" s="34">
        <v>86</v>
      </c>
      <c r="AC34" s="33">
        <f t="shared" si="35"/>
        <v>1.5503875968992249</v>
      </c>
      <c r="AD34" s="34">
        <v>2732</v>
      </c>
      <c r="AE34" s="33">
        <f t="shared" si="36"/>
        <v>49.251847845682349</v>
      </c>
      <c r="AF34" s="34">
        <v>0</v>
      </c>
      <c r="AG34" s="33">
        <f t="shared" si="37"/>
        <v>0</v>
      </c>
      <c r="AH34" s="34">
        <v>0</v>
      </c>
      <c r="AI34" s="33">
        <f t="shared" si="38"/>
        <v>0</v>
      </c>
      <c r="AJ34" s="34">
        <v>0</v>
      </c>
      <c r="AK34" s="33">
        <f t="shared" si="39"/>
        <v>0</v>
      </c>
    </row>
    <row r="35" spans="1:37" s="27" customFormat="1" ht="14.1" customHeight="1" thickBot="1">
      <c r="A35" s="79"/>
      <c r="B35" s="30">
        <v>85</v>
      </c>
      <c r="C35" s="30" t="s">
        <v>50</v>
      </c>
      <c r="D35" s="30">
        <v>44131</v>
      </c>
      <c r="E35" s="30">
        <f t="shared" si="20"/>
        <v>2330</v>
      </c>
      <c r="F35" s="28">
        <f t="shared" si="21"/>
        <v>5.2797353334390795</v>
      </c>
      <c r="G35" s="29">
        <f t="shared" si="22"/>
        <v>2330</v>
      </c>
      <c r="H35" s="28">
        <f t="shared" si="23"/>
        <v>5.2797353334390795</v>
      </c>
      <c r="I35" s="29">
        <v>0</v>
      </c>
      <c r="J35" s="28">
        <f t="shared" si="24"/>
        <v>0</v>
      </c>
      <c r="K35" s="29">
        <v>0</v>
      </c>
      <c r="L35" s="28">
        <f t="shared" si="25"/>
        <v>0</v>
      </c>
      <c r="M35" s="29">
        <v>0</v>
      </c>
      <c r="N35" s="28">
        <f t="shared" si="26"/>
        <v>0</v>
      </c>
      <c r="O35" s="29">
        <v>0</v>
      </c>
      <c r="P35" s="28">
        <f t="shared" si="27"/>
        <v>0</v>
      </c>
      <c r="Q35" s="29">
        <v>2330</v>
      </c>
      <c r="R35" s="28">
        <f t="shared" si="28"/>
        <v>5.2797353334390795</v>
      </c>
      <c r="S35" s="29">
        <v>0</v>
      </c>
      <c r="T35" s="32">
        <f t="shared" si="29"/>
        <v>0</v>
      </c>
      <c r="U35" s="31">
        <v>44131</v>
      </c>
      <c r="V35" s="30">
        <f t="shared" si="30"/>
        <v>2330</v>
      </c>
      <c r="W35" s="28">
        <f t="shared" si="31"/>
        <v>5.2797353334390795</v>
      </c>
      <c r="X35" s="29">
        <f t="shared" si="32"/>
        <v>2330</v>
      </c>
      <c r="Y35" s="28">
        <f t="shared" si="33"/>
        <v>5.2797353334390795</v>
      </c>
      <c r="Z35" s="29">
        <v>0</v>
      </c>
      <c r="AA35" s="28">
        <f t="shared" si="34"/>
        <v>0</v>
      </c>
      <c r="AB35" s="29">
        <v>0</v>
      </c>
      <c r="AC35" s="28">
        <f t="shared" si="35"/>
        <v>0</v>
      </c>
      <c r="AD35" s="29">
        <v>0</v>
      </c>
      <c r="AE35" s="28">
        <f t="shared" si="36"/>
        <v>0</v>
      </c>
      <c r="AF35" s="29">
        <v>0</v>
      </c>
      <c r="AG35" s="28">
        <f t="shared" si="37"/>
        <v>0</v>
      </c>
      <c r="AH35" s="29">
        <v>2330</v>
      </c>
      <c r="AI35" s="28">
        <f t="shared" si="38"/>
        <v>5.2797353334390795</v>
      </c>
      <c r="AJ35" s="29">
        <v>0</v>
      </c>
      <c r="AK35" s="28">
        <f t="shared" si="39"/>
        <v>0</v>
      </c>
    </row>
    <row r="36" spans="1:37" s="4" customFormat="1" ht="14.1" customHeight="1" thickTop="1">
      <c r="A36" s="79"/>
      <c r="B36" s="26"/>
      <c r="C36" s="25" t="s">
        <v>0</v>
      </c>
      <c r="D36" s="22">
        <f>SUM(D23:D35)</f>
        <v>2188487</v>
      </c>
      <c r="E36" s="22">
        <f>SUM(E23:E35)</f>
        <v>335476</v>
      </c>
      <c r="F36" s="21">
        <f>+ROUND(E36/$D36*100,1)</f>
        <v>15.3</v>
      </c>
      <c r="G36" s="24">
        <f>SUM(G23:G35)</f>
        <v>163300</v>
      </c>
      <c r="H36" s="21">
        <f>+ROUND(G36/$D36*100,1)</f>
        <v>7.5</v>
      </c>
      <c r="I36" s="24">
        <f>SUM(I23:I35)</f>
        <v>50031</v>
      </c>
      <c r="J36" s="21">
        <f>+ROUND(I36/$D36*100,1)</f>
        <v>2.2999999999999998</v>
      </c>
      <c r="K36" s="24">
        <f>SUM(K23:K35)</f>
        <v>172176</v>
      </c>
      <c r="L36" s="21">
        <f>+ROUND(K36/$D36*100,1)</f>
        <v>7.9</v>
      </c>
      <c r="M36" s="24">
        <f>SUM(M23:M35)</f>
        <v>23136</v>
      </c>
      <c r="N36" s="21">
        <f>+ROUND(M36/$D36*100,1)</f>
        <v>1.1000000000000001</v>
      </c>
      <c r="O36" s="24">
        <f>SUM(O23:O35)</f>
        <v>0</v>
      </c>
      <c r="P36" s="21">
        <f>+ROUND(O36/$D36*100,1)</f>
        <v>0</v>
      </c>
      <c r="Q36" s="24">
        <f>SUM(Q23:Q35)</f>
        <v>87346</v>
      </c>
      <c r="R36" s="21">
        <f>+ROUND(Q36/$D36*100,1)</f>
        <v>4</v>
      </c>
      <c r="S36" s="24">
        <f>SUM(S23:S35)</f>
        <v>2787</v>
      </c>
      <c r="T36" s="23">
        <f>+ROUND(S36/$D36*100,1)</f>
        <v>0.1</v>
      </c>
      <c r="U36" s="22">
        <f>SUM(U23:U35)</f>
        <v>354443</v>
      </c>
      <c r="V36" s="22">
        <f>SUM(V23:V35)</f>
        <v>71139</v>
      </c>
      <c r="W36" s="21">
        <f>+ROUND(V36/$U36*100,1)</f>
        <v>20.100000000000001</v>
      </c>
      <c r="X36" s="22">
        <f>+SUM(X23:X35)</f>
        <v>46077</v>
      </c>
      <c r="Y36" s="21">
        <f>+ROUND(X36/$U36*100,1)</f>
        <v>13</v>
      </c>
      <c r="Z36" s="22">
        <f>SUM(Z23:Z35)</f>
        <v>21708</v>
      </c>
      <c r="AA36" s="21">
        <f>+ROUND(Z36/$U36*100,1)</f>
        <v>6.1</v>
      </c>
      <c r="AB36" s="22">
        <f>SUM(AB23:AB35)</f>
        <v>25062</v>
      </c>
      <c r="AC36" s="21">
        <f>+ROUND(AB36/$U36*100,1)</f>
        <v>7.1</v>
      </c>
      <c r="AD36" s="22">
        <f>SUM(AD23:AD35)</f>
        <v>12876</v>
      </c>
      <c r="AE36" s="21">
        <f>+ROUND(AD36/$U36*100,1)</f>
        <v>3.6</v>
      </c>
      <c r="AF36" s="22">
        <f>SUM(AF23:AF35)</f>
        <v>0</v>
      </c>
      <c r="AG36" s="21">
        <f>+ROUND(AF36/$U36*100,1)</f>
        <v>0</v>
      </c>
      <c r="AH36" s="22">
        <f>SUM(AH23:AH35)</f>
        <v>11312</v>
      </c>
      <c r="AI36" s="21">
        <f>+ROUND(AH36/$U36*100,1)</f>
        <v>3.2</v>
      </c>
      <c r="AJ36" s="22">
        <f>SUM(AJ23:AJ35)</f>
        <v>181</v>
      </c>
      <c r="AK36" s="21">
        <f>+ROUND(AJ36/$U36*100,1)</f>
        <v>0.1</v>
      </c>
    </row>
    <row r="37" spans="1:37" s="4" customFormat="1" ht="14.1" customHeight="1">
      <c r="A37" s="79"/>
      <c r="B37" s="20"/>
      <c r="C37" s="19"/>
      <c r="D37" s="16"/>
      <c r="E37" s="16"/>
      <c r="F37" s="14"/>
      <c r="G37" s="15"/>
      <c r="H37" s="14"/>
      <c r="I37" s="15"/>
      <c r="J37" s="14"/>
      <c r="K37" s="15"/>
      <c r="L37" s="14"/>
      <c r="M37" s="15"/>
      <c r="N37" s="14"/>
      <c r="O37" s="15"/>
      <c r="P37" s="14"/>
      <c r="Q37" s="15"/>
      <c r="R37" s="14"/>
      <c r="S37" s="15"/>
      <c r="T37" s="44"/>
      <c r="U37" s="17"/>
      <c r="V37" s="16"/>
      <c r="W37" s="14"/>
      <c r="X37" s="15"/>
      <c r="Y37" s="14"/>
      <c r="Z37" s="15"/>
      <c r="AA37" s="14"/>
      <c r="AB37" s="15"/>
      <c r="AC37" s="14"/>
      <c r="AD37" s="15"/>
      <c r="AE37" s="14"/>
      <c r="AF37" s="15"/>
      <c r="AG37" s="14"/>
      <c r="AH37" s="15"/>
      <c r="AI37" s="14"/>
      <c r="AJ37" s="15"/>
      <c r="AK37" s="14"/>
    </row>
    <row r="38" spans="1:37" s="27" customFormat="1" ht="14.1" customHeight="1">
      <c r="A38" s="79" t="s">
        <v>49</v>
      </c>
      <c r="B38" s="40">
        <v>35</v>
      </c>
      <c r="C38" s="40" t="s">
        <v>48</v>
      </c>
      <c r="D38" s="40">
        <v>616572</v>
      </c>
      <c r="E38" s="57">
        <f t="shared" ref="E38:E45" si="40">I38+K38+M38+O38+Q38+S38</f>
        <v>218488</v>
      </c>
      <c r="F38" s="38">
        <f t="shared" ref="F38:F45" si="41">E38/$D38*100</f>
        <v>35.435926380049693</v>
      </c>
      <c r="G38" s="39">
        <f t="shared" ref="G38:G45" si="42">I38+M38+Q38+S38</f>
        <v>32199</v>
      </c>
      <c r="H38" s="38">
        <f t="shared" ref="H38:H45" si="43">G38/$D38*100</f>
        <v>5.2222611471166385</v>
      </c>
      <c r="I38" s="39">
        <v>17177</v>
      </c>
      <c r="J38" s="38">
        <f t="shared" ref="J38:J45" si="44">I38/$D38*100</f>
        <v>2.7858871307811577</v>
      </c>
      <c r="K38" s="39">
        <v>186289</v>
      </c>
      <c r="L38" s="38">
        <f t="shared" ref="L38:L45" si="45">K38/$D38*100</f>
        <v>30.213665232933057</v>
      </c>
      <c r="M38" s="39">
        <v>0</v>
      </c>
      <c r="N38" s="38">
        <f t="shared" ref="N38:N45" si="46">M38/$D38*100</f>
        <v>0</v>
      </c>
      <c r="O38" s="39">
        <v>0</v>
      </c>
      <c r="P38" s="38">
        <f t="shared" ref="P38:P45" si="47">O38/$D38*100</f>
        <v>0</v>
      </c>
      <c r="Q38" s="39">
        <v>15022</v>
      </c>
      <c r="R38" s="38">
        <f t="shared" ref="R38:R45" si="48">Q38/$D38*100</f>
        <v>2.4363740163354808</v>
      </c>
      <c r="S38" s="39">
        <v>0</v>
      </c>
      <c r="T38" s="42">
        <f t="shared" ref="T38:T45" si="49">S38/$D38*100</f>
        <v>0</v>
      </c>
      <c r="U38" s="41">
        <v>66671</v>
      </c>
      <c r="V38" s="40">
        <f t="shared" ref="V38:V45" si="50">Z38+AB38+AD38+AF38+AH38+AJ38</f>
        <v>39821</v>
      </c>
      <c r="W38" s="38">
        <f t="shared" ref="W38:W45" si="51">V38/$U38*100</f>
        <v>59.727617704849187</v>
      </c>
      <c r="X38" s="39">
        <f t="shared" ref="X38:X45" si="52">Z38+AD38+AH38+AJ38</f>
        <v>6702</v>
      </c>
      <c r="Y38" s="38">
        <f t="shared" ref="Y38:Y45" si="53">X38/$U38*100</f>
        <v>10.052346597471164</v>
      </c>
      <c r="Z38" s="39">
        <v>4696</v>
      </c>
      <c r="AA38" s="38">
        <f t="shared" ref="AA38:AA45" si="54">Z38/$U38*100</f>
        <v>7.0435421697589646</v>
      </c>
      <c r="AB38" s="39">
        <v>33119</v>
      </c>
      <c r="AC38" s="38">
        <f t="shared" ref="AC38:AC45" si="55">AB38/$U38*100</f>
        <v>49.675271107378023</v>
      </c>
      <c r="AD38" s="39">
        <v>0</v>
      </c>
      <c r="AE38" s="38">
        <f t="shared" ref="AE38:AE45" si="56">AD38/$U38*100</f>
        <v>0</v>
      </c>
      <c r="AF38" s="39">
        <v>0</v>
      </c>
      <c r="AG38" s="38">
        <f t="shared" ref="AG38:AG45" si="57">AF38/$U38*100</f>
        <v>0</v>
      </c>
      <c r="AH38" s="39">
        <v>2006</v>
      </c>
      <c r="AI38" s="38">
        <f t="shared" ref="AI38:AI45" si="58">AH38/$U38*100</f>
        <v>3.0088044277121986</v>
      </c>
      <c r="AJ38" s="39">
        <v>0</v>
      </c>
      <c r="AK38" s="38">
        <f t="shared" ref="AK38:AK45" si="59">AJ38/$U38*100</f>
        <v>0</v>
      </c>
    </row>
    <row r="39" spans="1:37" s="27" customFormat="1" ht="14.1" customHeight="1">
      <c r="A39" s="79"/>
      <c r="B39" s="35">
        <v>29</v>
      </c>
      <c r="C39" s="35" t="s">
        <v>47</v>
      </c>
      <c r="D39" s="35">
        <v>358054</v>
      </c>
      <c r="E39" s="35">
        <f t="shared" si="40"/>
        <v>93066</v>
      </c>
      <c r="F39" s="33">
        <f t="shared" si="41"/>
        <v>25.992168779010989</v>
      </c>
      <c r="G39" s="34">
        <f t="shared" si="42"/>
        <v>66728</v>
      </c>
      <c r="H39" s="33">
        <f t="shared" si="43"/>
        <v>18.636295083981747</v>
      </c>
      <c r="I39" s="34">
        <v>21304</v>
      </c>
      <c r="J39" s="33">
        <f t="shared" si="44"/>
        <v>5.9499405117663811</v>
      </c>
      <c r="K39" s="34">
        <v>26338</v>
      </c>
      <c r="L39" s="33">
        <f t="shared" si="45"/>
        <v>7.3558736950292412</v>
      </c>
      <c r="M39" s="34">
        <v>112</v>
      </c>
      <c r="N39" s="33">
        <f t="shared" si="46"/>
        <v>3.1280197958967089E-2</v>
      </c>
      <c r="O39" s="34">
        <v>0</v>
      </c>
      <c r="P39" s="33">
        <f t="shared" si="47"/>
        <v>0</v>
      </c>
      <c r="Q39" s="34">
        <v>44099</v>
      </c>
      <c r="R39" s="33">
        <f t="shared" si="48"/>
        <v>12.316298658861513</v>
      </c>
      <c r="S39" s="34">
        <v>1213</v>
      </c>
      <c r="T39" s="37">
        <f t="shared" si="49"/>
        <v>0.3387757153948846</v>
      </c>
      <c r="U39" s="36">
        <v>22269</v>
      </c>
      <c r="V39" s="35">
        <f t="shared" si="50"/>
        <v>9536</v>
      </c>
      <c r="W39" s="33">
        <f t="shared" si="51"/>
        <v>42.821859984732143</v>
      </c>
      <c r="X39" s="34">
        <f t="shared" si="52"/>
        <v>5311</v>
      </c>
      <c r="Y39" s="33">
        <f t="shared" si="53"/>
        <v>23.849297229332254</v>
      </c>
      <c r="Z39" s="34">
        <v>3662</v>
      </c>
      <c r="AA39" s="33">
        <f t="shared" si="54"/>
        <v>16.444384570479144</v>
      </c>
      <c r="AB39" s="34">
        <v>4225</v>
      </c>
      <c r="AC39" s="33">
        <f t="shared" si="55"/>
        <v>18.972562755399881</v>
      </c>
      <c r="AD39" s="34">
        <v>0</v>
      </c>
      <c r="AE39" s="33">
        <f t="shared" si="56"/>
        <v>0</v>
      </c>
      <c r="AF39" s="34">
        <v>0</v>
      </c>
      <c r="AG39" s="33">
        <f t="shared" si="57"/>
        <v>0</v>
      </c>
      <c r="AH39" s="34">
        <v>1256</v>
      </c>
      <c r="AI39" s="33">
        <f t="shared" si="58"/>
        <v>5.6401275315460957</v>
      </c>
      <c r="AJ39" s="34">
        <v>393</v>
      </c>
      <c r="AK39" s="33">
        <f t="shared" si="59"/>
        <v>1.7647851273070188</v>
      </c>
    </row>
    <row r="40" spans="1:37" s="27" customFormat="1" ht="14.1" customHeight="1">
      <c r="A40" s="79"/>
      <c r="B40" s="35">
        <v>25</v>
      </c>
      <c r="C40" s="35" t="s">
        <v>46</v>
      </c>
      <c r="D40" s="35">
        <v>189144</v>
      </c>
      <c r="E40" s="35">
        <f t="shared" si="40"/>
        <v>6382</v>
      </c>
      <c r="F40" s="33">
        <f t="shared" si="41"/>
        <v>3.374148796684008</v>
      </c>
      <c r="G40" s="34">
        <f t="shared" si="42"/>
        <v>6382</v>
      </c>
      <c r="H40" s="33">
        <f t="shared" si="43"/>
        <v>3.374148796684008</v>
      </c>
      <c r="I40" s="34">
        <v>1697</v>
      </c>
      <c r="J40" s="33">
        <f t="shared" si="44"/>
        <v>0.89720001691832674</v>
      </c>
      <c r="K40" s="34">
        <v>0</v>
      </c>
      <c r="L40" s="33">
        <f t="shared" si="45"/>
        <v>0</v>
      </c>
      <c r="M40" s="34">
        <v>0</v>
      </c>
      <c r="N40" s="33">
        <f t="shared" si="46"/>
        <v>0</v>
      </c>
      <c r="O40" s="34">
        <v>0</v>
      </c>
      <c r="P40" s="33">
        <f t="shared" si="47"/>
        <v>0</v>
      </c>
      <c r="Q40" s="34">
        <v>4548</v>
      </c>
      <c r="R40" s="33">
        <f t="shared" si="48"/>
        <v>2.4045171932495877</v>
      </c>
      <c r="S40" s="34">
        <v>137</v>
      </c>
      <c r="T40" s="37">
        <f t="shared" si="49"/>
        <v>7.2431586516093563E-2</v>
      </c>
      <c r="U40" s="36">
        <v>20297</v>
      </c>
      <c r="V40" s="35">
        <f t="shared" si="50"/>
        <v>3761</v>
      </c>
      <c r="W40" s="33">
        <f t="shared" si="51"/>
        <v>18.529831994876091</v>
      </c>
      <c r="X40" s="34">
        <f t="shared" si="52"/>
        <v>3761</v>
      </c>
      <c r="Y40" s="33">
        <f t="shared" si="53"/>
        <v>18.529831994876091</v>
      </c>
      <c r="Z40" s="34">
        <v>1697</v>
      </c>
      <c r="AA40" s="33">
        <f t="shared" si="54"/>
        <v>8.3608415036704944</v>
      </c>
      <c r="AB40" s="34">
        <v>0</v>
      </c>
      <c r="AC40" s="33">
        <f t="shared" si="55"/>
        <v>0</v>
      </c>
      <c r="AD40" s="34">
        <v>0</v>
      </c>
      <c r="AE40" s="33">
        <f t="shared" si="56"/>
        <v>0</v>
      </c>
      <c r="AF40" s="34">
        <v>0</v>
      </c>
      <c r="AG40" s="33">
        <f t="shared" si="57"/>
        <v>0</v>
      </c>
      <c r="AH40" s="34">
        <v>1927</v>
      </c>
      <c r="AI40" s="33">
        <f t="shared" si="58"/>
        <v>9.4940138936788685</v>
      </c>
      <c r="AJ40" s="34">
        <v>137</v>
      </c>
      <c r="AK40" s="33">
        <f t="shared" si="59"/>
        <v>0.67497659752672801</v>
      </c>
    </row>
    <row r="41" spans="1:37" s="27" customFormat="1" ht="14.1" customHeight="1">
      <c r="A41" s="79"/>
      <c r="B41" s="35">
        <v>59</v>
      </c>
      <c r="C41" s="35" t="s">
        <v>45</v>
      </c>
      <c r="D41" s="35">
        <v>227162</v>
      </c>
      <c r="E41" s="35">
        <f t="shared" si="40"/>
        <v>32999</v>
      </c>
      <c r="F41" s="33">
        <f t="shared" si="41"/>
        <v>14.526637377730431</v>
      </c>
      <c r="G41" s="34">
        <f t="shared" si="42"/>
        <v>31483</v>
      </c>
      <c r="H41" s="33">
        <f t="shared" si="43"/>
        <v>13.859272237434078</v>
      </c>
      <c r="I41" s="34">
        <v>2488</v>
      </c>
      <c r="J41" s="33">
        <f t="shared" si="44"/>
        <v>1.095253607557602</v>
      </c>
      <c r="K41" s="34">
        <v>0</v>
      </c>
      <c r="L41" s="33">
        <f t="shared" si="45"/>
        <v>0</v>
      </c>
      <c r="M41" s="34">
        <v>0</v>
      </c>
      <c r="N41" s="33">
        <f t="shared" si="46"/>
        <v>0</v>
      </c>
      <c r="O41" s="34">
        <v>1516</v>
      </c>
      <c r="P41" s="33">
        <f t="shared" si="47"/>
        <v>0.66736514029635241</v>
      </c>
      <c r="Q41" s="34">
        <v>28995</v>
      </c>
      <c r="R41" s="33">
        <f t="shared" si="48"/>
        <v>12.764018629876475</v>
      </c>
      <c r="S41" s="34">
        <v>0</v>
      </c>
      <c r="T41" s="37">
        <f t="shared" si="49"/>
        <v>0</v>
      </c>
      <c r="U41" s="36">
        <v>23056</v>
      </c>
      <c r="V41" s="35">
        <f t="shared" si="50"/>
        <v>8482</v>
      </c>
      <c r="W41" s="33">
        <f t="shared" si="51"/>
        <v>36.788688410825813</v>
      </c>
      <c r="X41" s="34">
        <f t="shared" si="52"/>
        <v>8146</v>
      </c>
      <c r="Y41" s="33">
        <f t="shared" si="53"/>
        <v>35.331367106176266</v>
      </c>
      <c r="Z41" s="34">
        <v>2144</v>
      </c>
      <c r="AA41" s="33">
        <f t="shared" si="54"/>
        <v>9.2990978487161691</v>
      </c>
      <c r="AB41" s="34">
        <v>0</v>
      </c>
      <c r="AC41" s="33">
        <f t="shared" si="55"/>
        <v>0</v>
      </c>
      <c r="AD41" s="34">
        <v>0</v>
      </c>
      <c r="AE41" s="33">
        <f t="shared" si="56"/>
        <v>0</v>
      </c>
      <c r="AF41" s="34">
        <v>336</v>
      </c>
      <c r="AG41" s="33">
        <f t="shared" si="57"/>
        <v>1.457321304649549</v>
      </c>
      <c r="AH41" s="34">
        <v>6002</v>
      </c>
      <c r="AI41" s="33">
        <f t="shared" si="58"/>
        <v>26.032269257460094</v>
      </c>
      <c r="AJ41" s="34">
        <v>0</v>
      </c>
      <c r="AK41" s="33">
        <f t="shared" si="59"/>
        <v>0</v>
      </c>
    </row>
    <row r="42" spans="1:37" s="27" customFormat="1" ht="14.1" customHeight="1">
      <c r="A42" s="79"/>
      <c r="B42" s="35">
        <v>66</v>
      </c>
      <c r="C42" s="35" t="s">
        <v>44</v>
      </c>
      <c r="D42" s="35">
        <v>143600</v>
      </c>
      <c r="E42" s="35">
        <f t="shared" si="40"/>
        <v>109496</v>
      </c>
      <c r="F42" s="33">
        <f t="shared" si="41"/>
        <v>76.250696378830085</v>
      </c>
      <c r="G42" s="34">
        <f t="shared" si="42"/>
        <v>81752</v>
      </c>
      <c r="H42" s="33">
        <f t="shared" si="43"/>
        <v>56.930362116991638</v>
      </c>
      <c r="I42" s="34">
        <v>423</v>
      </c>
      <c r="J42" s="33">
        <f t="shared" si="44"/>
        <v>0.29456824512534818</v>
      </c>
      <c r="K42" s="34">
        <v>27744</v>
      </c>
      <c r="L42" s="33">
        <f t="shared" si="45"/>
        <v>19.32033426183844</v>
      </c>
      <c r="M42" s="34">
        <v>0</v>
      </c>
      <c r="N42" s="33">
        <f t="shared" si="46"/>
        <v>0</v>
      </c>
      <c r="O42" s="34">
        <v>0</v>
      </c>
      <c r="P42" s="33">
        <f t="shared" si="47"/>
        <v>0</v>
      </c>
      <c r="Q42" s="34">
        <v>81329</v>
      </c>
      <c r="R42" s="33">
        <f t="shared" si="48"/>
        <v>56.635793871866291</v>
      </c>
      <c r="S42" s="34">
        <v>0</v>
      </c>
      <c r="T42" s="37">
        <f t="shared" si="49"/>
        <v>0</v>
      </c>
      <c r="U42" s="36">
        <v>19834</v>
      </c>
      <c r="V42" s="35">
        <f t="shared" si="50"/>
        <v>18436</v>
      </c>
      <c r="W42" s="33">
        <f t="shared" si="51"/>
        <v>92.951497428657859</v>
      </c>
      <c r="X42" s="34">
        <f t="shared" si="52"/>
        <v>9925</v>
      </c>
      <c r="Y42" s="33">
        <f t="shared" si="53"/>
        <v>50.040334778662896</v>
      </c>
      <c r="Z42" s="34">
        <v>423</v>
      </c>
      <c r="AA42" s="33">
        <f t="shared" si="54"/>
        <v>2.1327014218009479</v>
      </c>
      <c r="AB42" s="34">
        <v>8511</v>
      </c>
      <c r="AC42" s="33">
        <f t="shared" si="55"/>
        <v>42.911162649994964</v>
      </c>
      <c r="AD42" s="34">
        <v>0</v>
      </c>
      <c r="AE42" s="33">
        <f t="shared" si="56"/>
        <v>0</v>
      </c>
      <c r="AF42" s="34">
        <v>0</v>
      </c>
      <c r="AG42" s="33">
        <f t="shared" si="57"/>
        <v>0</v>
      </c>
      <c r="AH42" s="34">
        <v>9502</v>
      </c>
      <c r="AI42" s="33">
        <f t="shared" si="58"/>
        <v>47.907633356861957</v>
      </c>
      <c r="AJ42" s="34">
        <v>0</v>
      </c>
      <c r="AK42" s="33">
        <f t="shared" si="59"/>
        <v>0</v>
      </c>
    </row>
    <row r="43" spans="1:37" s="27" customFormat="1" ht="14.1" customHeight="1">
      <c r="A43" s="79"/>
      <c r="B43" s="35">
        <v>64</v>
      </c>
      <c r="C43" s="35" t="s">
        <v>43</v>
      </c>
      <c r="D43" s="35">
        <v>111104</v>
      </c>
      <c r="E43" s="35">
        <f t="shared" si="40"/>
        <v>0</v>
      </c>
      <c r="F43" s="33">
        <f t="shared" si="41"/>
        <v>0</v>
      </c>
      <c r="G43" s="34">
        <f t="shared" si="42"/>
        <v>0</v>
      </c>
      <c r="H43" s="33">
        <f t="shared" si="43"/>
        <v>0</v>
      </c>
      <c r="I43" s="34">
        <v>0</v>
      </c>
      <c r="J43" s="33">
        <f t="shared" si="44"/>
        <v>0</v>
      </c>
      <c r="K43" s="34">
        <v>0</v>
      </c>
      <c r="L43" s="33">
        <f t="shared" si="45"/>
        <v>0</v>
      </c>
      <c r="M43" s="34">
        <v>0</v>
      </c>
      <c r="N43" s="33">
        <f t="shared" si="46"/>
        <v>0</v>
      </c>
      <c r="O43" s="34">
        <v>0</v>
      </c>
      <c r="P43" s="33">
        <f t="shared" si="47"/>
        <v>0</v>
      </c>
      <c r="Q43" s="34">
        <v>0</v>
      </c>
      <c r="R43" s="33">
        <f t="shared" si="48"/>
        <v>0</v>
      </c>
      <c r="S43" s="34">
        <v>0</v>
      </c>
      <c r="T43" s="37">
        <f t="shared" si="49"/>
        <v>0</v>
      </c>
      <c r="U43" s="36">
        <v>6975</v>
      </c>
      <c r="V43" s="35">
        <f t="shared" si="50"/>
        <v>0</v>
      </c>
      <c r="W43" s="33">
        <f t="shared" si="51"/>
        <v>0</v>
      </c>
      <c r="X43" s="34">
        <f t="shared" si="52"/>
        <v>0</v>
      </c>
      <c r="Y43" s="33">
        <f t="shared" si="53"/>
        <v>0</v>
      </c>
      <c r="Z43" s="34">
        <v>0</v>
      </c>
      <c r="AA43" s="33">
        <f t="shared" si="54"/>
        <v>0</v>
      </c>
      <c r="AB43" s="34">
        <v>0</v>
      </c>
      <c r="AC43" s="33">
        <f t="shared" si="55"/>
        <v>0</v>
      </c>
      <c r="AD43" s="34">
        <v>0</v>
      </c>
      <c r="AE43" s="33">
        <f t="shared" si="56"/>
        <v>0</v>
      </c>
      <c r="AF43" s="34">
        <v>0</v>
      </c>
      <c r="AG43" s="33">
        <f t="shared" si="57"/>
        <v>0</v>
      </c>
      <c r="AH43" s="34">
        <v>0</v>
      </c>
      <c r="AI43" s="33">
        <f t="shared" si="58"/>
        <v>0</v>
      </c>
      <c r="AJ43" s="34">
        <v>0</v>
      </c>
      <c r="AK43" s="33">
        <f t="shared" si="59"/>
        <v>0</v>
      </c>
    </row>
    <row r="44" spans="1:37" s="27" customFormat="1" ht="14.1" customHeight="1">
      <c r="A44" s="79"/>
      <c r="B44" s="35">
        <v>88</v>
      </c>
      <c r="C44" s="35" t="s">
        <v>42</v>
      </c>
      <c r="D44" s="35">
        <v>86799</v>
      </c>
      <c r="E44" s="35">
        <f t="shared" si="40"/>
        <v>16978</v>
      </c>
      <c r="F44" s="33">
        <f t="shared" si="41"/>
        <v>19.56013318125785</v>
      </c>
      <c r="G44" s="34">
        <f t="shared" si="42"/>
        <v>16978</v>
      </c>
      <c r="H44" s="33">
        <f t="shared" si="43"/>
        <v>19.56013318125785</v>
      </c>
      <c r="I44" s="34">
        <v>0</v>
      </c>
      <c r="J44" s="33">
        <f t="shared" si="44"/>
        <v>0</v>
      </c>
      <c r="K44" s="34">
        <v>0</v>
      </c>
      <c r="L44" s="33">
        <f t="shared" si="45"/>
        <v>0</v>
      </c>
      <c r="M44" s="34">
        <v>0</v>
      </c>
      <c r="N44" s="33">
        <f t="shared" si="46"/>
        <v>0</v>
      </c>
      <c r="O44" s="34">
        <v>0</v>
      </c>
      <c r="P44" s="33">
        <f t="shared" si="47"/>
        <v>0</v>
      </c>
      <c r="Q44" s="34">
        <v>16978</v>
      </c>
      <c r="R44" s="33">
        <f t="shared" si="48"/>
        <v>19.56013318125785</v>
      </c>
      <c r="S44" s="34">
        <v>0</v>
      </c>
      <c r="T44" s="37">
        <f t="shared" si="49"/>
        <v>0</v>
      </c>
      <c r="U44" s="36">
        <v>11011</v>
      </c>
      <c r="V44" s="35">
        <f t="shared" si="50"/>
        <v>1221</v>
      </c>
      <c r="W44" s="33">
        <f t="shared" si="51"/>
        <v>11.08891108891109</v>
      </c>
      <c r="X44" s="34">
        <f t="shared" si="52"/>
        <v>1221</v>
      </c>
      <c r="Y44" s="33">
        <f t="shared" si="53"/>
        <v>11.08891108891109</v>
      </c>
      <c r="Z44" s="34">
        <v>0</v>
      </c>
      <c r="AA44" s="33">
        <f t="shared" si="54"/>
        <v>0</v>
      </c>
      <c r="AB44" s="34">
        <v>0</v>
      </c>
      <c r="AC44" s="33">
        <f t="shared" si="55"/>
        <v>0</v>
      </c>
      <c r="AD44" s="34">
        <v>0</v>
      </c>
      <c r="AE44" s="33">
        <f t="shared" si="56"/>
        <v>0</v>
      </c>
      <c r="AF44" s="34">
        <v>0</v>
      </c>
      <c r="AG44" s="33">
        <f t="shared" si="57"/>
        <v>0</v>
      </c>
      <c r="AH44" s="34">
        <v>1221</v>
      </c>
      <c r="AI44" s="33">
        <f t="shared" si="58"/>
        <v>11.08891108891109</v>
      </c>
      <c r="AJ44" s="34">
        <v>0</v>
      </c>
      <c r="AK44" s="33">
        <f t="shared" si="59"/>
        <v>0</v>
      </c>
    </row>
    <row r="45" spans="1:37" s="27" customFormat="1" ht="14.1" customHeight="1" thickBot="1">
      <c r="A45" s="79"/>
      <c r="B45" s="30">
        <v>52</v>
      </c>
      <c r="C45" s="30" t="s">
        <v>41</v>
      </c>
      <c r="D45" s="30">
        <v>63382</v>
      </c>
      <c r="E45" s="30">
        <f t="shared" si="40"/>
        <v>1016</v>
      </c>
      <c r="F45" s="28">
        <f t="shared" si="41"/>
        <v>1.6029787636868513</v>
      </c>
      <c r="G45" s="29">
        <f t="shared" si="42"/>
        <v>1016</v>
      </c>
      <c r="H45" s="28">
        <f t="shared" si="43"/>
        <v>1.6029787636868513</v>
      </c>
      <c r="I45" s="29">
        <v>898</v>
      </c>
      <c r="J45" s="28">
        <f t="shared" si="44"/>
        <v>1.4168060332586541</v>
      </c>
      <c r="K45" s="29">
        <v>0</v>
      </c>
      <c r="L45" s="28">
        <f t="shared" si="45"/>
        <v>0</v>
      </c>
      <c r="M45" s="29">
        <v>0</v>
      </c>
      <c r="N45" s="28">
        <f t="shared" si="46"/>
        <v>0</v>
      </c>
      <c r="O45" s="29">
        <v>0</v>
      </c>
      <c r="P45" s="28">
        <f t="shared" si="47"/>
        <v>0</v>
      </c>
      <c r="Q45" s="29">
        <v>118</v>
      </c>
      <c r="R45" s="28">
        <f t="shared" si="48"/>
        <v>0.18617273042819726</v>
      </c>
      <c r="S45" s="29">
        <v>0</v>
      </c>
      <c r="T45" s="32">
        <f t="shared" si="49"/>
        <v>0</v>
      </c>
      <c r="U45" s="31">
        <v>5699</v>
      </c>
      <c r="V45" s="30">
        <f t="shared" si="50"/>
        <v>118</v>
      </c>
      <c r="W45" s="28">
        <f t="shared" si="51"/>
        <v>2.0705386909984207</v>
      </c>
      <c r="X45" s="29">
        <f t="shared" si="52"/>
        <v>118</v>
      </c>
      <c r="Y45" s="28">
        <f t="shared" si="53"/>
        <v>2.0705386909984207</v>
      </c>
      <c r="Z45" s="29">
        <v>0</v>
      </c>
      <c r="AA45" s="28">
        <f t="shared" si="54"/>
        <v>0</v>
      </c>
      <c r="AB45" s="29">
        <v>0</v>
      </c>
      <c r="AC45" s="28">
        <f t="shared" si="55"/>
        <v>0</v>
      </c>
      <c r="AD45" s="29">
        <v>0</v>
      </c>
      <c r="AE45" s="28">
        <f t="shared" si="56"/>
        <v>0</v>
      </c>
      <c r="AF45" s="29">
        <v>0</v>
      </c>
      <c r="AG45" s="28">
        <f t="shared" si="57"/>
        <v>0</v>
      </c>
      <c r="AH45" s="29">
        <v>118</v>
      </c>
      <c r="AI45" s="28">
        <f t="shared" si="58"/>
        <v>2.0705386909984207</v>
      </c>
      <c r="AJ45" s="29">
        <v>0</v>
      </c>
      <c r="AK45" s="28">
        <f t="shared" si="59"/>
        <v>0</v>
      </c>
    </row>
    <row r="46" spans="1:37" s="4" customFormat="1" ht="14.1" customHeight="1" thickTop="1">
      <c r="A46" s="79"/>
      <c r="B46" s="26"/>
      <c r="C46" s="25" t="s">
        <v>0</v>
      </c>
      <c r="D46" s="22">
        <f>SUM(D38:D45)</f>
        <v>1795817</v>
      </c>
      <c r="E46" s="22">
        <f>SUM(E38:E45)</f>
        <v>478425</v>
      </c>
      <c r="F46" s="21">
        <f>+ROUND(E46/$D46*100,1)</f>
        <v>26.6</v>
      </c>
      <c r="G46" s="24">
        <f>SUM(G38:G45)</f>
        <v>236538</v>
      </c>
      <c r="H46" s="21">
        <f>+ROUND(G46/$D46*100,1)</f>
        <v>13.2</v>
      </c>
      <c r="I46" s="24">
        <f>SUM(I38:I45)</f>
        <v>43987</v>
      </c>
      <c r="J46" s="21">
        <f>+ROUND(I46/$D46*100,1)</f>
        <v>2.4</v>
      </c>
      <c r="K46" s="24">
        <f>SUM(K38:K45)</f>
        <v>240371</v>
      </c>
      <c r="L46" s="21">
        <f>+ROUND(K46/$D46*100,1)</f>
        <v>13.4</v>
      </c>
      <c r="M46" s="24">
        <f>SUM(M38:M45)</f>
        <v>112</v>
      </c>
      <c r="N46" s="21">
        <f>+ROUND(M46/$D46*100,1)</f>
        <v>0</v>
      </c>
      <c r="O46" s="24">
        <f>SUM(O38:O45)</f>
        <v>1516</v>
      </c>
      <c r="P46" s="21">
        <f>+ROUND(O46/$D46*100,1)</f>
        <v>0.1</v>
      </c>
      <c r="Q46" s="24">
        <f>SUM(Q38:Q45)</f>
        <v>191089</v>
      </c>
      <c r="R46" s="21">
        <f>+ROUND(Q46/$D46*100,1)</f>
        <v>10.6</v>
      </c>
      <c r="S46" s="24">
        <f>SUM(S38:S45)</f>
        <v>1350</v>
      </c>
      <c r="T46" s="23">
        <f>+ROUND(S46/$D46*100,1)</f>
        <v>0.1</v>
      </c>
      <c r="U46" s="22">
        <f>SUM(U38:U45)</f>
        <v>175812</v>
      </c>
      <c r="V46" s="22">
        <f>SUM(V38:V45)</f>
        <v>81375</v>
      </c>
      <c r="W46" s="21">
        <f>+ROUND(V46/$U46*100,1)</f>
        <v>46.3</v>
      </c>
      <c r="X46" s="22">
        <f>SUM(X38:X45)</f>
        <v>35184</v>
      </c>
      <c r="Y46" s="21">
        <f>+ROUND(X46/$U46*100,1)</f>
        <v>20</v>
      </c>
      <c r="Z46" s="22">
        <f>SUM(Z38:Z45)</f>
        <v>12622</v>
      </c>
      <c r="AA46" s="21">
        <f>+ROUND(Z46/$U46*100,1)</f>
        <v>7.2</v>
      </c>
      <c r="AB46" s="22">
        <f>SUM(AB38:AB45)</f>
        <v>45855</v>
      </c>
      <c r="AC46" s="21">
        <f>+ROUND(AB46/$U46*100,1)</f>
        <v>26.1</v>
      </c>
      <c r="AD46" s="22">
        <f>SUM(AD38:AD45)</f>
        <v>0</v>
      </c>
      <c r="AE46" s="21">
        <f>+ROUND(AD46/$U46*100,1)</f>
        <v>0</v>
      </c>
      <c r="AF46" s="22">
        <f>SUM(AF38:AF45)</f>
        <v>336</v>
      </c>
      <c r="AG46" s="21">
        <f>+ROUND(AF46/$U46*100,1)</f>
        <v>0.2</v>
      </c>
      <c r="AH46" s="22">
        <f>SUM(AH38:AH45)</f>
        <v>22032</v>
      </c>
      <c r="AI46" s="21">
        <f>+ROUND(AH46/$U46*100,1)</f>
        <v>12.5</v>
      </c>
      <c r="AJ46" s="22">
        <f>SUM(AJ38:AJ45)</f>
        <v>530</v>
      </c>
      <c r="AK46" s="21">
        <f>+ROUND(AJ46/$U46*100,1)</f>
        <v>0.3</v>
      </c>
    </row>
    <row r="47" spans="1:37" s="4" customFormat="1" ht="14.1" customHeight="1">
      <c r="A47" s="79"/>
      <c r="B47" s="20"/>
      <c r="C47" s="19"/>
      <c r="D47" s="16"/>
      <c r="E47" s="16"/>
      <c r="F47" s="14"/>
      <c r="G47" s="15"/>
      <c r="H47" s="14"/>
      <c r="I47" s="15"/>
      <c r="J47" s="14"/>
      <c r="K47" s="15"/>
      <c r="L47" s="14"/>
      <c r="M47" s="15"/>
      <c r="N47" s="14"/>
      <c r="O47" s="15"/>
      <c r="P47" s="14"/>
      <c r="Q47" s="15"/>
      <c r="R47" s="14"/>
      <c r="S47" s="15"/>
      <c r="T47" s="44"/>
      <c r="U47" s="17"/>
      <c r="V47" s="16"/>
      <c r="W47" s="14"/>
      <c r="X47" s="15"/>
      <c r="Y47" s="14"/>
      <c r="Z47" s="15"/>
      <c r="AA47" s="14"/>
      <c r="AB47" s="15"/>
      <c r="AC47" s="14"/>
      <c r="AD47" s="15"/>
      <c r="AE47" s="14"/>
      <c r="AF47" s="15"/>
      <c r="AG47" s="14"/>
      <c r="AH47" s="15"/>
      <c r="AI47" s="14"/>
      <c r="AJ47" s="15"/>
      <c r="AK47" s="14"/>
    </row>
    <row r="48" spans="1:37" s="27" customFormat="1" ht="14.1" customHeight="1">
      <c r="A48" s="79" t="s">
        <v>40</v>
      </c>
      <c r="B48" s="40">
        <v>70</v>
      </c>
      <c r="C48" s="40" t="s">
        <v>39</v>
      </c>
      <c r="D48" s="40">
        <v>1092930</v>
      </c>
      <c r="E48" s="40">
        <f>I48+K48+M48+O48+Q48+S48</f>
        <v>255859</v>
      </c>
      <c r="F48" s="38">
        <f>E48/$D48*100</f>
        <v>23.410373948926281</v>
      </c>
      <c r="G48" s="39">
        <f>I48+M48+Q48+S48</f>
        <v>73608</v>
      </c>
      <c r="H48" s="38">
        <f>G48/$D48*100</f>
        <v>6.7349235541159995</v>
      </c>
      <c r="I48" s="39">
        <v>64378</v>
      </c>
      <c r="J48" s="38">
        <f>I48/$D48*100</f>
        <v>5.8904046919747834</v>
      </c>
      <c r="K48" s="39">
        <v>182251</v>
      </c>
      <c r="L48" s="38">
        <f>K48/$D48*100</f>
        <v>16.67545039481028</v>
      </c>
      <c r="M48" s="39">
        <v>903</v>
      </c>
      <c r="N48" s="38">
        <f>M48/$D48*100</f>
        <v>8.2621942850868768E-2</v>
      </c>
      <c r="O48" s="39">
        <v>0</v>
      </c>
      <c r="P48" s="38">
        <f>O48/$D48*100</f>
        <v>0</v>
      </c>
      <c r="Q48" s="39">
        <v>4936</v>
      </c>
      <c r="R48" s="38">
        <f>Q48/$D48*100</f>
        <v>0.45163002205081748</v>
      </c>
      <c r="S48" s="39">
        <v>3391</v>
      </c>
      <c r="T48" s="42">
        <f>S48/$D48*100</f>
        <v>0.31026689723953044</v>
      </c>
      <c r="U48" s="55">
        <v>202144</v>
      </c>
      <c r="V48" s="40">
        <f>Z48+AB48+AD48+AF48+AH48+AJ48</f>
        <v>45033</v>
      </c>
      <c r="W48" s="38">
        <f>V48/$U48*100</f>
        <v>22.277683235713155</v>
      </c>
      <c r="X48" s="39">
        <f>Z48+AD48+AH48+AJ48</f>
        <v>8716</v>
      </c>
      <c r="Y48" s="38">
        <f>X48/$U48*100</f>
        <v>4.3117777425993351</v>
      </c>
      <c r="Z48" s="39">
        <v>7070</v>
      </c>
      <c r="AA48" s="38">
        <f>Z48/$U48*100</f>
        <v>3.4975067278771568</v>
      </c>
      <c r="AB48" s="39">
        <v>36317</v>
      </c>
      <c r="AC48" s="38">
        <f>AB48/$U48*100</f>
        <v>17.965905493113819</v>
      </c>
      <c r="AD48" s="39">
        <v>903</v>
      </c>
      <c r="AE48" s="38">
        <f>AD48/$U48*100</f>
        <v>0.44671125534272593</v>
      </c>
      <c r="AF48" s="39">
        <v>0</v>
      </c>
      <c r="AG48" s="38">
        <f>AF48/$U48*100</f>
        <v>0</v>
      </c>
      <c r="AH48" s="39">
        <v>4</v>
      </c>
      <c r="AI48" s="38">
        <f>AH48/$U48*100</f>
        <v>1.9787873990818427E-3</v>
      </c>
      <c r="AJ48" s="39">
        <v>739</v>
      </c>
      <c r="AK48" s="38">
        <f>AJ48/$U48*100</f>
        <v>0.36558097198037043</v>
      </c>
    </row>
    <row r="49" spans="1:37" s="27" customFormat="1" ht="14.1" customHeight="1">
      <c r="A49" s="79"/>
      <c r="B49" s="35">
        <v>83</v>
      </c>
      <c r="C49" s="35" t="s">
        <v>38</v>
      </c>
      <c r="D49" s="35">
        <v>203951</v>
      </c>
      <c r="E49" s="35">
        <f>I49+K49+M49+O49+Q49+S49</f>
        <v>68772</v>
      </c>
      <c r="F49" s="33">
        <f>E49/$D49*100</f>
        <v>33.719864085000815</v>
      </c>
      <c r="G49" s="34">
        <f>I49+M49+Q49+S49</f>
        <v>1986</v>
      </c>
      <c r="H49" s="33">
        <f>G49/$D49*100</f>
        <v>0.97376330589210147</v>
      </c>
      <c r="I49" s="34">
        <v>0</v>
      </c>
      <c r="J49" s="33">
        <f>I49/$D49*100</f>
        <v>0</v>
      </c>
      <c r="K49" s="34">
        <v>66786</v>
      </c>
      <c r="L49" s="33">
        <f>K49/$D49*100</f>
        <v>32.746100779108708</v>
      </c>
      <c r="M49" s="34">
        <v>0</v>
      </c>
      <c r="N49" s="33">
        <f>M49/$D49*100</f>
        <v>0</v>
      </c>
      <c r="O49" s="34">
        <v>0</v>
      </c>
      <c r="P49" s="33">
        <f>O49/$D49*100</f>
        <v>0</v>
      </c>
      <c r="Q49" s="34">
        <v>1986</v>
      </c>
      <c r="R49" s="33">
        <f>Q49/$D49*100</f>
        <v>0.97376330589210147</v>
      </c>
      <c r="S49" s="34">
        <v>0</v>
      </c>
      <c r="T49" s="37">
        <f>S49/$D49*100</f>
        <v>0</v>
      </c>
      <c r="U49" s="56">
        <v>20394</v>
      </c>
      <c r="V49" s="35">
        <f>Z49+AB49+AD49+AF49+AH49+AJ49</f>
        <v>0</v>
      </c>
      <c r="W49" s="33">
        <f>V49/$U49*100</f>
        <v>0</v>
      </c>
      <c r="X49" s="34">
        <f>Z49+AD49+AH49+AJ49</f>
        <v>0</v>
      </c>
      <c r="Y49" s="33">
        <f>X49/$U49*100</f>
        <v>0</v>
      </c>
      <c r="Z49" s="34">
        <v>0</v>
      </c>
      <c r="AA49" s="33">
        <f>Z49/$U49*100</f>
        <v>0</v>
      </c>
      <c r="AB49" s="34">
        <v>0</v>
      </c>
      <c r="AC49" s="33">
        <f>AB49/$U49*100</f>
        <v>0</v>
      </c>
      <c r="AD49" s="34">
        <v>0</v>
      </c>
      <c r="AE49" s="33">
        <f>AD49/$U49*100</f>
        <v>0</v>
      </c>
      <c r="AF49" s="34">
        <v>0</v>
      </c>
      <c r="AG49" s="33">
        <f>AF49/$U49*100</f>
        <v>0</v>
      </c>
      <c r="AH49" s="34">
        <v>0</v>
      </c>
      <c r="AI49" s="33">
        <f>AH49/$U49*100</f>
        <v>0</v>
      </c>
      <c r="AJ49" s="34">
        <v>0</v>
      </c>
      <c r="AK49" s="33">
        <f>AJ49/$U49*100</f>
        <v>0</v>
      </c>
    </row>
    <row r="50" spans="1:37" s="27" customFormat="1" ht="14.1" customHeight="1" thickBot="1">
      <c r="A50" s="79"/>
      <c r="B50" s="30">
        <v>76</v>
      </c>
      <c r="C50" s="30" t="s">
        <v>37</v>
      </c>
      <c r="D50" s="30">
        <v>98037</v>
      </c>
      <c r="E50" s="30">
        <f>I50+K50+M50+O50+Q50+S50</f>
        <v>2486</v>
      </c>
      <c r="F50" s="28">
        <f>E50/$D50*100</f>
        <v>2.5357773085671735</v>
      </c>
      <c r="G50" s="29">
        <f>I50+M50+Q50+S50</f>
        <v>2373</v>
      </c>
      <c r="H50" s="28">
        <f>G50/$D50*100</f>
        <v>2.420514703632302</v>
      </c>
      <c r="I50" s="29">
        <v>455</v>
      </c>
      <c r="J50" s="28">
        <f>I50/$D50*100</f>
        <v>0.46411048889704909</v>
      </c>
      <c r="K50" s="29">
        <v>113</v>
      </c>
      <c r="L50" s="28">
        <f>K50/$D50*100</f>
        <v>0.11526260493487153</v>
      </c>
      <c r="M50" s="29">
        <v>0</v>
      </c>
      <c r="N50" s="28">
        <f>M50/$D50*100</f>
        <v>0</v>
      </c>
      <c r="O50" s="29">
        <v>0</v>
      </c>
      <c r="P50" s="28">
        <f>O50/$D50*100</f>
        <v>0</v>
      </c>
      <c r="Q50" s="29">
        <v>1850</v>
      </c>
      <c r="R50" s="28">
        <f>Q50/$D50*100</f>
        <v>1.887042647163826</v>
      </c>
      <c r="S50" s="29">
        <v>68</v>
      </c>
      <c r="T50" s="32">
        <f>S50/$D50*100</f>
        <v>6.9361567571427113E-2</v>
      </c>
      <c r="U50" s="55">
        <v>9407</v>
      </c>
      <c r="V50" s="30">
        <f>Z50+AB50+AD50+AF50+AH50+AJ50</f>
        <v>605</v>
      </c>
      <c r="W50" s="28">
        <f>V50/$U50*100</f>
        <v>6.4313808865738284</v>
      </c>
      <c r="X50" s="29">
        <f>Z50+AD50+AH50+AJ50</f>
        <v>605</v>
      </c>
      <c r="Y50" s="28">
        <f>X50/$U50*100</f>
        <v>6.4313808865738284</v>
      </c>
      <c r="Z50" s="29">
        <v>0</v>
      </c>
      <c r="AA50" s="28">
        <f>Z50/$U50*100</f>
        <v>0</v>
      </c>
      <c r="AB50" s="29">
        <v>0</v>
      </c>
      <c r="AC50" s="28">
        <f>AB50/$U50*100</f>
        <v>0</v>
      </c>
      <c r="AD50" s="29">
        <v>0</v>
      </c>
      <c r="AE50" s="28">
        <f>AD50/$U50*100</f>
        <v>0</v>
      </c>
      <c r="AF50" s="29">
        <v>0</v>
      </c>
      <c r="AG50" s="28">
        <f>AF50/$U50*100</f>
        <v>0</v>
      </c>
      <c r="AH50" s="29">
        <v>571</v>
      </c>
      <c r="AI50" s="28">
        <f>AH50/$U50*100</f>
        <v>6.0699479111300096</v>
      </c>
      <c r="AJ50" s="29">
        <v>34</v>
      </c>
      <c r="AK50" s="28">
        <f>AJ50/$U50*100</f>
        <v>0.36143297544381842</v>
      </c>
    </row>
    <row r="51" spans="1:37" s="4" customFormat="1" ht="14.1" customHeight="1" thickTop="1">
      <c r="A51" s="79"/>
      <c r="B51" s="26"/>
      <c r="C51" s="25" t="s">
        <v>0</v>
      </c>
      <c r="D51" s="22">
        <f>SUM(D48:D50)</f>
        <v>1394918</v>
      </c>
      <c r="E51" s="22">
        <f>SUM(E48:E50)</f>
        <v>327117</v>
      </c>
      <c r="F51" s="21">
        <f>+ROUND(E51/$D51*100,1)</f>
        <v>23.5</v>
      </c>
      <c r="G51" s="24">
        <f>SUM(G48:G50)</f>
        <v>77967</v>
      </c>
      <c r="H51" s="21">
        <f>+ROUND(G51/$D51*100,1)</f>
        <v>5.6</v>
      </c>
      <c r="I51" s="24">
        <f>SUM(I48:I50)</f>
        <v>64833</v>
      </c>
      <c r="J51" s="21">
        <f>+ROUND(I51/$D51*100,1)</f>
        <v>4.5999999999999996</v>
      </c>
      <c r="K51" s="24">
        <f>SUM(K48:K50)</f>
        <v>249150</v>
      </c>
      <c r="L51" s="21">
        <f>+ROUND(K51/$D51*100,1)</f>
        <v>17.899999999999999</v>
      </c>
      <c r="M51" s="24">
        <f>SUM(M48:M50)</f>
        <v>903</v>
      </c>
      <c r="N51" s="21">
        <f>+ROUND(M51/$D51*100,1)</f>
        <v>0.1</v>
      </c>
      <c r="O51" s="24">
        <f>SUM(O48:O50)</f>
        <v>0</v>
      </c>
      <c r="P51" s="21">
        <f>+ROUND(O51/$D51*100,1)</f>
        <v>0</v>
      </c>
      <c r="Q51" s="24">
        <f>SUM(Q48:Q50)</f>
        <v>8772</v>
      </c>
      <c r="R51" s="21">
        <f>+ROUND(Q51/$D51*100,1)</f>
        <v>0.6</v>
      </c>
      <c r="S51" s="24">
        <f>SUM(S48:S50)</f>
        <v>3459</v>
      </c>
      <c r="T51" s="23">
        <f>+ROUND(S51/$D51*100,1)</f>
        <v>0.2</v>
      </c>
      <c r="U51" s="22">
        <f>SUM(U48:U50)</f>
        <v>231945</v>
      </c>
      <c r="V51" s="22">
        <f>SUM(V48:V50)</f>
        <v>45638</v>
      </c>
      <c r="W51" s="21">
        <f>+ROUND(V51/$U51*100,1)</f>
        <v>19.7</v>
      </c>
      <c r="X51" s="22">
        <f>SUM(X48:X50)</f>
        <v>9321</v>
      </c>
      <c r="Y51" s="21">
        <f>+ROUND(X51/$U51*100,1)</f>
        <v>4</v>
      </c>
      <c r="Z51" s="22">
        <f>SUM(Z48:Z50)</f>
        <v>7070</v>
      </c>
      <c r="AA51" s="21">
        <f>+ROUND(Z51/$U51*100,1)</f>
        <v>3</v>
      </c>
      <c r="AB51" s="22">
        <f>SUM(AB48:AB50)</f>
        <v>36317</v>
      </c>
      <c r="AC51" s="21">
        <f>+ROUND(AB51/$U51*100,1)</f>
        <v>15.7</v>
      </c>
      <c r="AD51" s="22">
        <f>SUM(AD48:AD50)</f>
        <v>903</v>
      </c>
      <c r="AE51" s="21">
        <f>+ROUND(AD51/$U51*100,1)</f>
        <v>0.4</v>
      </c>
      <c r="AF51" s="24">
        <f>+ROUND(AE51/$U51*100,1)</f>
        <v>0</v>
      </c>
      <c r="AG51" s="21">
        <f>+ROUND(AF51/$U51*100,1)</f>
        <v>0</v>
      </c>
      <c r="AH51" s="22">
        <f>SUM(AH48:AH50)</f>
        <v>575</v>
      </c>
      <c r="AI51" s="21">
        <f>+ROUND(AH51/$U51*100,1)</f>
        <v>0.2</v>
      </c>
      <c r="AJ51" s="22">
        <f>SUM(AJ48:AJ50)</f>
        <v>773</v>
      </c>
      <c r="AK51" s="21">
        <f>+ROUND(AJ51/$U51*100,1)</f>
        <v>0.3</v>
      </c>
    </row>
    <row r="52" spans="1:37" s="4" customFormat="1" ht="14.1" customHeight="1">
      <c r="A52" s="79"/>
      <c r="B52" s="20"/>
      <c r="C52" s="19"/>
      <c r="D52" s="16"/>
      <c r="E52" s="16"/>
      <c r="F52" s="14"/>
      <c r="G52" s="15"/>
      <c r="H52" s="14"/>
      <c r="I52" s="15"/>
      <c r="J52" s="14"/>
      <c r="K52" s="15"/>
      <c r="L52" s="14"/>
      <c r="M52" s="15"/>
      <c r="N52" s="14"/>
      <c r="O52" s="15"/>
      <c r="P52" s="14"/>
      <c r="Q52" s="15"/>
      <c r="R52" s="14"/>
      <c r="S52" s="15"/>
      <c r="T52" s="44"/>
      <c r="U52" s="17"/>
      <c r="V52" s="16"/>
      <c r="W52" s="14"/>
      <c r="X52" s="15"/>
      <c r="Y52" s="14"/>
      <c r="Z52" s="15"/>
      <c r="AA52" s="14"/>
      <c r="AB52" s="15"/>
      <c r="AC52" s="14"/>
      <c r="AD52" s="15"/>
      <c r="AE52" s="14"/>
      <c r="AF52" s="15"/>
      <c r="AG52" s="14"/>
      <c r="AH52" s="15"/>
      <c r="AI52" s="14"/>
      <c r="AJ52" s="15"/>
      <c r="AK52" s="14"/>
    </row>
    <row r="53" spans="1:37" s="27" customFormat="1" ht="14.1" customHeight="1" thickBot="1">
      <c r="A53" s="79" t="s">
        <v>36</v>
      </c>
      <c r="B53" s="52">
        <v>20</v>
      </c>
      <c r="C53" s="52" t="s">
        <v>35</v>
      </c>
      <c r="D53" s="52">
        <v>92709</v>
      </c>
      <c r="E53" s="52">
        <f>I53+K53+M53+O53+Q53+S53</f>
        <v>1930</v>
      </c>
      <c r="F53" s="50">
        <f>E53/$D53*100</f>
        <v>2.0817827826856079</v>
      </c>
      <c r="G53" s="51">
        <f>I53+M53+Q53+S53</f>
        <v>1930</v>
      </c>
      <c r="H53" s="50">
        <f>G53/$D53*100</f>
        <v>2.0817827826856079</v>
      </c>
      <c r="I53" s="51">
        <v>1930</v>
      </c>
      <c r="J53" s="50">
        <f>I53/$D53*100</f>
        <v>2.0817827826856079</v>
      </c>
      <c r="K53" s="51">
        <v>0</v>
      </c>
      <c r="L53" s="50">
        <f>K53/$D53*100</f>
        <v>0</v>
      </c>
      <c r="M53" s="51">
        <v>0</v>
      </c>
      <c r="N53" s="50">
        <f>M53/$D53*100</f>
        <v>0</v>
      </c>
      <c r="O53" s="51">
        <v>0</v>
      </c>
      <c r="P53" s="50">
        <f>O53/$D53*100</f>
        <v>0</v>
      </c>
      <c r="Q53" s="51">
        <v>0</v>
      </c>
      <c r="R53" s="50">
        <f>Q53/$D53*100</f>
        <v>0</v>
      </c>
      <c r="S53" s="51">
        <v>0</v>
      </c>
      <c r="T53" s="54">
        <f>S53/$D53*100</f>
        <v>0</v>
      </c>
      <c r="U53" s="53">
        <v>8111</v>
      </c>
      <c r="V53" s="52">
        <f>Z53+AB53+AD53+AF53+AH53+AJ53</f>
        <v>0</v>
      </c>
      <c r="W53" s="50">
        <f>V53/$U53*100</f>
        <v>0</v>
      </c>
      <c r="X53" s="51">
        <f>Z53+AD53+AH53+AJ53</f>
        <v>0</v>
      </c>
      <c r="Y53" s="50">
        <f>X53/$U53*100</f>
        <v>0</v>
      </c>
      <c r="Z53" s="51">
        <v>0</v>
      </c>
      <c r="AA53" s="50">
        <f>Z53/$U53*100</f>
        <v>0</v>
      </c>
      <c r="AB53" s="51">
        <v>0</v>
      </c>
      <c r="AC53" s="50">
        <f>AB53/$U53*100</f>
        <v>0</v>
      </c>
      <c r="AD53" s="51">
        <v>0</v>
      </c>
      <c r="AE53" s="50">
        <f>AD53/$U53*100</f>
        <v>0</v>
      </c>
      <c r="AF53" s="51">
        <v>0</v>
      </c>
      <c r="AG53" s="50">
        <f>AF53/$U53*100</f>
        <v>0</v>
      </c>
      <c r="AH53" s="51">
        <v>0</v>
      </c>
      <c r="AI53" s="50">
        <f>AH53/$U53*100</f>
        <v>0</v>
      </c>
      <c r="AJ53" s="51">
        <v>0</v>
      </c>
      <c r="AK53" s="50">
        <f>AJ53/$U53*100</f>
        <v>0</v>
      </c>
    </row>
    <row r="54" spans="1:37" s="4" customFormat="1" ht="14.1" customHeight="1" thickTop="1">
      <c r="A54" s="79"/>
      <c r="B54" s="26"/>
      <c r="C54" s="25" t="s">
        <v>0</v>
      </c>
      <c r="D54" s="22">
        <f>SUM(D53)</f>
        <v>92709</v>
      </c>
      <c r="E54" s="22">
        <f>SUM(E53)</f>
        <v>1930</v>
      </c>
      <c r="F54" s="21">
        <f>+ROUND(E54/$D54*100,1)</f>
        <v>2.1</v>
      </c>
      <c r="G54" s="24">
        <f>SUM(G53)</f>
        <v>1930</v>
      </c>
      <c r="H54" s="21">
        <f>+ROUND(G54/$D54*100,1)</f>
        <v>2.1</v>
      </c>
      <c r="I54" s="24">
        <f>SUM(I53)</f>
        <v>1930</v>
      </c>
      <c r="J54" s="21">
        <f>+ROUND(I54/$D54*100,1)</f>
        <v>2.1</v>
      </c>
      <c r="K54" s="24">
        <f>SUM(K53)</f>
        <v>0</v>
      </c>
      <c r="L54" s="21">
        <f>+ROUND(K54/$D54*100,1)</f>
        <v>0</v>
      </c>
      <c r="M54" s="24">
        <f>SUM(M53)</f>
        <v>0</v>
      </c>
      <c r="N54" s="21">
        <f>+ROUND(M54/$D54*100,1)</f>
        <v>0</v>
      </c>
      <c r="O54" s="24">
        <f>SUM(O53)</f>
        <v>0</v>
      </c>
      <c r="P54" s="21">
        <f>+ROUND(O54/$D54*100,1)</f>
        <v>0</v>
      </c>
      <c r="Q54" s="24">
        <f>SUM(Q53)</f>
        <v>0</v>
      </c>
      <c r="R54" s="21">
        <f>+ROUND(Q54/$D54*100,1)</f>
        <v>0</v>
      </c>
      <c r="S54" s="24">
        <f>SUM(S53)</f>
        <v>0</v>
      </c>
      <c r="T54" s="23">
        <f>+ROUND(S54/$D54*100,1)</f>
        <v>0</v>
      </c>
      <c r="U54" s="22">
        <f>SUM(U53)</f>
        <v>8111</v>
      </c>
      <c r="V54" s="22">
        <f>SUM(V53)</f>
        <v>0</v>
      </c>
      <c r="W54" s="21">
        <f>+ROUND(V54/$U54*100,1)</f>
        <v>0</v>
      </c>
      <c r="X54" s="22">
        <f>SUM(X53)</f>
        <v>0</v>
      </c>
      <c r="Y54" s="21">
        <f>+ROUND(X54/$U54*100,1)</f>
        <v>0</v>
      </c>
      <c r="Z54" s="22">
        <f>SUM(Z53)</f>
        <v>0</v>
      </c>
      <c r="AA54" s="21">
        <f>+ROUND(Z54/$U54*100,1)</f>
        <v>0</v>
      </c>
      <c r="AB54" s="22">
        <f>SUM(AB53)</f>
        <v>0</v>
      </c>
      <c r="AC54" s="21">
        <f>+ROUND(AB54/$U54*100,1)</f>
        <v>0</v>
      </c>
      <c r="AD54" s="22">
        <f>SUM(AD53)</f>
        <v>0</v>
      </c>
      <c r="AE54" s="21">
        <f>+ROUND(AD54/$U54*100,1)</f>
        <v>0</v>
      </c>
      <c r="AF54" s="22">
        <f>SUM(AF53)</f>
        <v>0</v>
      </c>
      <c r="AG54" s="21">
        <f>+ROUND(AF54/$U54*100,1)</f>
        <v>0</v>
      </c>
      <c r="AH54" s="22">
        <f>SUM(AH53)</f>
        <v>0</v>
      </c>
      <c r="AI54" s="21">
        <f>+ROUND(AH54/$U54*100,1)</f>
        <v>0</v>
      </c>
      <c r="AJ54" s="22">
        <f>SUM(AJ53)</f>
        <v>0</v>
      </c>
      <c r="AK54" s="21">
        <f>+ROUND(AJ54/$U54*100,1)</f>
        <v>0</v>
      </c>
    </row>
    <row r="55" spans="1:37" s="4" customFormat="1" ht="14.1" customHeight="1">
      <c r="A55" s="79"/>
      <c r="B55" s="20"/>
      <c r="C55" s="19"/>
      <c r="D55" s="16"/>
      <c r="E55" s="16"/>
      <c r="F55" s="14"/>
      <c r="G55" s="15"/>
      <c r="H55" s="14"/>
      <c r="I55" s="15"/>
      <c r="J55" s="14"/>
      <c r="K55" s="15"/>
      <c r="L55" s="14"/>
      <c r="M55" s="15"/>
      <c r="N55" s="14"/>
      <c r="O55" s="15"/>
      <c r="P55" s="14"/>
      <c r="Q55" s="15"/>
      <c r="R55" s="14"/>
      <c r="S55" s="15"/>
      <c r="T55" s="44"/>
      <c r="U55" s="17"/>
      <c r="V55" s="16"/>
      <c r="W55" s="14"/>
      <c r="X55" s="15"/>
      <c r="Y55" s="14"/>
      <c r="Z55" s="15"/>
      <c r="AA55" s="14"/>
      <c r="AB55" s="15"/>
      <c r="AC55" s="14"/>
      <c r="AD55" s="15"/>
      <c r="AE55" s="14"/>
      <c r="AF55" s="15"/>
      <c r="AG55" s="14"/>
      <c r="AH55" s="15"/>
      <c r="AI55" s="14"/>
      <c r="AJ55" s="15"/>
      <c r="AK55" s="14"/>
    </row>
    <row r="56" spans="1:37" s="27" customFormat="1" ht="14.1" customHeight="1">
      <c r="A56" s="79" t="s">
        <v>34</v>
      </c>
      <c r="B56" s="40">
        <v>4</v>
      </c>
      <c r="C56" s="40" t="s">
        <v>33</v>
      </c>
      <c r="D56" s="40">
        <v>1320512</v>
      </c>
      <c r="E56" s="40">
        <f t="shared" ref="E56:E65" si="60">I56+K56+M56+O56+Q56+S56</f>
        <v>153077</v>
      </c>
      <c r="F56" s="38">
        <f t="shared" ref="F56:F65" si="61">E56/$D56*100</f>
        <v>11.592246037900452</v>
      </c>
      <c r="G56" s="39">
        <f t="shared" ref="G56:G65" si="62">I56+M56+Q56+S56</f>
        <v>121701</v>
      </c>
      <c r="H56" s="38">
        <f t="shared" ref="H56:H65" si="63">G56/$D56*100</f>
        <v>9.2161979595793149</v>
      </c>
      <c r="I56" s="39">
        <v>4415</v>
      </c>
      <c r="J56" s="38">
        <f t="shared" ref="J56:J65" si="64">I56/$D56*100</f>
        <v>0.33434001357049387</v>
      </c>
      <c r="K56" s="39">
        <v>31376</v>
      </c>
      <c r="L56" s="38">
        <f t="shared" ref="L56:L65" si="65">K56/$D56*100</f>
        <v>2.3760480783211362</v>
      </c>
      <c r="M56" s="39">
        <v>17004</v>
      </c>
      <c r="N56" s="38">
        <f t="shared" ref="N56:N65" si="66">M56/$D56*100</f>
        <v>1.2876823535113653</v>
      </c>
      <c r="O56" s="39">
        <v>0</v>
      </c>
      <c r="P56" s="38">
        <f t="shared" ref="P56:P65" si="67">O56/$D56*100</f>
        <v>0</v>
      </c>
      <c r="Q56" s="39">
        <v>97355</v>
      </c>
      <c r="R56" s="38">
        <f t="shared" ref="R56:R65" si="68">Q56/$D56*100</f>
        <v>7.3725191440895648</v>
      </c>
      <c r="S56" s="39">
        <v>2927</v>
      </c>
      <c r="T56" s="42">
        <f t="shared" ref="T56:T65" si="69">S56/$D56*100</f>
        <v>0.22165644840789028</v>
      </c>
      <c r="U56" s="41">
        <v>76358</v>
      </c>
      <c r="V56" s="40">
        <f t="shared" ref="V56:V65" si="70">Z56+AB56+AD56+AF56+AH56+AJ56</f>
        <v>9464</v>
      </c>
      <c r="W56" s="38">
        <f t="shared" ref="W56:W65" si="71">V56/$U56*100</f>
        <v>12.394248146887033</v>
      </c>
      <c r="X56" s="39">
        <f t="shared" ref="X56:X65" si="72">Z56+AD56+AH56+AJ56</f>
        <v>2166</v>
      </c>
      <c r="Y56" s="38">
        <f t="shared" ref="Y56:Y65" si="73">X56/$U56*100</f>
        <v>2.8366379423243142</v>
      </c>
      <c r="Z56" s="39">
        <v>485</v>
      </c>
      <c r="AA56" s="38">
        <f t="shared" ref="AA56:AA65" si="74">Z56/$U56*100</f>
        <v>0.63516592891380075</v>
      </c>
      <c r="AB56" s="39">
        <v>7298</v>
      </c>
      <c r="AC56" s="38">
        <f t="shared" ref="AC56:AC65" si="75">AB56/$U56*100</f>
        <v>9.5576102045627174</v>
      </c>
      <c r="AD56" s="39">
        <v>1491</v>
      </c>
      <c r="AE56" s="38">
        <f t="shared" ref="AE56:AE65" si="76">AD56/$U56*100</f>
        <v>1.9526441237329422</v>
      </c>
      <c r="AF56" s="39">
        <v>0</v>
      </c>
      <c r="AG56" s="38">
        <f t="shared" ref="AG56:AG65" si="77">AF56/$U56*100</f>
        <v>0</v>
      </c>
      <c r="AH56" s="39">
        <v>0</v>
      </c>
      <c r="AI56" s="38">
        <f t="shared" ref="AI56:AI65" si="78">AH56/$U56*100</f>
        <v>0</v>
      </c>
      <c r="AJ56" s="39">
        <v>190</v>
      </c>
      <c r="AK56" s="38">
        <f t="shared" ref="AK56:AK65" si="79">AJ56/$U56*100</f>
        <v>0.24882788967757144</v>
      </c>
    </row>
    <row r="57" spans="1:37" s="27" customFormat="1" ht="14.1" customHeight="1">
      <c r="A57" s="79"/>
      <c r="B57" s="35">
        <v>41</v>
      </c>
      <c r="C57" s="35" t="s">
        <v>32</v>
      </c>
      <c r="D57" s="35">
        <v>217073</v>
      </c>
      <c r="E57" s="35">
        <f t="shared" si="60"/>
        <v>143262</v>
      </c>
      <c r="F57" s="33">
        <f t="shared" si="61"/>
        <v>65.997153031468685</v>
      </c>
      <c r="G57" s="34">
        <f t="shared" si="62"/>
        <v>46408</v>
      </c>
      <c r="H57" s="33">
        <f t="shared" si="63"/>
        <v>21.378983107065366</v>
      </c>
      <c r="I57" s="34">
        <v>13207</v>
      </c>
      <c r="J57" s="33">
        <f t="shared" si="64"/>
        <v>6.0841283807751303</v>
      </c>
      <c r="K57" s="34">
        <v>96854</v>
      </c>
      <c r="L57" s="33">
        <f t="shared" si="65"/>
        <v>44.618169924403311</v>
      </c>
      <c r="M57" s="34">
        <v>1022</v>
      </c>
      <c r="N57" s="33">
        <f t="shared" si="66"/>
        <v>0.47080935906354088</v>
      </c>
      <c r="O57" s="34">
        <v>0</v>
      </c>
      <c r="P57" s="33">
        <f t="shared" si="67"/>
        <v>0</v>
      </c>
      <c r="Q57" s="34">
        <v>31664</v>
      </c>
      <c r="R57" s="33">
        <f t="shared" si="68"/>
        <v>14.586797989616397</v>
      </c>
      <c r="S57" s="34">
        <v>515</v>
      </c>
      <c r="T57" s="37">
        <f t="shared" si="69"/>
        <v>0.23724737761029702</v>
      </c>
      <c r="U57" s="36">
        <v>40323</v>
      </c>
      <c r="V57" s="35">
        <f t="shared" si="70"/>
        <v>18341</v>
      </c>
      <c r="W57" s="33">
        <f t="shared" si="71"/>
        <v>45.48520695384768</v>
      </c>
      <c r="X57" s="34">
        <f t="shared" si="72"/>
        <v>16474</v>
      </c>
      <c r="Y57" s="33">
        <f t="shared" si="73"/>
        <v>40.855095107010882</v>
      </c>
      <c r="Z57" s="34">
        <v>12435</v>
      </c>
      <c r="AA57" s="33">
        <f t="shared" si="74"/>
        <v>30.838479279815488</v>
      </c>
      <c r="AB57" s="34">
        <v>1867</v>
      </c>
      <c r="AC57" s="33">
        <f t="shared" si="75"/>
        <v>4.630111846836793</v>
      </c>
      <c r="AD57" s="34">
        <v>203</v>
      </c>
      <c r="AE57" s="33">
        <f t="shared" si="76"/>
        <v>0.50343476427845146</v>
      </c>
      <c r="AF57" s="34">
        <v>0</v>
      </c>
      <c r="AG57" s="33">
        <f t="shared" si="77"/>
        <v>0</v>
      </c>
      <c r="AH57" s="34">
        <v>3685</v>
      </c>
      <c r="AI57" s="33">
        <f t="shared" si="78"/>
        <v>9.1387049574684429</v>
      </c>
      <c r="AJ57" s="34">
        <v>151</v>
      </c>
      <c r="AK57" s="33">
        <f t="shared" si="79"/>
        <v>0.37447610544850335</v>
      </c>
    </row>
    <row r="58" spans="1:37" s="27" customFormat="1" ht="14.1" customHeight="1">
      <c r="A58" s="79"/>
      <c r="B58" s="35">
        <v>47</v>
      </c>
      <c r="C58" s="35" t="s">
        <v>31</v>
      </c>
      <c r="D58" s="35">
        <v>109909</v>
      </c>
      <c r="E58" s="35">
        <f t="shared" si="60"/>
        <v>32687</v>
      </c>
      <c r="F58" s="33">
        <f t="shared" si="61"/>
        <v>29.740057684084103</v>
      </c>
      <c r="G58" s="34">
        <f t="shared" si="62"/>
        <v>25533</v>
      </c>
      <c r="H58" s="33">
        <f t="shared" si="63"/>
        <v>23.231036584811072</v>
      </c>
      <c r="I58" s="34">
        <v>2513</v>
      </c>
      <c r="J58" s="33">
        <f t="shared" si="64"/>
        <v>2.2864369614863205</v>
      </c>
      <c r="K58" s="34">
        <v>7154</v>
      </c>
      <c r="L58" s="33">
        <f t="shared" si="65"/>
        <v>6.5090210992730348</v>
      </c>
      <c r="M58" s="34">
        <v>6464</v>
      </c>
      <c r="N58" s="33">
        <f t="shared" si="66"/>
        <v>5.881229016732024</v>
      </c>
      <c r="O58" s="34">
        <v>0</v>
      </c>
      <c r="P58" s="33">
        <f t="shared" si="67"/>
        <v>0</v>
      </c>
      <c r="Q58" s="34">
        <v>15813</v>
      </c>
      <c r="R58" s="33">
        <f t="shared" si="68"/>
        <v>14.387356813363784</v>
      </c>
      <c r="S58" s="34">
        <v>743</v>
      </c>
      <c r="T58" s="37">
        <f t="shared" si="69"/>
        <v>0.67601379322894395</v>
      </c>
      <c r="U58" s="36">
        <v>23812</v>
      </c>
      <c r="V58" s="35">
        <f t="shared" si="70"/>
        <v>13534</v>
      </c>
      <c r="W58" s="33">
        <f t="shared" si="71"/>
        <v>56.836888963547793</v>
      </c>
      <c r="X58" s="34">
        <f t="shared" si="72"/>
        <v>12312</v>
      </c>
      <c r="Y58" s="33">
        <f t="shared" si="73"/>
        <v>51.705022677641523</v>
      </c>
      <c r="Z58" s="34">
        <v>2214</v>
      </c>
      <c r="AA58" s="33">
        <f t="shared" si="74"/>
        <v>9.297833025365362</v>
      </c>
      <c r="AB58" s="34">
        <v>1222</v>
      </c>
      <c r="AC58" s="33">
        <f t="shared" si="75"/>
        <v>5.1318662859062654</v>
      </c>
      <c r="AD58" s="34">
        <v>4286</v>
      </c>
      <c r="AE58" s="33">
        <f t="shared" si="76"/>
        <v>17.999328069880733</v>
      </c>
      <c r="AF58" s="34">
        <v>0</v>
      </c>
      <c r="AG58" s="33">
        <f t="shared" si="77"/>
        <v>0</v>
      </c>
      <c r="AH58" s="34">
        <v>5355</v>
      </c>
      <c r="AI58" s="33">
        <f t="shared" si="78"/>
        <v>22.488661179237361</v>
      </c>
      <c r="AJ58" s="34">
        <v>457</v>
      </c>
      <c r="AK58" s="33">
        <f t="shared" si="79"/>
        <v>1.9192004031580716</v>
      </c>
    </row>
    <row r="59" spans="1:37" s="27" customFormat="1" ht="14.1" customHeight="1">
      <c r="A59" s="79"/>
      <c r="B59" s="35">
        <v>19</v>
      </c>
      <c r="C59" s="35" t="s">
        <v>30</v>
      </c>
      <c r="D59" s="35">
        <v>130052</v>
      </c>
      <c r="E59" s="35">
        <f t="shared" si="60"/>
        <v>57626</v>
      </c>
      <c r="F59" s="33">
        <f t="shared" si="61"/>
        <v>44.309968320364163</v>
      </c>
      <c r="G59" s="34">
        <f t="shared" si="62"/>
        <v>9845</v>
      </c>
      <c r="H59" s="33">
        <f t="shared" si="63"/>
        <v>7.5700489035155165</v>
      </c>
      <c r="I59" s="34">
        <v>0</v>
      </c>
      <c r="J59" s="33">
        <f t="shared" si="64"/>
        <v>0</v>
      </c>
      <c r="K59" s="34">
        <v>47781</v>
      </c>
      <c r="L59" s="33">
        <f t="shared" si="65"/>
        <v>36.739919416848643</v>
      </c>
      <c r="M59" s="34">
        <v>5382</v>
      </c>
      <c r="N59" s="33">
        <f t="shared" si="66"/>
        <v>4.1383446621351458</v>
      </c>
      <c r="O59" s="34">
        <v>0</v>
      </c>
      <c r="P59" s="33">
        <f t="shared" si="67"/>
        <v>0</v>
      </c>
      <c r="Q59" s="34">
        <v>4463</v>
      </c>
      <c r="R59" s="33">
        <f t="shared" si="68"/>
        <v>3.4317042413803711</v>
      </c>
      <c r="S59" s="34">
        <v>0</v>
      </c>
      <c r="T59" s="37">
        <f t="shared" si="69"/>
        <v>0</v>
      </c>
      <c r="U59" s="36">
        <v>15080</v>
      </c>
      <c r="V59" s="35">
        <f t="shared" si="70"/>
        <v>5911</v>
      </c>
      <c r="W59" s="33">
        <f t="shared" si="71"/>
        <v>39.197612732095486</v>
      </c>
      <c r="X59" s="34">
        <f t="shared" si="72"/>
        <v>5382</v>
      </c>
      <c r="Y59" s="33">
        <f t="shared" si="73"/>
        <v>35.689655172413794</v>
      </c>
      <c r="Z59" s="34">
        <v>0</v>
      </c>
      <c r="AA59" s="33">
        <f t="shared" si="74"/>
        <v>0</v>
      </c>
      <c r="AB59" s="34">
        <v>529</v>
      </c>
      <c r="AC59" s="33">
        <f t="shared" si="75"/>
        <v>3.5079575596816981</v>
      </c>
      <c r="AD59" s="34">
        <v>5382</v>
      </c>
      <c r="AE59" s="33">
        <f t="shared" si="76"/>
        <v>35.689655172413794</v>
      </c>
      <c r="AF59" s="34">
        <v>0</v>
      </c>
      <c r="AG59" s="33">
        <f t="shared" si="77"/>
        <v>0</v>
      </c>
      <c r="AH59" s="34">
        <v>0</v>
      </c>
      <c r="AI59" s="33">
        <f t="shared" si="78"/>
        <v>0</v>
      </c>
      <c r="AJ59" s="34">
        <v>0</v>
      </c>
      <c r="AK59" s="33">
        <f t="shared" si="79"/>
        <v>0</v>
      </c>
    </row>
    <row r="60" spans="1:37" s="27" customFormat="1" ht="14.1" customHeight="1">
      <c r="A60" s="79"/>
      <c r="B60" s="35">
        <v>46</v>
      </c>
      <c r="C60" s="35" t="s">
        <v>29</v>
      </c>
      <c r="D60" s="35">
        <v>581572</v>
      </c>
      <c r="E60" s="35">
        <f t="shared" si="60"/>
        <v>286455</v>
      </c>
      <c r="F60" s="33">
        <f t="shared" si="61"/>
        <v>49.255294271388586</v>
      </c>
      <c r="G60" s="34">
        <f t="shared" si="62"/>
        <v>19695</v>
      </c>
      <c r="H60" s="33">
        <f t="shared" si="63"/>
        <v>3.3865110424848512</v>
      </c>
      <c r="I60" s="34">
        <v>3228</v>
      </c>
      <c r="J60" s="33">
        <f t="shared" si="64"/>
        <v>0.5550473544118355</v>
      </c>
      <c r="K60" s="34">
        <v>266760</v>
      </c>
      <c r="L60" s="33">
        <f t="shared" si="65"/>
        <v>45.86878322890373</v>
      </c>
      <c r="M60" s="34">
        <v>0</v>
      </c>
      <c r="N60" s="33">
        <f t="shared" si="66"/>
        <v>0</v>
      </c>
      <c r="O60" s="34">
        <v>0</v>
      </c>
      <c r="P60" s="33">
        <f t="shared" si="67"/>
        <v>0</v>
      </c>
      <c r="Q60" s="34">
        <v>16467</v>
      </c>
      <c r="R60" s="33">
        <f t="shared" si="68"/>
        <v>2.8314636880730157</v>
      </c>
      <c r="S60" s="34">
        <v>0</v>
      </c>
      <c r="T60" s="37">
        <f t="shared" si="69"/>
        <v>0</v>
      </c>
      <c r="U60" s="36">
        <v>72200</v>
      </c>
      <c r="V60" s="35">
        <f t="shared" si="70"/>
        <v>30962</v>
      </c>
      <c r="W60" s="33">
        <f t="shared" si="71"/>
        <v>42.883656509695292</v>
      </c>
      <c r="X60" s="34">
        <f t="shared" si="72"/>
        <v>7364</v>
      </c>
      <c r="Y60" s="33">
        <f t="shared" si="73"/>
        <v>10.199445983379501</v>
      </c>
      <c r="Z60" s="34">
        <v>2813</v>
      </c>
      <c r="AA60" s="33">
        <f t="shared" si="74"/>
        <v>3.8961218836565092</v>
      </c>
      <c r="AB60" s="34">
        <v>23598</v>
      </c>
      <c r="AC60" s="33">
        <f t="shared" si="75"/>
        <v>32.684210526315788</v>
      </c>
      <c r="AD60" s="34">
        <v>0</v>
      </c>
      <c r="AE60" s="33">
        <f t="shared" si="76"/>
        <v>0</v>
      </c>
      <c r="AF60" s="34">
        <v>0</v>
      </c>
      <c r="AG60" s="33">
        <f t="shared" si="77"/>
        <v>0</v>
      </c>
      <c r="AH60" s="34">
        <v>4551</v>
      </c>
      <c r="AI60" s="33">
        <f t="shared" si="78"/>
        <v>6.3033240997229916</v>
      </c>
      <c r="AJ60" s="34">
        <v>0</v>
      </c>
      <c r="AK60" s="33">
        <f t="shared" si="79"/>
        <v>0</v>
      </c>
    </row>
    <row r="61" spans="1:37" s="27" customFormat="1" ht="14.1" customHeight="1">
      <c r="A61" s="79"/>
      <c r="B61" s="35">
        <v>34</v>
      </c>
      <c r="C61" s="35" t="s">
        <v>28</v>
      </c>
      <c r="D61" s="35">
        <v>386547</v>
      </c>
      <c r="E61" s="35">
        <f t="shared" si="60"/>
        <v>260718</v>
      </c>
      <c r="F61" s="33">
        <f t="shared" si="61"/>
        <v>67.447942940961909</v>
      </c>
      <c r="G61" s="34">
        <f t="shared" si="62"/>
        <v>33984</v>
      </c>
      <c r="H61" s="33">
        <f t="shared" si="63"/>
        <v>8.7916863925990896</v>
      </c>
      <c r="I61" s="34">
        <v>6930</v>
      </c>
      <c r="J61" s="33">
        <f t="shared" si="64"/>
        <v>1.7927962188297932</v>
      </c>
      <c r="K61" s="34">
        <v>110542</v>
      </c>
      <c r="L61" s="33">
        <f t="shared" si="65"/>
        <v>28.597298646736363</v>
      </c>
      <c r="M61" s="34">
        <v>9067</v>
      </c>
      <c r="N61" s="33">
        <f t="shared" si="66"/>
        <v>2.345639728157249</v>
      </c>
      <c r="O61" s="34">
        <v>116192</v>
      </c>
      <c r="P61" s="33">
        <f t="shared" si="67"/>
        <v>30.058957901626453</v>
      </c>
      <c r="Q61" s="34">
        <v>17380</v>
      </c>
      <c r="R61" s="33">
        <f t="shared" si="68"/>
        <v>4.4962190884937661</v>
      </c>
      <c r="S61" s="34">
        <v>607</v>
      </c>
      <c r="T61" s="37">
        <f t="shared" si="69"/>
        <v>0.15703135711828056</v>
      </c>
      <c r="U61" s="36">
        <v>25290</v>
      </c>
      <c r="V61" s="35">
        <f t="shared" si="70"/>
        <v>15678</v>
      </c>
      <c r="W61" s="33">
        <f t="shared" si="71"/>
        <v>61.992882562277586</v>
      </c>
      <c r="X61" s="34">
        <f t="shared" si="72"/>
        <v>10558</v>
      </c>
      <c r="Y61" s="33">
        <f t="shared" si="73"/>
        <v>41.747726374060896</v>
      </c>
      <c r="Z61" s="34">
        <v>3402</v>
      </c>
      <c r="AA61" s="33">
        <f t="shared" si="74"/>
        <v>13.451957295373665</v>
      </c>
      <c r="AB61" s="34">
        <v>5120</v>
      </c>
      <c r="AC61" s="33">
        <f t="shared" si="75"/>
        <v>20.245156188216686</v>
      </c>
      <c r="AD61" s="34">
        <v>7068</v>
      </c>
      <c r="AE61" s="33">
        <f t="shared" si="76"/>
        <v>27.947805456702252</v>
      </c>
      <c r="AF61" s="34">
        <v>0</v>
      </c>
      <c r="AG61" s="33">
        <f t="shared" si="77"/>
        <v>0</v>
      </c>
      <c r="AH61" s="34">
        <v>0</v>
      </c>
      <c r="AI61" s="33">
        <f t="shared" si="78"/>
        <v>0</v>
      </c>
      <c r="AJ61" s="34">
        <v>88</v>
      </c>
      <c r="AK61" s="33">
        <f t="shared" si="79"/>
        <v>0.34796362198497427</v>
      </c>
    </row>
    <row r="62" spans="1:37" s="27" customFormat="1" ht="14.1" customHeight="1">
      <c r="A62" s="79"/>
      <c r="B62" s="35">
        <v>51</v>
      </c>
      <c r="C62" s="35" t="s">
        <v>27</v>
      </c>
      <c r="D62" s="35">
        <v>118844</v>
      </c>
      <c r="E62" s="35">
        <f t="shared" si="60"/>
        <v>65585</v>
      </c>
      <c r="F62" s="33">
        <f t="shared" si="61"/>
        <v>55.185789774830873</v>
      </c>
      <c r="G62" s="34">
        <f t="shared" si="62"/>
        <v>13779</v>
      </c>
      <c r="H62" s="33">
        <f t="shared" si="63"/>
        <v>11.594190703779745</v>
      </c>
      <c r="I62" s="34">
        <v>346</v>
      </c>
      <c r="J62" s="33">
        <f t="shared" si="64"/>
        <v>0.29113796237083911</v>
      </c>
      <c r="K62" s="34">
        <v>51806</v>
      </c>
      <c r="L62" s="33">
        <f t="shared" si="65"/>
        <v>43.591599071051121</v>
      </c>
      <c r="M62" s="34">
        <v>8055</v>
      </c>
      <c r="N62" s="33">
        <f t="shared" si="66"/>
        <v>6.7777927366968456</v>
      </c>
      <c r="O62" s="34">
        <v>0</v>
      </c>
      <c r="P62" s="33">
        <f t="shared" si="67"/>
        <v>0</v>
      </c>
      <c r="Q62" s="34">
        <v>5372</v>
      </c>
      <c r="R62" s="33">
        <f t="shared" si="68"/>
        <v>4.5202113695264385</v>
      </c>
      <c r="S62" s="34">
        <v>6</v>
      </c>
      <c r="T62" s="37">
        <f t="shared" si="69"/>
        <v>5.048635185621487E-3</v>
      </c>
      <c r="U62" s="36">
        <v>15404</v>
      </c>
      <c r="V62" s="35">
        <f t="shared" si="70"/>
        <v>6927</v>
      </c>
      <c r="W62" s="33">
        <f t="shared" si="71"/>
        <v>44.968839262529215</v>
      </c>
      <c r="X62" s="34">
        <f t="shared" si="72"/>
        <v>6927</v>
      </c>
      <c r="Y62" s="33">
        <f t="shared" si="73"/>
        <v>44.968839262529215</v>
      </c>
      <c r="Z62" s="34">
        <v>64</v>
      </c>
      <c r="AA62" s="33">
        <f t="shared" si="74"/>
        <v>0.41547649961049077</v>
      </c>
      <c r="AB62" s="34">
        <v>0</v>
      </c>
      <c r="AC62" s="33">
        <f t="shared" si="75"/>
        <v>0</v>
      </c>
      <c r="AD62" s="34">
        <v>4612</v>
      </c>
      <c r="AE62" s="33">
        <f t="shared" si="76"/>
        <v>29.940275253180992</v>
      </c>
      <c r="AF62" s="34">
        <v>0</v>
      </c>
      <c r="AG62" s="33">
        <f t="shared" si="77"/>
        <v>0</v>
      </c>
      <c r="AH62" s="34">
        <v>2248</v>
      </c>
      <c r="AI62" s="33">
        <f t="shared" si="78"/>
        <v>14.593612048818489</v>
      </c>
      <c r="AJ62" s="34">
        <v>3</v>
      </c>
      <c r="AK62" s="33">
        <f t="shared" si="79"/>
        <v>1.9475460919241756E-2</v>
      </c>
    </row>
    <row r="63" spans="1:37" s="27" customFormat="1" ht="14.1" customHeight="1">
      <c r="A63" s="79"/>
      <c r="B63" s="35">
        <v>73</v>
      </c>
      <c r="C63" s="35" t="s">
        <v>26</v>
      </c>
      <c r="D63" s="35">
        <v>79517</v>
      </c>
      <c r="E63" s="35">
        <f t="shared" si="60"/>
        <v>68611</v>
      </c>
      <c r="F63" s="33">
        <f t="shared" si="61"/>
        <v>86.28469383905329</v>
      </c>
      <c r="G63" s="34">
        <f t="shared" si="62"/>
        <v>3153</v>
      </c>
      <c r="H63" s="33">
        <f t="shared" si="63"/>
        <v>3.9651898336204838</v>
      </c>
      <c r="I63" s="34">
        <v>1586</v>
      </c>
      <c r="J63" s="33">
        <f t="shared" si="64"/>
        <v>1.9945420476124602</v>
      </c>
      <c r="K63" s="34">
        <v>26577</v>
      </c>
      <c r="L63" s="33">
        <f t="shared" si="65"/>
        <v>33.423041613742974</v>
      </c>
      <c r="M63" s="34">
        <v>200</v>
      </c>
      <c r="N63" s="33">
        <f t="shared" si="66"/>
        <v>0.25151854320459777</v>
      </c>
      <c r="O63" s="34">
        <v>38881</v>
      </c>
      <c r="P63" s="33">
        <f t="shared" si="67"/>
        <v>48.896462391689823</v>
      </c>
      <c r="Q63" s="34">
        <v>1363</v>
      </c>
      <c r="R63" s="33">
        <f t="shared" si="68"/>
        <v>1.7140988719393335</v>
      </c>
      <c r="S63" s="34">
        <v>4</v>
      </c>
      <c r="T63" s="37">
        <f t="shared" si="69"/>
        <v>5.0303708640919553E-3</v>
      </c>
      <c r="U63" s="36">
        <v>6502</v>
      </c>
      <c r="V63" s="35">
        <f t="shared" si="70"/>
        <v>1318</v>
      </c>
      <c r="W63" s="33">
        <f t="shared" si="71"/>
        <v>20.270685942786834</v>
      </c>
      <c r="X63" s="34">
        <f t="shared" si="72"/>
        <v>460</v>
      </c>
      <c r="Y63" s="33">
        <f t="shared" si="73"/>
        <v>7.0747462319286374</v>
      </c>
      <c r="Z63" s="34">
        <v>0</v>
      </c>
      <c r="AA63" s="33">
        <f t="shared" si="74"/>
        <v>0</v>
      </c>
      <c r="AB63" s="34">
        <v>677</v>
      </c>
      <c r="AC63" s="33">
        <f t="shared" si="75"/>
        <v>10.412180867425407</v>
      </c>
      <c r="AD63" s="34">
        <v>200</v>
      </c>
      <c r="AE63" s="33">
        <f t="shared" si="76"/>
        <v>3.0759766225776684</v>
      </c>
      <c r="AF63" s="34">
        <v>181</v>
      </c>
      <c r="AG63" s="33">
        <f t="shared" si="77"/>
        <v>2.78375884343279</v>
      </c>
      <c r="AH63" s="34">
        <v>260</v>
      </c>
      <c r="AI63" s="33">
        <f t="shared" si="78"/>
        <v>3.998769609350969</v>
      </c>
      <c r="AJ63" s="34">
        <v>0</v>
      </c>
      <c r="AK63" s="33">
        <f t="shared" si="79"/>
        <v>0</v>
      </c>
    </row>
    <row r="64" spans="1:37" s="27" customFormat="1" ht="14.1" customHeight="1">
      <c r="A64" s="79"/>
      <c r="B64" s="49">
        <v>89</v>
      </c>
      <c r="C64" s="49" t="s">
        <v>25</v>
      </c>
      <c r="D64" s="48">
        <v>410834</v>
      </c>
      <c r="E64" s="35">
        <f t="shared" si="60"/>
        <v>355148</v>
      </c>
      <c r="F64" s="33">
        <f t="shared" si="61"/>
        <v>86.445620372218471</v>
      </c>
      <c r="G64" s="34">
        <f t="shared" si="62"/>
        <v>34260</v>
      </c>
      <c r="H64" s="33">
        <f t="shared" si="63"/>
        <v>8.339134540958149</v>
      </c>
      <c r="I64" s="46">
        <v>22194</v>
      </c>
      <c r="J64" s="33">
        <f t="shared" si="64"/>
        <v>5.4021819031530987</v>
      </c>
      <c r="K64" s="46">
        <v>205152</v>
      </c>
      <c r="L64" s="33">
        <f t="shared" si="65"/>
        <v>49.935497062073729</v>
      </c>
      <c r="M64" s="46">
        <v>3480</v>
      </c>
      <c r="N64" s="33">
        <f t="shared" si="66"/>
        <v>0.8470574489939976</v>
      </c>
      <c r="O64" s="46">
        <v>115736</v>
      </c>
      <c r="P64" s="33">
        <f t="shared" si="67"/>
        <v>28.170988769186582</v>
      </c>
      <c r="Q64" s="46">
        <v>8432</v>
      </c>
      <c r="R64" s="33">
        <f t="shared" si="68"/>
        <v>2.0524104626199389</v>
      </c>
      <c r="S64" s="46">
        <v>154</v>
      </c>
      <c r="T64" s="37">
        <f t="shared" si="69"/>
        <v>3.7484726191113683E-2</v>
      </c>
      <c r="U64" s="47">
        <v>49254</v>
      </c>
      <c r="V64" s="35">
        <f t="shared" si="70"/>
        <v>26804</v>
      </c>
      <c r="W64" s="33">
        <f t="shared" si="71"/>
        <v>54.41994558817558</v>
      </c>
      <c r="X64" s="34">
        <f t="shared" si="72"/>
        <v>25043</v>
      </c>
      <c r="Y64" s="33">
        <f t="shared" si="73"/>
        <v>50.844601453689044</v>
      </c>
      <c r="Z64" s="46">
        <v>20071</v>
      </c>
      <c r="AA64" s="33">
        <f t="shared" si="74"/>
        <v>40.749989848540217</v>
      </c>
      <c r="AB64" s="46">
        <v>0</v>
      </c>
      <c r="AC64" s="33">
        <f t="shared" si="75"/>
        <v>0</v>
      </c>
      <c r="AD64" s="46">
        <v>2163</v>
      </c>
      <c r="AE64" s="33">
        <f t="shared" si="76"/>
        <v>4.3915215007918142</v>
      </c>
      <c r="AF64" s="46">
        <v>1761</v>
      </c>
      <c r="AG64" s="33">
        <f t="shared" si="77"/>
        <v>3.5753441344865391</v>
      </c>
      <c r="AH64" s="46">
        <v>2809</v>
      </c>
      <c r="AI64" s="33">
        <f t="shared" si="78"/>
        <v>5.703090104357007</v>
      </c>
      <c r="AJ64" s="46">
        <v>0</v>
      </c>
      <c r="AK64" s="33">
        <f t="shared" si="79"/>
        <v>0</v>
      </c>
    </row>
    <row r="65" spans="1:37" s="27" customFormat="1" ht="14.1" customHeight="1" thickBot="1">
      <c r="A65" s="79"/>
      <c r="B65" s="45">
        <v>32</v>
      </c>
      <c r="C65" s="45" t="s">
        <v>24</v>
      </c>
      <c r="D65" s="30">
        <v>75444</v>
      </c>
      <c r="E65" s="35">
        <f t="shared" si="60"/>
        <v>13109</v>
      </c>
      <c r="F65" s="28">
        <f t="shared" si="61"/>
        <v>17.375801919304383</v>
      </c>
      <c r="G65" s="34">
        <f t="shared" si="62"/>
        <v>30</v>
      </c>
      <c r="H65" s="28">
        <f t="shared" si="63"/>
        <v>3.9764593605853348E-2</v>
      </c>
      <c r="I65" s="29">
        <v>0</v>
      </c>
      <c r="J65" s="28">
        <f t="shared" si="64"/>
        <v>0</v>
      </c>
      <c r="K65" s="29">
        <v>13079</v>
      </c>
      <c r="L65" s="28">
        <f t="shared" si="65"/>
        <v>17.336037325698531</v>
      </c>
      <c r="M65" s="29">
        <v>0</v>
      </c>
      <c r="N65" s="28">
        <f t="shared" si="66"/>
        <v>0</v>
      </c>
      <c r="O65" s="29">
        <v>0</v>
      </c>
      <c r="P65" s="28">
        <f t="shared" si="67"/>
        <v>0</v>
      </c>
      <c r="Q65" s="29">
        <v>30</v>
      </c>
      <c r="R65" s="28">
        <f t="shared" si="68"/>
        <v>3.9764593605853348E-2</v>
      </c>
      <c r="S65" s="29">
        <v>0</v>
      </c>
      <c r="T65" s="32">
        <f t="shared" si="69"/>
        <v>0</v>
      </c>
      <c r="U65" s="31">
        <v>17027</v>
      </c>
      <c r="V65" s="35">
        <f t="shared" si="70"/>
        <v>6241</v>
      </c>
      <c r="W65" s="28">
        <f t="shared" si="71"/>
        <v>36.65355024373055</v>
      </c>
      <c r="X65" s="34">
        <f t="shared" si="72"/>
        <v>0</v>
      </c>
      <c r="Y65" s="28">
        <f t="shared" si="73"/>
        <v>0</v>
      </c>
      <c r="Z65" s="29">
        <v>0</v>
      </c>
      <c r="AA65" s="28">
        <f t="shared" si="74"/>
        <v>0</v>
      </c>
      <c r="AB65" s="29">
        <v>6241</v>
      </c>
      <c r="AC65" s="28">
        <f t="shared" si="75"/>
        <v>36.65355024373055</v>
      </c>
      <c r="AD65" s="29">
        <v>0</v>
      </c>
      <c r="AE65" s="28">
        <f t="shared" si="76"/>
        <v>0</v>
      </c>
      <c r="AF65" s="29">
        <v>0</v>
      </c>
      <c r="AG65" s="28">
        <f t="shared" si="77"/>
        <v>0</v>
      </c>
      <c r="AH65" s="29">
        <v>0</v>
      </c>
      <c r="AI65" s="28">
        <f t="shared" si="78"/>
        <v>0</v>
      </c>
      <c r="AJ65" s="29">
        <v>0</v>
      </c>
      <c r="AK65" s="28">
        <f t="shared" si="79"/>
        <v>0</v>
      </c>
    </row>
    <row r="66" spans="1:37" s="4" customFormat="1" ht="14.1" customHeight="1" thickTop="1">
      <c r="A66" s="79"/>
      <c r="B66" s="26"/>
      <c r="C66" s="25" t="s">
        <v>0</v>
      </c>
      <c r="D66" s="22">
        <f>SUM(D56:D65)</f>
        <v>3430304</v>
      </c>
      <c r="E66" s="22">
        <f>SUM(E56:E65)</f>
        <v>1436278</v>
      </c>
      <c r="F66" s="21">
        <f>+ROUND(E66/$D66*100,1)</f>
        <v>41.9</v>
      </c>
      <c r="G66" s="24">
        <f>SUM(G56:G65)</f>
        <v>308388</v>
      </c>
      <c r="H66" s="21">
        <f>+ROUND(G66/$D66*100,1)</f>
        <v>9</v>
      </c>
      <c r="I66" s="24">
        <f>SUM(I56:I65)</f>
        <v>54419</v>
      </c>
      <c r="J66" s="21">
        <f>+ROUND(I66/$D66*100,1)</f>
        <v>1.6</v>
      </c>
      <c r="K66" s="24">
        <f>SUM(K56:K65)</f>
        <v>857081</v>
      </c>
      <c r="L66" s="21">
        <f>+ROUND(K66/$D66*100,1)</f>
        <v>25</v>
      </c>
      <c r="M66" s="24">
        <f>SUM(M56:M65)</f>
        <v>50674</v>
      </c>
      <c r="N66" s="21">
        <f>+ROUND(M66/$D66*100,1)</f>
        <v>1.5</v>
      </c>
      <c r="O66" s="24">
        <f>SUM(O56:O65)</f>
        <v>270809</v>
      </c>
      <c r="P66" s="21">
        <f>+ROUND(O66/$D66*100,1)</f>
        <v>7.9</v>
      </c>
      <c r="Q66" s="24">
        <f>SUM(Q56:Q65)</f>
        <v>198339</v>
      </c>
      <c r="R66" s="21">
        <f>+ROUND(Q66/$D66*100,1)</f>
        <v>5.8</v>
      </c>
      <c r="S66" s="24">
        <f>SUM(S56:S65)</f>
        <v>4956</v>
      </c>
      <c r="T66" s="23">
        <f>+ROUND(S66/$D66*100,1)</f>
        <v>0.1</v>
      </c>
      <c r="U66" s="22">
        <f>SUM(U56:U65)</f>
        <v>341250</v>
      </c>
      <c r="V66" s="22">
        <f>SUM(V56:V65)</f>
        <v>135180</v>
      </c>
      <c r="W66" s="21">
        <f>+ROUND(V66/$U66*100,1)</f>
        <v>39.6</v>
      </c>
      <c r="X66" s="22">
        <f>SUM(X56:X65)</f>
        <v>86686</v>
      </c>
      <c r="Y66" s="21">
        <f>+ROUND(X66/$U66*100,1)</f>
        <v>25.4</v>
      </c>
      <c r="Z66" s="22">
        <f>SUM(Z56:Z65)</f>
        <v>41484</v>
      </c>
      <c r="AA66" s="21">
        <f>+ROUND(Z66/$U66*100,1)</f>
        <v>12.2</v>
      </c>
      <c r="AB66" s="22">
        <f>SUM(AB56:AB65)</f>
        <v>46552</v>
      </c>
      <c r="AC66" s="21">
        <f>+ROUND(AB66/$U66*100,1)</f>
        <v>13.6</v>
      </c>
      <c r="AD66" s="22">
        <f>SUM(AD56:AD65)</f>
        <v>25405</v>
      </c>
      <c r="AE66" s="21">
        <f>+ROUND(AD66/$U66*100,1)</f>
        <v>7.4</v>
      </c>
      <c r="AF66" s="22">
        <f>SUM(AF56:AF65)</f>
        <v>1942</v>
      </c>
      <c r="AG66" s="21">
        <f>+ROUND(AF66/$U66*100,1)</f>
        <v>0.6</v>
      </c>
      <c r="AH66" s="22">
        <f>SUM(AH56:AH65)</f>
        <v>18908</v>
      </c>
      <c r="AI66" s="21">
        <f>+ROUND(AH66/$U66*100,1)</f>
        <v>5.5</v>
      </c>
      <c r="AJ66" s="22">
        <f>SUM(AJ56:AJ65)</f>
        <v>889</v>
      </c>
      <c r="AK66" s="21">
        <f>+ROUND(AJ66/$U66*100,1)</f>
        <v>0.3</v>
      </c>
    </row>
    <row r="67" spans="1:37" s="4" customFormat="1" ht="14.1" customHeight="1">
      <c r="A67" s="79"/>
      <c r="B67" s="20"/>
      <c r="C67" s="19"/>
      <c r="D67" s="16"/>
      <c r="E67" s="16"/>
      <c r="F67" s="14"/>
      <c r="G67" s="15"/>
      <c r="H67" s="14"/>
      <c r="I67" s="15"/>
      <c r="J67" s="14"/>
      <c r="K67" s="15"/>
      <c r="L67" s="14"/>
      <c r="M67" s="15"/>
      <c r="N67" s="14"/>
      <c r="O67" s="15"/>
      <c r="P67" s="14"/>
      <c r="Q67" s="15"/>
      <c r="R67" s="14"/>
      <c r="S67" s="15"/>
      <c r="T67" s="44"/>
      <c r="U67" s="17"/>
      <c r="V67" s="16"/>
      <c r="W67" s="14"/>
      <c r="X67" s="15"/>
      <c r="Y67" s="14"/>
      <c r="Z67" s="15"/>
      <c r="AA67" s="14"/>
      <c r="AB67" s="15"/>
      <c r="AC67" s="14"/>
      <c r="AD67" s="15"/>
      <c r="AE67" s="14"/>
      <c r="AF67" s="15"/>
      <c r="AG67" s="14"/>
      <c r="AH67" s="15"/>
      <c r="AI67" s="14"/>
      <c r="AJ67" s="15"/>
      <c r="AK67" s="14"/>
    </row>
    <row r="68" spans="1:37" s="27" customFormat="1" ht="14.1" customHeight="1">
      <c r="A68" s="79" t="s">
        <v>23</v>
      </c>
      <c r="B68" s="40">
        <v>9</v>
      </c>
      <c r="C68" s="40" t="s">
        <v>22</v>
      </c>
      <c r="D68" s="40">
        <v>354686</v>
      </c>
      <c r="E68" s="35">
        <f>I68+K68+M68+O68+Q68+S68</f>
        <v>17592</v>
      </c>
      <c r="F68" s="38">
        <f>E68/$D68*100</f>
        <v>4.9598800065409971</v>
      </c>
      <c r="G68" s="39">
        <f>I68+M68+Q68+S68</f>
        <v>17592</v>
      </c>
      <c r="H68" s="38">
        <f>G68/$D68*100</f>
        <v>4.9598800065409971</v>
      </c>
      <c r="I68" s="39">
        <v>11079</v>
      </c>
      <c r="J68" s="38">
        <f>I68/$D68*100</f>
        <v>3.1236079236282235</v>
      </c>
      <c r="K68" s="39">
        <v>0</v>
      </c>
      <c r="L68" s="38">
        <f>K68/$D68*100</f>
        <v>0</v>
      </c>
      <c r="M68" s="39">
        <v>0</v>
      </c>
      <c r="N68" s="38">
        <f>M68/$D68*100</f>
        <v>0</v>
      </c>
      <c r="O68" s="39">
        <v>0</v>
      </c>
      <c r="P68" s="38">
        <f>O68/$D68*100</f>
        <v>0</v>
      </c>
      <c r="Q68" s="39">
        <v>6513</v>
      </c>
      <c r="R68" s="38">
        <f>Q68/$D68*100</f>
        <v>1.8362720829127734</v>
      </c>
      <c r="S68" s="39">
        <v>0</v>
      </c>
      <c r="T68" s="42">
        <f>S68/$D68*100</f>
        <v>0</v>
      </c>
      <c r="U68" s="41">
        <v>57939</v>
      </c>
      <c r="V68" s="35">
        <f>Z68+AB68+AD68+AF68+AH68+AJ68</f>
        <v>5340</v>
      </c>
      <c r="W68" s="38">
        <f>V68/$U68*100</f>
        <v>9.216589861751153</v>
      </c>
      <c r="X68" s="34">
        <f>Z68+AD68+AH68+AJ68</f>
        <v>5340</v>
      </c>
      <c r="Y68" s="38">
        <f>X68/$U68*100</f>
        <v>9.216589861751153</v>
      </c>
      <c r="Z68" s="39">
        <v>4790</v>
      </c>
      <c r="AA68" s="38">
        <f>Z68/$U68*100</f>
        <v>8.2673156250539357</v>
      </c>
      <c r="AB68" s="39">
        <v>0</v>
      </c>
      <c r="AC68" s="38">
        <f>AB68/$U68*100</f>
        <v>0</v>
      </c>
      <c r="AD68" s="39">
        <v>0</v>
      </c>
      <c r="AE68" s="38">
        <f>AD68/$U68*100</f>
        <v>0</v>
      </c>
      <c r="AF68" s="39">
        <v>0</v>
      </c>
      <c r="AG68" s="38">
        <f>AF68/$U68*100</f>
        <v>0</v>
      </c>
      <c r="AH68" s="39">
        <v>550</v>
      </c>
      <c r="AI68" s="38">
        <f>AH68/$U68*100</f>
        <v>0.94927423669721611</v>
      </c>
      <c r="AJ68" s="39">
        <v>0</v>
      </c>
      <c r="AK68" s="38">
        <f>AJ68/$U68*100</f>
        <v>0</v>
      </c>
    </row>
    <row r="69" spans="1:37" s="27" customFormat="1" ht="14.1" customHeight="1">
      <c r="A69" s="79"/>
      <c r="B69" s="35">
        <v>22</v>
      </c>
      <c r="C69" s="35" t="s">
        <v>21</v>
      </c>
      <c r="D69" s="35">
        <v>93772</v>
      </c>
      <c r="E69" s="35">
        <f>I69+K69+M69+O69+Q69+S69</f>
        <v>7072</v>
      </c>
      <c r="F69" s="33">
        <f>E69/$D69*100</f>
        <v>7.541696881798404</v>
      </c>
      <c r="G69" s="34">
        <f>I69+M69+Q69+S69</f>
        <v>7072</v>
      </c>
      <c r="H69" s="33">
        <f>G69/$D69*100</f>
        <v>7.541696881798404</v>
      </c>
      <c r="I69" s="34">
        <v>6742</v>
      </c>
      <c r="J69" s="33">
        <f>I69/$D69*100</f>
        <v>7.1897794650855262</v>
      </c>
      <c r="K69" s="34">
        <v>0</v>
      </c>
      <c r="L69" s="33">
        <f>K69/$D69*100</f>
        <v>0</v>
      </c>
      <c r="M69" s="34">
        <v>330</v>
      </c>
      <c r="N69" s="33">
        <f>M69/$D69*100</f>
        <v>0.35191741671287802</v>
      </c>
      <c r="O69" s="34">
        <v>0</v>
      </c>
      <c r="P69" s="33">
        <f>O69/$D69*100</f>
        <v>0</v>
      </c>
      <c r="Q69" s="34">
        <v>0</v>
      </c>
      <c r="R69" s="33">
        <f>Q69/$D69*100</f>
        <v>0</v>
      </c>
      <c r="S69" s="34">
        <v>0</v>
      </c>
      <c r="T69" s="37">
        <f>S69/$D69*100</f>
        <v>0</v>
      </c>
      <c r="U69" s="36">
        <v>12352</v>
      </c>
      <c r="V69" s="35">
        <f>Z69+AB69+AD69+AF69+AH69+AJ69</f>
        <v>7072</v>
      </c>
      <c r="W69" s="33">
        <f>V69/$U69*100</f>
        <v>57.253886010362699</v>
      </c>
      <c r="X69" s="34">
        <f>Z69+AD69+AH69+AJ69</f>
        <v>7072</v>
      </c>
      <c r="Y69" s="33">
        <f>X69/$U69*100</f>
        <v>57.253886010362699</v>
      </c>
      <c r="Z69" s="34">
        <v>6742</v>
      </c>
      <c r="AA69" s="33">
        <f>Z69/$U69*100</f>
        <v>54.582253886010371</v>
      </c>
      <c r="AB69" s="34">
        <v>0</v>
      </c>
      <c r="AC69" s="33">
        <f>AB69/$U69*100</f>
        <v>0</v>
      </c>
      <c r="AD69" s="34">
        <v>330</v>
      </c>
      <c r="AE69" s="33">
        <f>AD69/$U69*100</f>
        <v>2.6716321243523318</v>
      </c>
      <c r="AF69" s="34">
        <v>0</v>
      </c>
      <c r="AG69" s="33">
        <f>AF69/$U69*100</f>
        <v>0</v>
      </c>
      <c r="AH69" s="34">
        <v>0</v>
      </c>
      <c r="AI69" s="33">
        <f>AH69/$U69*100</f>
        <v>0</v>
      </c>
      <c r="AJ69" s="34">
        <v>0</v>
      </c>
      <c r="AK69" s="33">
        <f>AJ69/$U69*100</f>
        <v>0</v>
      </c>
    </row>
    <row r="70" spans="1:37" s="27" customFormat="1" ht="14.1" customHeight="1">
      <c r="A70" s="79"/>
      <c r="B70" s="35">
        <v>74</v>
      </c>
      <c r="C70" s="35" t="s">
        <v>20</v>
      </c>
      <c r="D70" s="35">
        <v>125989</v>
      </c>
      <c r="E70" s="35">
        <f>I70+K70+M70+O70+Q70+S70</f>
        <v>25477</v>
      </c>
      <c r="F70" s="33">
        <f>E70/$D70*100</f>
        <v>20.221606648199447</v>
      </c>
      <c r="G70" s="34">
        <f>I70+M70+Q70+S70</f>
        <v>1223</v>
      </c>
      <c r="H70" s="33">
        <f>G70/$D70*100</f>
        <v>0.97071966600258752</v>
      </c>
      <c r="I70" s="34">
        <v>0</v>
      </c>
      <c r="J70" s="33">
        <f>I70/$D70*100</f>
        <v>0</v>
      </c>
      <c r="K70" s="34">
        <v>24254</v>
      </c>
      <c r="L70" s="33">
        <f>K70/$D70*100</f>
        <v>19.250886982196857</v>
      </c>
      <c r="M70" s="34">
        <v>115</v>
      </c>
      <c r="N70" s="33">
        <f>M70/$D70*100</f>
        <v>9.1277809967536844E-2</v>
      </c>
      <c r="O70" s="34">
        <v>0</v>
      </c>
      <c r="P70" s="33">
        <f>O70/$D70*100</f>
        <v>0</v>
      </c>
      <c r="Q70" s="34">
        <v>1108</v>
      </c>
      <c r="R70" s="33">
        <f>Q70/$D70*100</f>
        <v>0.87944185603505076</v>
      </c>
      <c r="S70" s="34">
        <v>0</v>
      </c>
      <c r="T70" s="37">
        <f>S70/$D70*100</f>
        <v>0</v>
      </c>
      <c r="U70" s="36">
        <v>4882</v>
      </c>
      <c r="V70" s="35">
        <f>Z70+AB70+AD70+AF70+AH70+AJ70</f>
        <v>4879</v>
      </c>
      <c r="W70" s="33">
        <f>V70/$U70*100</f>
        <v>99.9385497746825</v>
      </c>
      <c r="X70" s="34">
        <f>Z70+AD70+AH70+AJ70</f>
        <v>0</v>
      </c>
      <c r="Y70" s="33">
        <f>X70/$U70*100</f>
        <v>0</v>
      </c>
      <c r="Z70" s="34">
        <v>0</v>
      </c>
      <c r="AA70" s="33">
        <f>Z70/$U70*100</f>
        <v>0</v>
      </c>
      <c r="AB70" s="34">
        <v>4879</v>
      </c>
      <c r="AC70" s="33">
        <f>AB70/$U70*100</f>
        <v>99.9385497746825</v>
      </c>
      <c r="AD70" s="34">
        <v>0</v>
      </c>
      <c r="AE70" s="33">
        <f>AD70/$U70*100</f>
        <v>0</v>
      </c>
      <c r="AF70" s="34">
        <v>0</v>
      </c>
      <c r="AG70" s="33">
        <f>AF70/$U70*100</f>
        <v>0</v>
      </c>
      <c r="AH70" s="34">
        <v>0</v>
      </c>
      <c r="AI70" s="33">
        <f>AH70/$U70*100</f>
        <v>0</v>
      </c>
      <c r="AJ70" s="34">
        <v>0</v>
      </c>
      <c r="AK70" s="33">
        <f>AJ70/$U70*100</f>
        <v>0</v>
      </c>
    </row>
    <row r="71" spans="1:37" s="27" customFormat="1" ht="14.1" customHeight="1" thickBot="1">
      <c r="A71" s="79"/>
      <c r="B71" s="30">
        <v>63</v>
      </c>
      <c r="C71" s="30" t="s">
        <v>19</v>
      </c>
      <c r="D71" s="30">
        <v>201413</v>
      </c>
      <c r="E71" s="30">
        <f>I71+K71+M71+O71+Q71+S71</f>
        <v>48528</v>
      </c>
      <c r="F71" s="28">
        <f>E71/$D71*100</f>
        <v>24.093777462229347</v>
      </c>
      <c r="G71" s="29">
        <f>I71+M71+Q71+S71</f>
        <v>48528</v>
      </c>
      <c r="H71" s="28">
        <f>G71/$D71*100</f>
        <v>24.093777462229347</v>
      </c>
      <c r="I71" s="29">
        <v>4676</v>
      </c>
      <c r="J71" s="28">
        <f>I71/$D71*100</f>
        <v>2.3215979107604774</v>
      </c>
      <c r="K71" s="29">
        <v>0</v>
      </c>
      <c r="L71" s="28">
        <f>K71/$D71*100</f>
        <v>0</v>
      </c>
      <c r="M71" s="29">
        <v>13179</v>
      </c>
      <c r="N71" s="28">
        <f>M71/$D71*100</f>
        <v>6.5432717848401047</v>
      </c>
      <c r="O71" s="29">
        <v>0</v>
      </c>
      <c r="P71" s="28">
        <f>O71/$D71*100</f>
        <v>0</v>
      </c>
      <c r="Q71" s="29">
        <v>30638</v>
      </c>
      <c r="R71" s="28">
        <f>Q71/$D71*100</f>
        <v>15.211530536757806</v>
      </c>
      <c r="S71" s="29">
        <v>35</v>
      </c>
      <c r="T71" s="32">
        <f>S71/$D71*100</f>
        <v>1.7377229870961654E-2</v>
      </c>
      <c r="U71" s="31">
        <v>23617</v>
      </c>
      <c r="V71" s="30">
        <f>Z71+AB71+AD71+AF71+AH71+AJ71</f>
        <v>13651</v>
      </c>
      <c r="W71" s="28">
        <f>V71/$U71*100</f>
        <v>57.801583605030274</v>
      </c>
      <c r="X71" s="29">
        <f>Z71+AD71+AH71+AJ71</f>
        <v>13651</v>
      </c>
      <c r="Y71" s="28">
        <f>X71/$U71*100</f>
        <v>57.801583605030274</v>
      </c>
      <c r="Z71" s="29">
        <v>0</v>
      </c>
      <c r="AA71" s="28">
        <f>Z71/$U71*100</f>
        <v>0</v>
      </c>
      <c r="AB71" s="29">
        <v>0</v>
      </c>
      <c r="AC71" s="28">
        <f>AB71/$U71*100</f>
        <v>0</v>
      </c>
      <c r="AD71" s="29">
        <v>13179</v>
      </c>
      <c r="AE71" s="28">
        <f>AD71/$U71*100</f>
        <v>55.803023245966884</v>
      </c>
      <c r="AF71" s="29">
        <v>0</v>
      </c>
      <c r="AG71" s="28">
        <f>AF71/$U71*100</f>
        <v>0</v>
      </c>
      <c r="AH71" s="29">
        <v>472</v>
      </c>
      <c r="AI71" s="28">
        <f>AH71/$U71*100</f>
        <v>1.9985603590633865</v>
      </c>
      <c r="AJ71" s="29">
        <v>0</v>
      </c>
      <c r="AK71" s="28">
        <f>AJ71/$U71*100</f>
        <v>0</v>
      </c>
    </row>
    <row r="72" spans="1:37" s="4" customFormat="1" ht="14.1" customHeight="1" thickTop="1">
      <c r="A72" s="79"/>
      <c r="B72" s="26"/>
      <c r="C72" s="25" t="s">
        <v>0</v>
      </c>
      <c r="D72" s="22">
        <f>SUM(D68:D71)</f>
        <v>775860</v>
      </c>
      <c r="E72" s="22">
        <f>SUM(E68:E71)</f>
        <v>98669</v>
      </c>
      <c r="F72" s="21">
        <f>+ROUND(E72/$D72*100,1)</f>
        <v>12.7</v>
      </c>
      <c r="G72" s="24">
        <f>SUM(G68:G71)</f>
        <v>74415</v>
      </c>
      <c r="H72" s="21">
        <f>+ROUND(G72/$D72*100,1)</f>
        <v>9.6</v>
      </c>
      <c r="I72" s="24">
        <f>SUM(I68:I71)</f>
        <v>22497</v>
      </c>
      <c r="J72" s="21">
        <f>+ROUND(I72/$D72*100,1)</f>
        <v>2.9</v>
      </c>
      <c r="K72" s="24">
        <f>SUM(K68:K71)</f>
        <v>24254</v>
      </c>
      <c r="L72" s="21">
        <f>+ROUND(K72/$D72*100,1)</f>
        <v>3.1</v>
      </c>
      <c r="M72" s="24">
        <f>SUM(M68:M71)</f>
        <v>13624</v>
      </c>
      <c r="N72" s="21">
        <f>+ROUND(M72/$D72*100,1)</f>
        <v>1.8</v>
      </c>
      <c r="O72" s="24">
        <f>SUM(O68:O71)</f>
        <v>0</v>
      </c>
      <c r="P72" s="21">
        <f>+ROUND(O72/$D72*100,1)</f>
        <v>0</v>
      </c>
      <c r="Q72" s="24">
        <f>SUM(Q68:Q71)</f>
        <v>38259</v>
      </c>
      <c r="R72" s="21">
        <f>+ROUND(Q72/$D72*100,1)</f>
        <v>4.9000000000000004</v>
      </c>
      <c r="S72" s="24">
        <f>SUM(S68:S71)</f>
        <v>35</v>
      </c>
      <c r="T72" s="23">
        <f>+ROUND(S72/$D72*100,1)</f>
        <v>0</v>
      </c>
      <c r="U72" s="22">
        <f>SUM(U68:U71)</f>
        <v>98790</v>
      </c>
      <c r="V72" s="22">
        <f>SUM(V68:V71)</f>
        <v>30942</v>
      </c>
      <c r="W72" s="21">
        <f>+ROUND(V72/$U72*100,1)</f>
        <v>31.3</v>
      </c>
      <c r="X72" s="22">
        <f>SUM(X68:X71)</f>
        <v>26063</v>
      </c>
      <c r="Y72" s="21">
        <f>+ROUND(X72/$U72*100,1)</f>
        <v>26.4</v>
      </c>
      <c r="Z72" s="22">
        <f>SUM(Z68:Z71)</f>
        <v>11532</v>
      </c>
      <c r="AA72" s="21">
        <f>+ROUND(Z72/$U72*100,1)</f>
        <v>11.7</v>
      </c>
      <c r="AB72" s="22">
        <f>SUM(AB68:AB71)</f>
        <v>4879</v>
      </c>
      <c r="AC72" s="21">
        <f>+ROUND(AB72/$U72*100,1)</f>
        <v>4.9000000000000004</v>
      </c>
      <c r="AD72" s="22">
        <f>SUM(AD68:AD71)</f>
        <v>13509</v>
      </c>
      <c r="AE72" s="21">
        <f>+ROUND(AD72/$U72*100,1)</f>
        <v>13.7</v>
      </c>
      <c r="AF72" s="22">
        <f>SUM(AF68:AF71)</f>
        <v>0</v>
      </c>
      <c r="AG72" s="21">
        <f>+ROUND(AF72/$U72*100,1)</f>
        <v>0</v>
      </c>
      <c r="AH72" s="22">
        <f>SUM(AH68:AH71)</f>
        <v>1022</v>
      </c>
      <c r="AI72" s="21">
        <f>+ROUND(AH72/$U72*100,1)</f>
        <v>1</v>
      </c>
      <c r="AJ72" s="22">
        <f>SUM(AJ68:AJ71)</f>
        <v>0</v>
      </c>
      <c r="AK72" s="21">
        <f>+ROUND(AJ72/$U72*100,1)</f>
        <v>0</v>
      </c>
    </row>
    <row r="73" spans="1:37" s="4" customFormat="1" ht="14.1" customHeight="1">
      <c r="A73" s="79"/>
      <c r="B73" s="20"/>
      <c r="C73" s="19"/>
      <c r="D73" s="16"/>
      <c r="E73" s="16"/>
      <c r="F73" s="14"/>
      <c r="G73" s="15"/>
      <c r="H73" s="14"/>
      <c r="I73" s="15"/>
      <c r="J73" s="14"/>
      <c r="K73" s="15"/>
      <c r="L73" s="14"/>
      <c r="M73" s="15"/>
      <c r="N73" s="14"/>
      <c r="O73" s="15"/>
      <c r="P73" s="14"/>
      <c r="Q73" s="15"/>
      <c r="R73" s="14"/>
      <c r="S73" s="15"/>
      <c r="T73" s="44"/>
      <c r="U73" s="17"/>
      <c r="V73" s="16"/>
      <c r="W73" s="14"/>
      <c r="X73" s="15"/>
      <c r="Y73" s="14"/>
      <c r="Z73" s="15"/>
      <c r="AA73" s="14"/>
      <c r="AB73" s="15"/>
      <c r="AC73" s="14"/>
      <c r="AD73" s="15"/>
      <c r="AE73" s="14"/>
      <c r="AF73" s="15"/>
      <c r="AG73" s="14"/>
      <c r="AH73" s="15"/>
      <c r="AI73" s="14"/>
      <c r="AJ73" s="15"/>
      <c r="AK73" s="14"/>
    </row>
    <row r="74" spans="1:37" s="27" customFormat="1" ht="14.1" customHeight="1">
      <c r="A74" s="79" t="s">
        <v>18</v>
      </c>
      <c r="B74" s="40">
        <v>57</v>
      </c>
      <c r="C74" s="40" t="s">
        <v>17</v>
      </c>
      <c r="D74" s="40">
        <v>1434634</v>
      </c>
      <c r="E74" s="40">
        <f t="shared" ref="E74:E82" si="80">I74+K74+M74+O74+Q74+S74</f>
        <v>1276189</v>
      </c>
      <c r="F74" s="38">
        <f t="shared" ref="F74:F82" si="81">E74/$D74*100</f>
        <v>88.955719716666408</v>
      </c>
      <c r="G74" s="39">
        <f t="shared" ref="G74:G82" si="82">I74+M74+Q74+S74</f>
        <v>172025</v>
      </c>
      <c r="H74" s="38">
        <f t="shared" ref="H74:H82" si="83">G74/$D74*100</f>
        <v>11.990863174858536</v>
      </c>
      <c r="I74" s="39">
        <v>36349</v>
      </c>
      <c r="J74" s="38">
        <f t="shared" ref="J74:J82" si="84">I74/$D74*100</f>
        <v>2.5336775790898587</v>
      </c>
      <c r="K74" s="39">
        <v>1104164</v>
      </c>
      <c r="L74" s="38">
        <f t="shared" ref="L74:L82" si="85">K74/$D74*100</f>
        <v>76.964856541807876</v>
      </c>
      <c r="M74" s="39">
        <v>37337</v>
      </c>
      <c r="N74" s="38">
        <f t="shared" ref="N74:N82" si="86">M74/$D74*100</f>
        <v>2.6025453181787133</v>
      </c>
      <c r="O74" s="39">
        <v>0</v>
      </c>
      <c r="P74" s="38">
        <f t="shared" ref="P74:P82" si="87">O74/$D74*100</f>
        <v>0</v>
      </c>
      <c r="Q74" s="39">
        <v>97329</v>
      </c>
      <c r="R74" s="38">
        <f t="shared" ref="R74:R82" si="88">Q74/$D74*100</f>
        <v>6.7842390463351627</v>
      </c>
      <c r="S74" s="39">
        <v>1010</v>
      </c>
      <c r="T74" s="42">
        <f t="shared" ref="T74:T82" si="89">S74/$D74*100</f>
        <v>7.0401231254800883E-2</v>
      </c>
      <c r="U74" s="41">
        <v>159598</v>
      </c>
      <c r="V74" s="40">
        <f t="shared" ref="V74:V82" si="90">Z74+AB74+AD74+AF74+AH74+AJ74</f>
        <v>139564</v>
      </c>
      <c r="W74" s="38">
        <f t="shared" ref="W74:W82" si="91">V74/$U74*100</f>
        <v>87.447211117933804</v>
      </c>
      <c r="X74" s="39">
        <f t="shared" ref="X74:X82" si="92">Z74+AD74+AH74+AJ74</f>
        <v>54735</v>
      </c>
      <c r="Y74" s="38">
        <f t="shared" ref="Y74:Y82" si="93">X74/$U74*100</f>
        <v>34.295542550658531</v>
      </c>
      <c r="Z74" s="39">
        <v>18781</v>
      </c>
      <c r="AA74" s="38">
        <f t="shared" ref="AA74:AA82" si="94">Z74/$U74*100</f>
        <v>11.767691324452688</v>
      </c>
      <c r="AB74" s="39">
        <v>84829</v>
      </c>
      <c r="AC74" s="38">
        <f t="shared" ref="AC74:AC82" si="95">AB74/$U74*100</f>
        <v>53.15166856727528</v>
      </c>
      <c r="AD74" s="39">
        <v>34800</v>
      </c>
      <c r="AE74" s="38">
        <f t="shared" ref="AE74:AE82" si="96">AD74/$U74*100</f>
        <v>21.804784521109287</v>
      </c>
      <c r="AF74" s="39">
        <v>0</v>
      </c>
      <c r="AG74" s="38">
        <f t="shared" ref="AG74:AG82" si="97">AF74/$U74*100</f>
        <v>0</v>
      </c>
      <c r="AH74" s="39">
        <v>721</v>
      </c>
      <c r="AI74" s="38">
        <f t="shared" ref="AI74:AI82" si="98">AH74/$U74*100</f>
        <v>0.45176004711838497</v>
      </c>
      <c r="AJ74" s="39">
        <v>433</v>
      </c>
      <c r="AK74" s="38">
        <f t="shared" ref="AK74:AK82" si="99">AJ74/$U74*100</f>
        <v>0.27130665797817016</v>
      </c>
    </row>
    <row r="75" spans="1:37" s="27" customFormat="1" ht="14.1" customHeight="1">
      <c r="A75" s="79"/>
      <c r="B75" s="35">
        <v>1</v>
      </c>
      <c r="C75" s="35" t="s">
        <v>16</v>
      </c>
      <c r="D75" s="35">
        <v>1852576</v>
      </c>
      <c r="E75" s="35">
        <f t="shared" si="80"/>
        <v>153804</v>
      </c>
      <c r="F75" s="33">
        <f t="shared" si="81"/>
        <v>8.3021695196310432</v>
      </c>
      <c r="G75" s="34">
        <f t="shared" si="82"/>
        <v>153804</v>
      </c>
      <c r="H75" s="33">
        <f t="shared" si="83"/>
        <v>8.3021695196310432</v>
      </c>
      <c r="I75" s="34">
        <v>62141</v>
      </c>
      <c r="J75" s="33">
        <f t="shared" si="84"/>
        <v>3.3543023336154629</v>
      </c>
      <c r="K75" s="34">
        <v>0</v>
      </c>
      <c r="L75" s="33">
        <f t="shared" si="85"/>
        <v>0</v>
      </c>
      <c r="M75" s="34">
        <v>73322</v>
      </c>
      <c r="N75" s="33">
        <f t="shared" si="86"/>
        <v>3.9578403261188742</v>
      </c>
      <c r="O75" s="34">
        <v>0</v>
      </c>
      <c r="P75" s="33">
        <f t="shared" si="87"/>
        <v>0</v>
      </c>
      <c r="Q75" s="34">
        <v>18341</v>
      </c>
      <c r="R75" s="33">
        <f t="shared" si="88"/>
        <v>0.99002685989670602</v>
      </c>
      <c r="S75" s="34">
        <v>0</v>
      </c>
      <c r="T75" s="37">
        <f t="shared" si="89"/>
        <v>0</v>
      </c>
      <c r="U75" s="36">
        <v>216964</v>
      </c>
      <c r="V75" s="35">
        <f t="shared" si="90"/>
        <v>74796</v>
      </c>
      <c r="W75" s="33">
        <f t="shared" si="91"/>
        <v>34.473921940967166</v>
      </c>
      <c r="X75" s="34">
        <f t="shared" si="92"/>
        <v>74796</v>
      </c>
      <c r="Y75" s="33">
        <f t="shared" si="93"/>
        <v>34.473921940967166</v>
      </c>
      <c r="Z75" s="34">
        <v>27615</v>
      </c>
      <c r="AA75" s="33">
        <f t="shared" si="94"/>
        <v>12.727917995612176</v>
      </c>
      <c r="AB75" s="34">
        <v>0</v>
      </c>
      <c r="AC75" s="33">
        <f t="shared" si="95"/>
        <v>0</v>
      </c>
      <c r="AD75" s="34">
        <v>46056</v>
      </c>
      <c r="AE75" s="33">
        <f t="shared" si="96"/>
        <v>21.22748474401283</v>
      </c>
      <c r="AF75" s="34">
        <v>0</v>
      </c>
      <c r="AG75" s="33">
        <f t="shared" si="97"/>
        <v>0</v>
      </c>
      <c r="AH75" s="34">
        <v>1125</v>
      </c>
      <c r="AI75" s="33">
        <f t="shared" si="98"/>
        <v>0.51851920134215812</v>
      </c>
      <c r="AJ75" s="34">
        <v>0</v>
      </c>
      <c r="AK75" s="33">
        <f t="shared" si="99"/>
        <v>0</v>
      </c>
    </row>
    <row r="76" spans="1:37" s="27" customFormat="1" ht="14.1" customHeight="1">
      <c r="A76" s="79"/>
      <c r="B76" s="35">
        <v>10</v>
      </c>
      <c r="C76" s="35" t="s">
        <v>15</v>
      </c>
      <c r="D76" s="35">
        <v>420483</v>
      </c>
      <c r="E76" s="35">
        <f t="shared" si="80"/>
        <v>19068</v>
      </c>
      <c r="F76" s="33">
        <f t="shared" si="81"/>
        <v>4.5347849972531584</v>
      </c>
      <c r="G76" s="34">
        <f t="shared" si="82"/>
        <v>4366</v>
      </c>
      <c r="H76" s="33">
        <f t="shared" si="83"/>
        <v>1.0383297303339254</v>
      </c>
      <c r="I76" s="34">
        <v>1762</v>
      </c>
      <c r="J76" s="33">
        <f t="shared" si="84"/>
        <v>0.41904191132578483</v>
      </c>
      <c r="K76" s="34">
        <v>14702</v>
      </c>
      <c r="L76" s="33">
        <f t="shared" si="85"/>
        <v>3.4964552669192335</v>
      </c>
      <c r="M76" s="34">
        <v>2256</v>
      </c>
      <c r="N76" s="33">
        <f t="shared" si="86"/>
        <v>0.53652585241258266</v>
      </c>
      <c r="O76" s="34">
        <v>0</v>
      </c>
      <c r="P76" s="33">
        <f t="shared" si="87"/>
        <v>0</v>
      </c>
      <c r="Q76" s="34">
        <v>0</v>
      </c>
      <c r="R76" s="33">
        <f t="shared" si="88"/>
        <v>0</v>
      </c>
      <c r="S76" s="34">
        <v>348</v>
      </c>
      <c r="T76" s="37">
        <f t="shared" si="89"/>
        <v>8.276196659555797E-2</v>
      </c>
      <c r="U76" s="36">
        <v>61577</v>
      </c>
      <c r="V76" s="35">
        <f t="shared" si="90"/>
        <v>2972</v>
      </c>
      <c r="W76" s="33">
        <f t="shared" si="91"/>
        <v>4.8264774185166539</v>
      </c>
      <c r="X76" s="34">
        <f t="shared" si="92"/>
        <v>906</v>
      </c>
      <c r="Y76" s="33">
        <f t="shared" si="93"/>
        <v>1.4713285804764766</v>
      </c>
      <c r="Z76" s="34">
        <v>0</v>
      </c>
      <c r="AA76" s="33">
        <f t="shared" si="94"/>
        <v>0</v>
      </c>
      <c r="AB76" s="34">
        <v>2066</v>
      </c>
      <c r="AC76" s="33">
        <f t="shared" si="95"/>
        <v>3.3551488380401771</v>
      </c>
      <c r="AD76" s="34">
        <v>750</v>
      </c>
      <c r="AE76" s="33">
        <f t="shared" si="96"/>
        <v>1.217987235493772</v>
      </c>
      <c r="AF76" s="34">
        <v>0</v>
      </c>
      <c r="AG76" s="33">
        <f t="shared" si="97"/>
        <v>0</v>
      </c>
      <c r="AH76" s="34">
        <v>0</v>
      </c>
      <c r="AI76" s="33">
        <f t="shared" si="98"/>
        <v>0</v>
      </c>
      <c r="AJ76" s="34">
        <v>156</v>
      </c>
      <c r="AK76" s="33">
        <f t="shared" si="99"/>
        <v>0.25334134498270461</v>
      </c>
    </row>
    <row r="77" spans="1:37" s="27" customFormat="1" ht="14.1" customHeight="1">
      <c r="A77" s="79"/>
      <c r="B77" s="35">
        <v>26</v>
      </c>
      <c r="C77" s="35" t="s">
        <v>14</v>
      </c>
      <c r="D77" s="35">
        <v>100546</v>
      </c>
      <c r="E77" s="35">
        <f t="shared" si="80"/>
        <v>97392</v>
      </c>
      <c r="F77" s="33">
        <f t="shared" si="81"/>
        <v>96.863127324806555</v>
      </c>
      <c r="G77" s="34">
        <f t="shared" si="82"/>
        <v>17083</v>
      </c>
      <c r="H77" s="33">
        <f t="shared" si="83"/>
        <v>16.990233326039821</v>
      </c>
      <c r="I77" s="34">
        <v>0</v>
      </c>
      <c r="J77" s="33">
        <f t="shared" si="84"/>
        <v>0</v>
      </c>
      <c r="K77" s="34">
        <v>22939</v>
      </c>
      <c r="L77" s="33">
        <f t="shared" si="85"/>
        <v>22.814433194756628</v>
      </c>
      <c r="M77" s="34">
        <v>4912</v>
      </c>
      <c r="N77" s="33">
        <f t="shared" si="86"/>
        <v>4.8853261193881403</v>
      </c>
      <c r="O77" s="34">
        <v>57370</v>
      </c>
      <c r="P77" s="33">
        <f t="shared" si="87"/>
        <v>57.058460804010103</v>
      </c>
      <c r="Q77" s="34">
        <v>12171</v>
      </c>
      <c r="R77" s="33">
        <f t="shared" si="88"/>
        <v>12.104907206651681</v>
      </c>
      <c r="S77" s="34">
        <v>0</v>
      </c>
      <c r="T77" s="37">
        <f t="shared" si="89"/>
        <v>0</v>
      </c>
      <c r="U77" s="36">
        <v>93774</v>
      </c>
      <c r="V77" s="35">
        <f t="shared" si="90"/>
        <v>90679</v>
      </c>
      <c r="W77" s="33">
        <f t="shared" si="91"/>
        <v>96.699511591699192</v>
      </c>
      <c r="X77" s="34">
        <f t="shared" si="92"/>
        <v>14963</v>
      </c>
      <c r="Y77" s="33">
        <f t="shared" si="93"/>
        <v>15.956448482521807</v>
      </c>
      <c r="Z77" s="34">
        <v>0</v>
      </c>
      <c r="AA77" s="33">
        <f t="shared" si="94"/>
        <v>0</v>
      </c>
      <c r="AB77" s="34">
        <v>21879</v>
      </c>
      <c r="AC77" s="33">
        <f t="shared" si="95"/>
        <v>23.331627103461514</v>
      </c>
      <c r="AD77" s="34">
        <v>4735</v>
      </c>
      <c r="AE77" s="33">
        <f t="shared" si="96"/>
        <v>5.0493740269157765</v>
      </c>
      <c r="AF77" s="34">
        <v>53837</v>
      </c>
      <c r="AG77" s="33">
        <f t="shared" si="97"/>
        <v>57.411436005715863</v>
      </c>
      <c r="AH77" s="34">
        <v>10228</v>
      </c>
      <c r="AI77" s="33">
        <f t="shared" si="98"/>
        <v>10.907074455606033</v>
      </c>
      <c r="AJ77" s="34">
        <v>0</v>
      </c>
      <c r="AK77" s="33">
        <f t="shared" si="99"/>
        <v>0</v>
      </c>
    </row>
    <row r="78" spans="1:37" s="27" customFormat="1" ht="14.1" customHeight="1">
      <c r="A78" s="79"/>
      <c r="B78" s="35">
        <v>15</v>
      </c>
      <c r="C78" s="35" t="s">
        <v>13</v>
      </c>
      <c r="D78" s="35">
        <v>88510</v>
      </c>
      <c r="E78" s="35">
        <f t="shared" si="80"/>
        <v>4997</v>
      </c>
      <c r="F78" s="33">
        <f t="shared" si="81"/>
        <v>5.6456897525703313</v>
      </c>
      <c r="G78" s="34">
        <f t="shared" si="82"/>
        <v>4997</v>
      </c>
      <c r="H78" s="33">
        <f t="shared" si="83"/>
        <v>5.6456897525703313</v>
      </c>
      <c r="I78" s="34">
        <v>0</v>
      </c>
      <c r="J78" s="33">
        <f t="shared" si="84"/>
        <v>0</v>
      </c>
      <c r="K78" s="34">
        <v>0</v>
      </c>
      <c r="L78" s="33">
        <f t="shared" si="85"/>
        <v>0</v>
      </c>
      <c r="M78" s="34">
        <v>0</v>
      </c>
      <c r="N78" s="33">
        <f t="shared" si="86"/>
        <v>0</v>
      </c>
      <c r="O78" s="34">
        <v>0</v>
      </c>
      <c r="P78" s="33">
        <f t="shared" si="87"/>
        <v>0</v>
      </c>
      <c r="Q78" s="34">
        <v>4997</v>
      </c>
      <c r="R78" s="33">
        <f t="shared" si="88"/>
        <v>5.6456897525703313</v>
      </c>
      <c r="S78" s="34">
        <v>0</v>
      </c>
      <c r="T78" s="37">
        <f t="shared" si="89"/>
        <v>0</v>
      </c>
      <c r="U78" s="36">
        <v>12762</v>
      </c>
      <c r="V78" s="35">
        <f t="shared" si="90"/>
        <v>0</v>
      </c>
      <c r="W78" s="33">
        <f t="shared" si="91"/>
        <v>0</v>
      </c>
      <c r="X78" s="34">
        <f t="shared" si="92"/>
        <v>0</v>
      </c>
      <c r="Y78" s="33">
        <f t="shared" si="93"/>
        <v>0</v>
      </c>
      <c r="Z78" s="34">
        <v>0</v>
      </c>
      <c r="AA78" s="33">
        <f t="shared" si="94"/>
        <v>0</v>
      </c>
      <c r="AB78" s="34">
        <v>0</v>
      </c>
      <c r="AC78" s="33">
        <f t="shared" si="95"/>
        <v>0</v>
      </c>
      <c r="AD78" s="34">
        <v>0</v>
      </c>
      <c r="AE78" s="33">
        <f t="shared" si="96"/>
        <v>0</v>
      </c>
      <c r="AF78" s="34">
        <v>0</v>
      </c>
      <c r="AG78" s="33">
        <f t="shared" si="97"/>
        <v>0</v>
      </c>
      <c r="AH78" s="34">
        <v>0</v>
      </c>
      <c r="AI78" s="33">
        <f t="shared" si="98"/>
        <v>0</v>
      </c>
      <c r="AJ78" s="34">
        <v>0</v>
      </c>
      <c r="AK78" s="33">
        <f t="shared" si="99"/>
        <v>0</v>
      </c>
    </row>
    <row r="79" spans="1:37" s="27" customFormat="1" ht="14.1" customHeight="1">
      <c r="A79" s="79"/>
      <c r="B79" s="35">
        <v>87</v>
      </c>
      <c r="C79" s="35" t="s">
        <v>12</v>
      </c>
      <c r="D79" s="35">
        <v>48360</v>
      </c>
      <c r="E79" s="35">
        <f t="shared" si="80"/>
        <v>272</v>
      </c>
      <c r="F79" s="33">
        <f t="shared" si="81"/>
        <v>0.56244830438378823</v>
      </c>
      <c r="G79" s="34">
        <f t="shared" si="82"/>
        <v>272</v>
      </c>
      <c r="H79" s="33">
        <f t="shared" si="83"/>
        <v>0.56244830438378823</v>
      </c>
      <c r="I79" s="34">
        <v>0</v>
      </c>
      <c r="J79" s="33">
        <f t="shared" si="84"/>
        <v>0</v>
      </c>
      <c r="K79" s="34">
        <v>0</v>
      </c>
      <c r="L79" s="33">
        <f t="shared" si="85"/>
        <v>0</v>
      </c>
      <c r="M79" s="34">
        <v>0</v>
      </c>
      <c r="N79" s="33">
        <f t="shared" si="86"/>
        <v>0</v>
      </c>
      <c r="O79" s="34">
        <v>0</v>
      </c>
      <c r="P79" s="33">
        <f t="shared" si="87"/>
        <v>0</v>
      </c>
      <c r="Q79" s="34">
        <v>272</v>
      </c>
      <c r="R79" s="33">
        <f t="shared" si="88"/>
        <v>0.56244830438378823</v>
      </c>
      <c r="S79" s="34">
        <v>0</v>
      </c>
      <c r="T79" s="37">
        <f t="shared" si="89"/>
        <v>0</v>
      </c>
      <c r="U79" s="36">
        <v>48360</v>
      </c>
      <c r="V79" s="35">
        <f t="shared" si="90"/>
        <v>272</v>
      </c>
      <c r="W79" s="33">
        <f t="shared" si="91"/>
        <v>0.56244830438378823</v>
      </c>
      <c r="X79" s="34">
        <f t="shared" si="92"/>
        <v>272</v>
      </c>
      <c r="Y79" s="33">
        <f t="shared" si="93"/>
        <v>0.56244830438378823</v>
      </c>
      <c r="Z79" s="34">
        <v>0</v>
      </c>
      <c r="AA79" s="33">
        <f t="shared" si="94"/>
        <v>0</v>
      </c>
      <c r="AB79" s="34">
        <v>0</v>
      </c>
      <c r="AC79" s="33">
        <f t="shared" si="95"/>
        <v>0</v>
      </c>
      <c r="AD79" s="34">
        <v>0</v>
      </c>
      <c r="AE79" s="33">
        <f t="shared" si="96"/>
        <v>0</v>
      </c>
      <c r="AF79" s="34">
        <v>0</v>
      </c>
      <c r="AG79" s="33">
        <f t="shared" si="97"/>
        <v>0</v>
      </c>
      <c r="AH79" s="34">
        <v>272</v>
      </c>
      <c r="AI79" s="33">
        <f t="shared" si="98"/>
        <v>0.56244830438378823</v>
      </c>
      <c r="AJ79" s="34">
        <v>0</v>
      </c>
      <c r="AK79" s="33">
        <f t="shared" si="99"/>
        <v>0</v>
      </c>
    </row>
    <row r="80" spans="1:37" s="27" customFormat="1" ht="14.1" customHeight="1">
      <c r="A80" s="79"/>
      <c r="B80" s="35">
        <v>81</v>
      </c>
      <c r="C80" s="35" t="s">
        <v>11</v>
      </c>
      <c r="D80" s="35">
        <v>222398</v>
      </c>
      <c r="E80" s="35">
        <f t="shared" si="80"/>
        <v>38583</v>
      </c>
      <c r="F80" s="33">
        <f t="shared" si="81"/>
        <v>17.348627235856437</v>
      </c>
      <c r="G80" s="34">
        <f t="shared" si="82"/>
        <v>38583</v>
      </c>
      <c r="H80" s="33">
        <f t="shared" si="83"/>
        <v>17.348627235856437</v>
      </c>
      <c r="I80" s="34">
        <v>0</v>
      </c>
      <c r="J80" s="33">
        <f t="shared" si="84"/>
        <v>0</v>
      </c>
      <c r="K80" s="34">
        <v>0</v>
      </c>
      <c r="L80" s="33">
        <f t="shared" si="85"/>
        <v>0</v>
      </c>
      <c r="M80" s="34">
        <v>0</v>
      </c>
      <c r="N80" s="33">
        <f t="shared" si="86"/>
        <v>0</v>
      </c>
      <c r="O80" s="34">
        <v>0</v>
      </c>
      <c r="P80" s="33">
        <f t="shared" si="87"/>
        <v>0</v>
      </c>
      <c r="Q80" s="34">
        <v>38583</v>
      </c>
      <c r="R80" s="33">
        <f t="shared" si="88"/>
        <v>17.348627235856437</v>
      </c>
      <c r="S80" s="34">
        <v>0</v>
      </c>
      <c r="T80" s="37">
        <f t="shared" si="89"/>
        <v>0</v>
      </c>
      <c r="U80" s="36">
        <v>9431</v>
      </c>
      <c r="V80" s="35">
        <f t="shared" si="90"/>
        <v>844</v>
      </c>
      <c r="W80" s="33">
        <f t="shared" si="91"/>
        <v>8.9492100519563156</v>
      </c>
      <c r="X80" s="34">
        <f t="shared" si="92"/>
        <v>844</v>
      </c>
      <c r="Y80" s="33">
        <f t="shared" si="93"/>
        <v>8.9492100519563156</v>
      </c>
      <c r="Z80" s="34">
        <v>0</v>
      </c>
      <c r="AA80" s="33">
        <f t="shared" si="94"/>
        <v>0</v>
      </c>
      <c r="AB80" s="34">
        <v>0</v>
      </c>
      <c r="AC80" s="33">
        <f t="shared" si="95"/>
        <v>0</v>
      </c>
      <c r="AD80" s="34">
        <v>0</v>
      </c>
      <c r="AE80" s="33">
        <f t="shared" si="96"/>
        <v>0</v>
      </c>
      <c r="AF80" s="34">
        <v>0</v>
      </c>
      <c r="AG80" s="33">
        <f t="shared" si="97"/>
        <v>0</v>
      </c>
      <c r="AH80" s="34">
        <v>844</v>
      </c>
      <c r="AI80" s="33">
        <f t="shared" si="98"/>
        <v>8.9492100519563156</v>
      </c>
      <c r="AJ80" s="34">
        <v>0</v>
      </c>
      <c r="AK80" s="33">
        <f t="shared" si="99"/>
        <v>0</v>
      </c>
    </row>
    <row r="81" spans="1:37" s="27" customFormat="1" ht="14.1" customHeight="1">
      <c r="A81" s="79"/>
      <c r="B81" s="35">
        <v>54</v>
      </c>
      <c r="C81" s="35" t="s">
        <v>10</v>
      </c>
      <c r="D81" s="35">
        <v>154598</v>
      </c>
      <c r="E81" s="35">
        <f t="shared" si="80"/>
        <v>39254</v>
      </c>
      <c r="F81" s="33">
        <f t="shared" si="81"/>
        <v>25.391014114024763</v>
      </c>
      <c r="G81" s="34">
        <f t="shared" si="82"/>
        <v>29288</v>
      </c>
      <c r="H81" s="33">
        <f t="shared" si="83"/>
        <v>18.944617653527214</v>
      </c>
      <c r="I81" s="34">
        <v>132</v>
      </c>
      <c r="J81" s="33">
        <f t="shared" si="84"/>
        <v>8.5382734576126468E-2</v>
      </c>
      <c r="K81" s="34">
        <v>9966</v>
      </c>
      <c r="L81" s="33">
        <f t="shared" si="85"/>
        <v>6.4463964604975486</v>
      </c>
      <c r="M81" s="34">
        <v>15293</v>
      </c>
      <c r="N81" s="33">
        <f t="shared" si="86"/>
        <v>9.8921072717628942</v>
      </c>
      <c r="O81" s="34">
        <v>0</v>
      </c>
      <c r="P81" s="33">
        <f t="shared" si="87"/>
        <v>0</v>
      </c>
      <c r="Q81" s="34">
        <v>13832</v>
      </c>
      <c r="R81" s="33">
        <f t="shared" si="88"/>
        <v>8.9470756413407688</v>
      </c>
      <c r="S81" s="34">
        <v>31</v>
      </c>
      <c r="T81" s="37">
        <f t="shared" si="89"/>
        <v>2.0052005847423639E-2</v>
      </c>
      <c r="U81" s="36">
        <v>79000</v>
      </c>
      <c r="V81" s="35">
        <f t="shared" si="90"/>
        <v>30482</v>
      </c>
      <c r="W81" s="33">
        <f t="shared" si="91"/>
        <v>38.584810126582283</v>
      </c>
      <c r="X81" s="34">
        <f t="shared" si="92"/>
        <v>24696</v>
      </c>
      <c r="Y81" s="33">
        <f t="shared" si="93"/>
        <v>31.260759493670886</v>
      </c>
      <c r="Z81" s="34">
        <v>132</v>
      </c>
      <c r="AA81" s="33">
        <f t="shared" si="94"/>
        <v>0.16708860759493671</v>
      </c>
      <c r="AB81" s="34">
        <v>5786</v>
      </c>
      <c r="AC81" s="33">
        <f t="shared" si="95"/>
        <v>7.3240506329113924</v>
      </c>
      <c r="AD81" s="34">
        <v>15293</v>
      </c>
      <c r="AE81" s="33">
        <f t="shared" si="96"/>
        <v>19.358227848101269</v>
      </c>
      <c r="AF81" s="34">
        <v>0</v>
      </c>
      <c r="AG81" s="33">
        <f t="shared" si="97"/>
        <v>0</v>
      </c>
      <c r="AH81" s="34">
        <v>9240</v>
      </c>
      <c r="AI81" s="33">
        <f t="shared" si="98"/>
        <v>11.69620253164557</v>
      </c>
      <c r="AJ81" s="34">
        <v>31</v>
      </c>
      <c r="AK81" s="33">
        <f t="shared" si="99"/>
        <v>3.9240506329113925E-2</v>
      </c>
    </row>
    <row r="82" spans="1:37" s="27" customFormat="1" ht="14.1" customHeight="1" thickBot="1">
      <c r="A82" s="79"/>
      <c r="B82" s="30">
        <v>75</v>
      </c>
      <c r="C82" s="30" t="s">
        <v>9</v>
      </c>
      <c r="D82" s="30">
        <v>86010</v>
      </c>
      <c r="E82" s="30">
        <f t="shared" si="80"/>
        <v>6755</v>
      </c>
      <c r="F82" s="28">
        <f t="shared" si="81"/>
        <v>7.8537379374491341</v>
      </c>
      <c r="G82" s="29">
        <f t="shared" si="82"/>
        <v>6755</v>
      </c>
      <c r="H82" s="28">
        <f t="shared" si="83"/>
        <v>7.8537379374491341</v>
      </c>
      <c r="I82" s="29">
        <v>0</v>
      </c>
      <c r="J82" s="28">
        <f t="shared" si="84"/>
        <v>0</v>
      </c>
      <c r="K82" s="29">
        <v>0</v>
      </c>
      <c r="L82" s="28">
        <f t="shared" si="85"/>
        <v>0</v>
      </c>
      <c r="M82" s="29">
        <v>0</v>
      </c>
      <c r="N82" s="28">
        <f t="shared" si="86"/>
        <v>0</v>
      </c>
      <c r="O82" s="29">
        <v>0</v>
      </c>
      <c r="P82" s="28">
        <f t="shared" si="87"/>
        <v>0</v>
      </c>
      <c r="Q82" s="29">
        <v>6755</v>
      </c>
      <c r="R82" s="28">
        <f t="shared" si="88"/>
        <v>7.8537379374491341</v>
      </c>
      <c r="S82" s="29">
        <v>0</v>
      </c>
      <c r="T82" s="32">
        <f t="shared" si="89"/>
        <v>0</v>
      </c>
      <c r="U82" s="31">
        <v>10187</v>
      </c>
      <c r="V82" s="30">
        <f t="shared" si="90"/>
        <v>1630</v>
      </c>
      <c r="W82" s="28">
        <f t="shared" si="91"/>
        <v>16.000785314616671</v>
      </c>
      <c r="X82" s="29">
        <f t="shared" si="92"/>
        <v>1630</v>
      </c>
      <c r="Y82" s="28">
        <f t="shared" si="93"/>
        <v>16.000785314616671</v>
      </c>
      <c r="Z82" s="29">
        <v>0</v>
      </c>
      <c r="AA82" s="28">
        <f t="shared" si="94"/>
        <v>0</v>
      </c>
      <c r="AB82" s="29">
        <v>0</v>
      </c>
      <c r="AC82" s="28">
        <f t="shared" si="95"/>
        <v>0</v>
      </c>
      <c r="AD82" s="29">
        <v>0</v>
      </c>
      <c r="AE82" s="28">
        <f t="shared" si="96"/>
        <v>0</v>
      </c>
      <c r="AF82" s="29">
        <v>0</v>
      </c>
      <c r="AG82" s="28">
        <f t="shared" si="97"/>
        <v>0</v>
      </c>
      <c r="AH82" s="29">
        <v>1630</v>
      </c>
      <c r="AI82" s="28">
        <f t="shared" si="98"/>
        <v>16.000785314616671</v>
      </c>
      <c r="AJ82" s="29">
        <v>0</v>
      </c>
      <c r="AK82" s="28">
        <f t="shared" si="99"/>
        <v>0</v>
      </c>
    </row>
    <row r="83" spans="1:37" s="4" customFormat="1" ht="14.1" customHeight="1" thickTop="1">
      <c r="A83" s="79"/>
      <c r="B83" s="26"/>
      <c r="C83" s="25" t="s">
        <v>0</v>
      </c>
      <c r="D83" s="22">
        <f>SUM(D74:D82)</f>
        <v>4408115</v>
      </c>
      <c r="E83" s="22">
        <f>SUM(E74:E82)</f>
        <v>1636314</v>
      </c>
      <c r="F83" s="21">
        <f>+ROUND(E83/$D83*100,1)</f>
        <v>37.1</v>
      </c>
      <c r="G83" s="24">
        <f>SUM(G74:G82)</f>
        <v>427173</v>
      </c>
      <c r="H83" s="21">
        <f>+ROUND(G83/$D83*100,1)</f>
        <v>9.6999999999999993</v>
      </c>
      <c r="I83" s="24">
        <f>SUM(I74:I82)</f>
        <v>100384</v>
      </c>
      <c r="J83" s="21">
        <f>+ROUND(I83/$D83*100,1)</f>
        <v>2.2999999999999998</v>
      </c>
      <c r="K83" s="24">
        <f>SUM(K74:K82)</f>
        <v>1151771</v>
      </c>
      <c r="L83" s="21">
        <f>+ROUND(K83/$D83*100,1)</f>
        <v>26.1</v>
      </c>
      <c r="M83" s="24">
        <f>SUM(M74:M82)</f>
        <v>133120</v>
      </c>
      <c r="N83" s="21">
        <f>+ROUND(M83/$D83*100,1)</f>
        <v>3</v>
      </c>
      <c r="O83" s="24">
        <f>SUM(O74:O82)</f>
        <v>57370</v>
      </c>
      <c r="P83" s="21">
        <f>+ROUND(O83/$D83*100,1)</f>
        <v>1.3</v>
      </c>
      <c r="Q83" s="24">
        <f>SUM(Q74:Q82)</f>
        <v>192280</v>
      </c>
      <c r="R83" s="21">
        <f>+ROUND(Q83/$D83*100,1)</f>
        <v>4.4000000000000004</v>
      </c>
      <c r="S83" s="24">
        <f>SUM(S74:S82)</f>
        <v>1389</v>
      </c>
      <c r="T83" s="23">
        <f>+ROUND(S83/$D83*100,1)</f>
        <v>0</v>
      </c>
      <c r="U83" s="22">
        <f>SUM(U74:U82)</f>
        <v>691653</v>
      </c>
      <c r="V83" s="22">
        <f>SUM(V74:V82)</f>
        <v>341239</v>
      </c>
      <c r="W83" s="21">
        <f>+ROUND(V83/$U83*100,1)</f>
        <v>49.3</v>
      </c>
      <c r="X83" s="22">
        <f>SUM(X74:X82)</f>
        <v>172842</v>
      </c>
      <c r="Y83" s="21">
        <f>+ROUND(X83/$U83*100,1)</f>
        <v>25</v>
      </c>
      <c r="Z83" s="22">
        <f>SUM(Z74:Z82)</f>
        <v>46528</v>
      </c>
      <c r="AA83" s="21">
        <f>+ROUND(Z83/$U83*100,1)</f>
        <v>6.7</v>
      </c>
      <c r="AB83" s="22">
        <f>SUM(AB74:AB82)</f>
        <v>114560</v>
      </c>
      <c r="AC83" s="21">
        <f>+ROUND(AB83/$U83*100,1)</f>
        <v>16.600000000000001</v>
      </c>
      <c r="AD83" s="22">
        <f>SUM(AD74:AD82)</f>
        <v>101634</v>
      </c>
      <c r="AE83" s="21">
        <f>+ROUND(AD83/$U83*100,1)</f>
        <v>14.7</v>
      </c>
      <c r="AF83" s="22">
        <f>SUM(AF74:AF82)</f>
        <v>53837</v>
      </c>
      <c r="AG83" s="21">
        <f>+ROUND(AF83/$U83*100,1)</f>
        <v>7.8</v>
      </c>
      <c r="AH83" s="22">
        <f>SUM(AH74:AH82)</f>
        <v>24060</v>
      </c>
      <c r="AI83" s="21">
        <f>+ROUND(AH83/$U83*100,1)</f>
        <v>3.5</v>
      </c>
      <c r="AJ83" s="22">
        <f>SUM(AJ74:AJ82)</f>
        <v>620</v>
      </c>
      <c r="AK83" s="21">
        <f>+ROUND(AJ83/$U83*100,1)</f>
        <v>0.1</v>
      </c>
    </row>
    <row r="84" spans="1:37" s="4" customFormat="1" ht="14.1" customHeight="1">
      <c r="A84" s="79"/>
      <c r="B84" s="20"/>
      <c r="C84" s="19"/>
      <c r="D84" s="16"/>
      <c r="E84" s="16"/>
      <c r="F84" s="14"/>
      <c r="G84" s="15"/>
      <c r="H84" s="14"/>
      <c r="I84" s="15"/>
      <c r="J84" s="14"/>
      <c r="K84" s="15"/>
      <c r="L84" s="14"/>
      <c r="M84" s="15"/>
      <c r="N84" s="14"/>
      <c r="O84" s="15"/>
      <c r="P84" s="14"/>
      <c r="Q84" s="15"/>
      <c r="R84" s="14"/>
      <c r="S84" s="15"/>
      <c r="T84" s="44"/>
      <c r="U84" s="17"/>
      <c r="V84" s="16"/>
      <c r="W84" s="14"/>
      <c r="X84" s="15"/>
      <c r="Y84" s="14"/>
      <c r="Z84" s="15"/>
      <c r="AA84" s="14"/>
      <c r="AB84" s="15"/>
      <c r="AC84" s="14"/>
      <c r="AD84" s="15"/>
      <c r="AE84" s="14"/>
      <c r="AF84" s="15"/>
      <c r="AG84" s="14"/>
      <c r="AH84" s="15"/>
      <c r="AI84" s="14"/>
      <c r="AJ84" s="15"/>
      <c r="AK84" s="14"/>
    </row>
    <row r="85" spans="1:37" s="27" customFormat="1" ht="14.1" customHeight="1">
      <c r="A85" s="79" t="s">
        <v>8</v>
      </c>
      <c r="B85" s="40">
        <v>2</v>
      </c>
      <c r="C85" s="40" t="s">
        <v>7</v>
      </c>
      <c r="D85" s="40">
        <v>252916</v>
      </c>
      <c r="E85" s="35">
        <f t="shared" ref="E85:E90" si="100">I85+K85+M85+O85+Q85+S85</f>
        <v>14852</v>
      </c>
      <c r="F85" s="38">
        <f t="shared" ref="F85:F90" si="101">E85/$D85*100</f>
        <v>5.8723054294706545</v>
      </c>
      <c r="G85" s="43">
        <f t="shared" ref="G85:G90" si="102">I85+M85+Q85+S85</f>
        <v>14852</v>
      </c>
      <c r="H85" s="38">
        <f t="shared" ref="H85:H90" si="103">G85/$D85*100</f>
        <v>5.8723054294706545</v>
      </c>
      <c r="I85" s="39">
        <v>788</v>
      </c>
      <c r="J85" s="38">
        <f t="shared" ref="J85:J90" si="104">I85/$D85*100</f>
        <v>0.31156589539609991</v>
      </c>
      <c r="K85" s="39">
        <v>0</v>
      </c>
      <c r="L85" s="38">
        <f t="shared" ref="L85:L90" si="105">K85/$D85*100</f>
        <v>0</v>
      </c>
      <c r="M85" s="39">
        <v>0</v>
      </c>
      <c r="N85" s="38">
        <f t="shared" ref="N85:N90" si="106">M85/$D85*100</f>
        <v>0</v>
      </c>
      <c r="O85" s="39">
        <v>0</v>
      </c>
      <c r="P85" s="38">
        <f t="shared" ref="P85:P90" si="107">O85/$D85*100</f>
        <v>0</v>
      </c>
      <c r="Q85" s="39">
        <v>14064</v>
      </c>
      <c r="R85" s="38">
        <f t="shared" ref="R85:R90" si="108">Q85/$D85*100</f>
        <v>5.5607395340745551</v>
      </c>
      <c r="S85" s="39">
        <v>0</v>
      </c>
      <c r="T85" s="42">
        <f t="shared" ref="T85:T90" si="109">S85/$D85*100</f>
        <v>0</v>
      </c>
      <c r="U85" s="41">
        <v>28173</v>
      </c>
      <c r="V85" s="40">
        <f t="shared" ref="V85:V90" si="110">Z85+AB85+AD85+AF85+AH85+AJ85</f>
        <v>0</v>
      </c>
      <c r="W85" s="38">
        <f t="shared" ref="W85:W90" si="111">V85/$U85*100</f>
        <v>0</v>
      </c>
      <c r="X85" s="39">
        <f t="shared" ref="X85:X90" si="112">Z85+AD85+AH85+AJ85</f>
        <v>0</v>
      </c>
      <c r="Y85" s="38">
        <f t="shared" ref="Y85:Y90" si="113">X85/$U85*100</f>
        <v>0</v>
      </c>
      <c r="Z85" s="39">
        <v>0</v>
      </c>
      <c r="AA85" s="38">
        <f t="shared" ref="AA85:AA90" si="114">Z85/$U85*100</f>
        <v>0</v>
      </c>
      <c r="AB85" s="39">
        <v>0</v>
      </c>
      <c r="AC85" s="38">
        <f t="shared" ref="AC85:AC90" si="115">AB85/$U85*100</f>
        <v>0</v>
      </c>
      <c r="AD85" s="39">
        <v>0</v>
      </c>
      <c r="AE85" s="38">
        <f t="shared" ref="AE85:AE90" si="116">AD85/$U85*100</f>
        <v>0</v>
      </c>
      <c r="AF85" s="39">
        <v>0</v>
      </c>
      <c r="AG85" s="38">
        <f t="shared" ref="AG85:AG90" si="117">AF85/$U85*100</f>
        <v>0</v>
      </c>
      <c r="AH85" s="39">
        <v>0</v>
      </c>
      <c r="AI85" s="38">
        <f t="shared" ref="AI85:AI90" si="118">AH85/$U85*100</f>
        <v>0</v>
      </c>
      <c r="AJ85" s="39">
        <v>0</v>
      </c>
      <c r="AK85" s="38">
        <f t="shared" ref="AK85:AK90" si="119">AJ85/$U85*100</f>
        <v>0</v>
      </c>
    </row>
    <row r="86" spans="1:37" s="27" customFormat="1" ht="14.1" customHeight="1">
      <c r="A86" s="79"/>
      <c r="B86" s="35">
        <v>69</v>
      </c>
      <c r="C86" s="35" t="s">
        <v>6</v>
      </c>
      <c r="D86" s="35">
        <v>60854</v>
      </c>
      <c r="E86" s="35">
        <f t="shared" si="100"/>
        <v>2243</v>
      </c>
      <c r="F86" s="33">
        <f t="shared" si="101"/>
        <v>3.6858711013244818</v>
      </c>
      <c r="G86" s="34">
        <f t="shared" si="102"/>
        <v>2243</v>
      </c>
      <c r="H86" s="33">
        <f t="shared" si="103"/>
        <v>3.6858711013244818</v>
      </c>
      <c r="I86" s="34">
        <v>0</v>
      </c>
      <c r="J86" s="33">
        <f t="shared" si="104"/>
        <v>0</v>
      </c>
      <c r="K86" s="34">
        <v>0</v>
      </c>
      <c r="L86" s="33">
        <f t="shared" si="105"/>
        <v>0</v>
      </c>
      <c r="M86" s="34">
        <v>0</v>
      </c>
      <c r="N86" s="33">
        <f t="shared" si="106"/>
        <v>0</v>
      </c>
      <c r="O86" s="34">
        <v>0</v>
      </c>
      <c r="P86" s="33">
        <f t="shared" si="107"/>
        <v>0</v>
      </c>
      <c r="Q86" s="34">
        <v>2243</v>
      </c>
      <c r="R86" s="33">
        <f t="shared" si="108"/>
        <v>3.6858711013244818</v>
      </c>
      <c r="S86" s="34">
        <v>0</v>
      </c>
      <c r="T86" s="37">
        <f t="shared" si="109"/>
        <v>0</v>
      </c>
      <c r="U86" s="36">
        <v>10960</v>
      </c>
      <c r="V86" s="35">
        <f t="shared" si="110"/>
        <v>2243</v>
      </c>
      <c r="W86" s="33">
        <f t="shared" si="111"/>
        <v>20.465328467153284</v>
      </c>
      <c r="X86" s="34">
        <f t="shared" si="112"/>
        <v>2243</v>
      </c>
      <c r="Y86" s="33">
        <f t="shared" si="113"/>
        <v>20.465328467153284</v>
      </c>
      <c r="Z86" s="34">
        <v>0</v>
      </c>
      <c r="AA86" s="33">
        <f t="shared" si="114"/>
        <v>0</v>
      </c>
      <c r="AB86" s="34">
        <v>0</v>
      </c>
      <c r="AC86" s="33">
        <f t="shared" si="115"/>
        <v>0</v>
      </c>
      <c r="AD86" s="34">
        <v>0</v>
      </c>
      <c r="AE86" s="33">
        <f t="shared" si="116"/>
        <v>0</v>
      </c>
      <c r="AF86" s="34">
        <v>0</v>
      </c>
      <c r="AG86" s="33">
        <f t="shared" si="117"/>
        <v>0</v>
      </c>
      <c r="AH86" s="34">
        <v>2243</v>
      </c>
      <c r="AI86" s="33">
        <f t="shared" si="118"/>
        <v>20.465328467153284</v>
      </c>
      <c r="AJ86" s="34">
        <v>0</v>
      </c>
      <c r="AK86" s="33">
        <f t="shared" si="119"/>
        <v>0</v>
      </c>
    </row>
    <row r="87" spans="1:37" s="27" customFormat="1" ht="14.1" customHeight="1">
      <c r="A87" s="79"/>
      <c r="B87" s="35">
        <v>27</v>
      </c>
      <c r="C87" s="35" t="s">
        <v>5</v>
      </c>
      <c r="D87" s="35">
        <v>215124</v>
      </c>
      <c r="E87" s="35">
        <f t="shared" si="100"/>
        <v>8054</v>
      </c>
      <c r="F87" s="33">
        <f t="shared" si="101"/>
        <v>3.7438872464253174</v>
      </c>
      <c r="G87" s="34">
        <f t="shared" si="102"/>
        <v>8054</v>
      </c>
      <c r="H87" s="33">
        <f t="shared" si="103"/>
        <v>3.7438872464253174</v>
      </c>
      <c r="I87" s="34">
        <v>2954</v>
      </c>
      <c r="J87" s="33">
        <f t="shared" si="104"/>
        <v>1.3731615254457894</v>
      </c>
      <c r="K87" s="34">
        <v>0</v>
      </c>
      <c r="L87" s="33">
        <f t="shared" si="105"/>
        <v>0</v>
      </c>
      <c r="M87" s="34">
        <v>0</v>
      </c>
      <c r="N87" s="33">
        <f t="shared" si="106"/>
        <v>0</v>
      </c>
      <c r="O87" s="34">
        <v>0</v>
      </c>
      <c r="P87" s="33">
        <f t="shared" si="107"/>
        <v>0</v>
      </c>
      <c r="Q87" s="34">
        <v>5100</v>
      </c>
      <c r="R87" s="33">
        <f t="shared" si="108"/>
        <v>2.3707257209795283</v>
      </c>
      <c r="S87" s="34">
        <v>0</v>
      </c>
      <c r="T87" s="37">
        <f t="shared" si="109"/>
        <v>0</v>
      </c>
      <c r="U87" s="36">
        <v>34338</v>
      </c>
      <c r="V87" s="35">
        <f t="shared" si="110"/>
        <v>8054</v>
      </c>
      <c r="W87" s="33">
        <f t="shared" si="111"/>
        <v>23.455064360184053</v>
      </c>
      <c r="X87" s="34">
        <f t="shared" si="112"/>
        <v>8054</v>
      </c>
      <c r="Y87" s="33">
        <f t="shared" si="113"/>
        <v>23.455064360184053</v>
      </c>
      <c r="Z87" s="34">
        <v>2954</v>
      </c>
      <c r="AA87" s="33">
        <f t="shared" si="114"/>
        <v>8.6027141941871985</v>
      </c>
      <c r="AB87" s="34">
        <v>0</v>
      </c>
      <c r="AC87" s="33">
        <f t="shared" si="115"/>
        <v>0</v>
      </c>
      <c r="AD87" s="34">
        <v>0</v>
      </c>
      <c r="AE87" s="33">
        <f t="shared" si="116"/>
        <v>0</v>
      </c>
      <c r="AF87" s="34">
        <v>0</v>
      </c>
      <c r="AG87" s="33">
        <f t="shared" si="117"/>
        <v>0</v>
      </c>
      <c r="AH87" s="34">
        <v>5100</v>
      </c>
      <c r="AI87" s="33">
        <f t="shared" si="118"/>
        <v>14.852350165996855</v>
      </c>
      <c r="AJ87" s="34">
        <v>0</v>
      </c>
      <c r="AK87" s="33">
        <f t="shared" si="119"/>
        <v>0</v>
      </c>
    </row>
    <row r="88" spans="1:37" s="27" customFormat="1" ht="14.1" customHeight="1">
      <c r="A88" s="79"/>
      <c r="B88" s="35">
        <v>21</v>
      </c>
      <c r="C88" s="35" t="s">
        <v>4</v>
      </c>
      <c r="D88" s="35">
        <v>104639</v>
      </c>
      <c r="E88" s="35">
        <f t="shared" si="100"/>
        <v>146</v>
      </c>
      <c r="F88" s="33">
        <f t="shared" si="101"/>
        <v>0.13952732728714914</v>
      </c>
      <c r="G88" s="34">
        <f t="shared" si="102"/>
        <v>146</v>
      </c>
      <c r="H88" s="33">
        <f t="shared" si="103"/>
        <v>0.13952732728714914</v>
      </c>
      <c r="I88" s="34">
        <v>0</v>
      </c>
      <c r="J88" s="33">
        <f t="shared" si="104"/>
        <v>0</v>
      </c>
      <c r="K88" s="34">
        <v>0</v>
      </c>
      <c r="L88" s="33">
        <f t="shared" si="105"/>
        <v>0</v>
      </c>
      <c r="M88" s="34">
        <v>0</v>
      </c>
      <c r="N88" s="33">
        <f t="shared" si="106"/>
        <v>0</v>
      </c>
      <c r="O88" s="34">
        <v>0</v>
      </c>
      <c r="P88" s="33">
        <f t="shared" si="107"/>
        <v>0</v>
      </c>
      <c r="Q88" s="34">
        <v>0</v>
      </c>
      <c r="R88" s="33">
        <f t="shared" si="108"/>
        <v>0</v>
      </c>
      <c r="S88" s="34">
        <v>146</v>
      </c>
      <c r="T88" s="37">
        <f t="shared" si="109"/>
        <v>0.13952732728714914</v>
      </c>
      <c r="U88" s="36">
        <v>20250</v>
      </c>
      <c r="V88" s="35">
        <f t="shared" si="110"/>
        <v>26</v>
      </c>
      <c r="W88" s="33">
        <f t="shared" si="111"/>
        <v>0.12839506172839507</v>
      </c>
      <c r="X88" s="34">
        <f t="shared" si="112"/>
        <v>26</v>
      </c>
      <c r="Y88" s="33">
        <f t="shared" si="113"/>
        <v>0.12839506172839507</v>
      </c>
      <c r="Z88" s="34">
        <v>0</v>
      </c>
      <c r="AA88" s="33">
        <f t="shared" si="114"/>
        <v>0</v>
      </c>
      <c r="AB88" s="34">
        <v>0</v>
      </c>
      <c r="AC88" s="33">
        <f t="shared" si="115"/>
        <v>0</v>
      </c>
      <c r="AD88" s="34">
        <v>0</v>
      </c>
      <c r="AE88" s="33">
        <f t="shared" si="116"/>
        <v>0</v>
      </c>
      <c r="AF88" s="34">
        <v>0</v>
      </c>
      <c r="AG88" s="33">
        <f t="shared" si="117"/>
        <v>0</v>
      </c>
      <c r="AH88" s="34">
        <v>0</v>
      </c>
      <c r="AI88" s="33">
        <f t="shared" si="118"/>
        <v>0</v>
      </c>
      <c r="AJ88" s="34">
        <v>26</v>
      </c>
      <c r="AK88" s="33">
        <f t="shared" si="119"/>
        <v>0.12839506172839507</v>
      </c>
    </row>
    <row r="89" spans="1:37" s="27" customFormat="1" ht="14.1" customHeight="1">
      <c r="A89" s="79"/>
      <c r="B89" s="35">
        <v>40</v>
      </c>
      <c r="C89" s="35" t="s">
        <v>3</v>
      </c>
      <c r="D89" s="35">
        <v>55535</v>
      </c>
      <c r="E89" s="35">
        <f t="shared" si="100"/>
        <v>910</v>
      </c>
      <c r="F89" s="33">
        <f t="shared" si="101"/>
        <v>1.6386062843252003</v>
      </c>
      <c r="G89" s="34">
        <f t="shared" si="102"/>
        <v>738</v>
      </c>
      <c r="H89" s="33">
        <f t="shared" si="103"/>
        <v>1.3288916899252723</v>
      </c>
      <c r="I89" s="34">
        <v>738</v>
      </c>
      <c r="J89" s="33">
        <f t="shared" si="104"/>
        <v>1.3288916899252723</v>
      </c>
      <c r="K89" s="34">
        <v>172</v>
      </c>
      <c r="L89" s="33">
        <f t="shared" si="105"/>
        <v>0.30971459439992799</v>
      </c>
      <c r="M89" s="34">
        <v>0</v>
      </c>
      <c r="N89" s="33">
        <f t="shared" si="106"/>
        <v>0</v>
      </c>
      <c r="O89" s="34">
        <v>0</v>
      </c>
      <c r="P89" s="33">
        <f t="shared" si="107"/>
        <v>0</v>
      </c>
      <c r="Q89" s="34">
        <v>0</v>
      </c>
      <c r="R89" s="33">
        <f t="shared" si="108"/>
        <v>0</v>
      </c>
      <c r="S89" s="34">
        <v>0</v>
      </c>
      <c r="T89" s="37">
        <f t="shared" si="109"/>
        <v>0</v>
      </c>
      <c r="U89" s="36">
        <v>2035</v>
      </c>
      <c r="V89" s="35">
        <f t="shared" si="110"/>
        <v>172</v>
      </c>
      <c r="W89" s="33">
        <f t="shared" si="111"/>
        <v>8.4520884520884518</v>
      </c>
      <c r="X89" s="34">
        <f t="shared" si="112"/>
        <v>0</v>
      </c>
      <c r="Y89" s="33">
        <f t="shared" si="113"/>
        <v>0</v>
      </c>
      <c r="Z89" s="34">
        <v>0</v>
      </c>
      <c r="AA89" s="33">
        <f t="shared" si="114"/>
        <v>0</v>
      </c>
      <c r="AB89" s="34">
        <v>172</v>
      </c>
      <c r="AC89" s="33">
        <f t="shared" si="115"/>
        <v>8.4520884520884518</v>
      </c>
      <c r="AD89" s="34">
        <v>0</v>
      </c>
      <c r="AE89" s="33">
        <f t="shared" si="116"/>
        <v>0</v>
      </c>
      <c r="AF89" s="34">
        <v>0</v>
      </c>
      <c r="AG89" s="33">
        <f t="shared" si="117"/>
        <v>0</v>
      </c>
      <c r="AH89" s="34">
        <v>0</v>
      </c>
      <c r="AI89" s="33">
        <f t="shared" si="118"/>
        <v>0</v>
      </c>
      <c r="AJ89" s="34">
        <v>0</v>
      </c>
      <c r="AK89" s="33">
        <f t="shared" si="119"/>
        <v>0</v>
      </c>
    </row>
    <row r="90" spans="1:37" s="27" customFormat="1" ht="14.1" customHeight="1" thickBot="1">
      <c r="A90" s="79"/>
      <c r="B90" s="30">
        <v>23</v>
      </c>
      <c r="C90" s="30" t="s">
        <v>2</v>
      </c>
      <c r="D90" s="30">
        <v>33197</v>
      </c>
      <c r="E90" s="30">
        <f t="shared" si="100"/>
        <v>0</v>
      </c>
      <c r="F90" s="28">
        <f t="shared" si="101"/>
        <v>0</v>
      </c>
      <c r="G90" s="29">
        <f t="shared" si="102"/>
        <v>0</v>
      </c>
      <c r="H90" s="28">
        <f t="shared" si="103"/>
        <v>0</v>
      </c>
      <c r="I90" s="29">
        <v>0</v>
      </c>
      <c r="J90" s="28">
        <f t="shared" si="104"/>
        <v>0</v>
      </c>
      <c r="K90" s="29">
        <v>0</v>
      </c>
      <c r="L90" s="28">
        <f t="shared" si="105"/>
        <v>0</v>
      </c>
      <c r="M90" s="29">
        <v>0</v>
      </c>
      <c r="N90" s="28">
        <f t="shared" si="106"/>
        <v>0</v>
      </c>
      <c r="O90" s="29">
        <v>0</v>
      </c>
      <c r="P90" s="28">
        <f t="shared" si="107"/>
        <v>0</v>
      </c>
      <c r="Q90" s="29">
        <v>0</v>
      </c>
      <c r="R90" s="28">
        <f t="shared" si="108"/>
        <v>0</v>
      </c>
      <c r="S90" s="29">
        <v>0</v>
      </c>
      <c r="T90" s="32">
        <f t="shared" si="109"/>
        <v>0</v>
      </c>
      <c r="U90" s="31">
        <v>7352</v>
      </c>
      <c r="V90" s="30">
        <f t="shared" si="110"/>
        <v>0</v>
      </c>
      <c r="W90" s="28">
        <f t="shared" si="111"/>
        <v>0</v>
      </c>
      <c r="X90" s="29">
        <f t="shared" si="112"/>
        <v>0</v>
      </c>
      <c r="Y90" s="28">
        <f t="shared" si="113"/>
        <v>0</v>
      </c>
      <c r="Z90" s="29">
        <v>0</v>
      </c>
      <c r="AA90" s="28">
        <f t="shared" si="114"/>
        <v>0</v>
      </c>
      <c r="AB90" s="29">
        <v>0</v>
      </c>
      <c r="AC90" s="28">
        <f t="shared" si="115"/>
        <v>0</v>
      </c>
      <c r="AD90" s="29">
        <v>0</v>
      </c>
      <c r="AE90" s="28">
        <f t="shared" si="116"/>
        <v>0</v>
      </c>
      <c r="AF90" s="29">
        <v>0</v>
      </c>
      <c r="AG90" s="28">
        <f t="shared" si="117"/>
        <v>0</v>
      </c>
      <c r="AH90" s="29">
        <v>0</v>
      </c>
      <c r="AI90" s="28">
        <f t="shared" si="118"/>
        <v>0</v>
      </c>
      <c r="AJ90" s="29">
        <v>0</v>
      </c>
      <c r="AK90" s="28">
        <f t="shared" si="119"/>
        <v>0</v>
      </c>
    </row>
    <row r="91" spans="1:37" s="4" customFormat="1" ht="14.1" customHeight="1" thickTop="1">
      <c r="A91" s="79"/>
      <c r="B91" s="26"/>
      <c r="C91" s="25" t="s">
        <v>0</v>
      </c>
      <c r="D91" s="22">
        <f>+SUM(D85:D90)</f>
        <v>722265</v>
      </c>
      <c r="E91" s="22">
        <f>+SUM(E85:E90)</f>
        <v>26205</v>
      </c>
      <c r="F91" s="21">
        <f>+ROUND(E91/$D91*100,1)</f>
        <v>3.6</v>
      </c>
      <c r="G91" s="24">
        <f>+SUM(G85:G90)</f>
        <v>26033</v>
      </c>
      <c r="H91" s="21">
        <f>+ROUND(G91/$D91*100,1)</f>
        <v>3.6</v>
      </c>
      <c r="I91" s="24">
        <f>+SUM(I85:I90)</f>
        <v>4480</v>
      </c>
      <c r="J91" s="21">
        <f>+ROUND(I91/$D91*100,1)</f>
        <v>0.6</v>
      </c>
      <c r="K91" s="24">
        <f>+SUM(K85:K90)</f>
        <v>172</v>
      </c>
      <c r="L91" s="21">
        <f>+ROUND(K91/$D91*100,1)</f>
        <v>0</v>
      </c>
      <c r="M91" s="24">
        <f>+SUM(M85:M90)</f>
        <v>0</v>
      </c>
      <c r="N91" s="21">
        <f>+ROUND(M91/$D91*100,1)</f>
        <v>0</v>
      </c>
      <c r="O91" s="24">
        <f>+SUM(O85:O90)</f>
        <v>0</v>
      </c>
      <c r="P91" s="21">
        <f>+ROUND(O91/$D91*100,1)</f>
        <v>0</v>
      </c>
      <c r="Q91" s="24">
        <f>+SUM(Q85:Q90)</f>
        <v>21407</v>
      </c>
      <c r="R91" s="21">
        <f>+ROUND(Q91/$D91*100,1)</f>
        <v>3</v>
      </c>
      <c r="S91" s="24">
        <f>+SUM(S85:S90)</f>
        <v>146</v>
      </c>
      <c r="T91" s="23">
        <f>+ROUND(S91/$D91*100,1)</f>
        <v>0</v>
      </c>
      <c r="U91" s="22">
        <f>+SUM(U85:U90)</f>
        <v>103108</v>
      </c>
      <c r="V91" s="22">
        <f>+SUM(V85:V90)</f>
        <v>10495</v>
      </c>
      <c r="W91" s="21">
        <f>+ROUND(V91/$U91*100,1)</f>
        <v>10.199999999999999</v>
      </c>
      <c r="X91" s="22">
        <f>+SUM(X85:X90)</f>
        <v>10323</v>
      </c>
      <c r="Y91" s="21">
        <f>+ROUND(X91/$U91*100,1)</f>
        <v>10</v>
      </c>
      <c r="Z91" s="22">
        <f>SUM(Z85:Z90)</f>
        <v>2954</v>
      </c>
      <c r="AA91" s="21">
        <f>+ROUND(Z91/$U91*100,1)</f>
        <v>2.9</v>
      </c>
      <c r="AB91" s="22">
        <f>SUM(AB85:AB90)</f>
        <v>172</v>
      </c>
      <c r="AC91" s="21">
        <f>+ROUND(AB91/$U91*100,1)</f>
        <v>0.2</v>
      </c>
      <c r="AD91" s="22">
        <f>SUM(AD85:AD90)</f>
        <v>0</v>
      </c>
      <c r="AE91" s="21">
        <f>+ROUND(AD91/$U91*100,1)</f>
        <v>0</v>
      </c>
      <c r="AF91" s="22">
        <f>SUM(AF85:AF90)</f>
        <v>0</v>
      </c>
      <c r="AG91" s="21">
        <f>+ROUND(AF91/$U91*100,1)</f>
        <v>0</v>
      </c>
      <c r="AH91" s="22">
        <f>SUM(AH85:AH90)</f>
        <v>7343</v>
      </c>
      <c r="AI91" s="21">
        <f>+ROUND(AH91/$U91*100,1)</f>
        <v>7.1</v>
      </c>
      <c r="AJ91" s="22">
        <f>SUM(AJ85:AJ90)</f>
        <v>26</v>
      </c>
      <c r="AK91" s="21">
        <f>+ROUND(AJ91/$U91*100,1)</f>
        <v>0</v>
      </c>
    </row>
    <row r="92" spans="1:37" s="4" customFormat="1" ht="14.1" customHeight="1">
      <c r="A92" s="79"/>
      <c r="B92" s="20"/>
      <c r="C92" s="19"/>
      <c r="D92" s="16"/>
      <c r="E92" s="16"/>
      <c r="F92" s="14"/>
      <c r="G92" s="15"/>
      <c r="H92" s="15"/>
      <c r="I92" s="15"/>
      <c r="J92" s="15"/>
      <c r="K92" s="15"/>
      <c r="L92" s="15"/>
      <c r="M92" s="15"/>
      <c r="N92" s="14"/>
      <c r="O92" s="15"/>
      <c r="P92" s="15"/>
      <c r="Q92" s="15"/>
      <c r="R92" s="15"/>
      <c r="S92" s="15"/>
      <c r="T92" s="18"/>
      <c r="U92" s="17"/>
      <c r="V92" s="16"/>
      <c r="W92" s="14"/>
      <c r="X92" s="15"/>
      <c r="Y92" s="14"/>
      <c r="Z92" s="15"/>
      <c r="AA92" s="14"/>
      <c r="AB92" s="15"/>
      <c r="AC92" s="14"/>
      <c r="AD92" s="15"/>
      <c r="AE92" s="14"/>
      <c r="AF92" s="15"/>
      <c r="AG92" s="14"/>
      <c r="AH92" s="15"/>
      <c r="AI92" s="14"/>
      <c r="AJ92" s="15"/>
      <c r="AK92" s="14"/>
    </row>
    <row r="93" spans="1:37" s="4" customFormat="1" ht="14.1" customHeight="1">
      <c r="A93" s="13" t="s">
        <v>1</v>
      </c>
      <c r="B93" s="12"/>
      <c r="C93" s="11" t="s">
        <v>0</v>
      </c>
      <c r="D93" s="9">
        <f>+D15+D21+D36+D46+D51+D54+D66+D72+D83+D91</f>
        <v>18108731</v>
      </c>
      <c r="E93" s="9">
        <f>+E15+E21+E36+E46+E51+E54+E66+E72+E83+E91</f>
        <v>4835629</v>
      </c>
      <c r="F93" s="8">
        <f>+ROUND(E93/$D93*100,1)</f>
        <v>26.7</v>
      </c>
      <c r="G93" s="9">
        <f>+G15+G21+G36+G46+G51+G54+G66+G72+G83+G91</f>
        <v>1486095</v>
      </c>
      <c r="H93" s="8">
        <f>+ROUND(G93/$D93*100,1)</f>
        <v>8.1999999999999993</v>
      </c>
      <c r="I93" s="9">
        <f>+I15+I21+I36+I46+I51+I54+I66+I72+I83+I91</f>
        <v>393816</v>
      </c>
      <c r="J93" s="8">
        <f>+ROUND(I93/$D93*100,1)</f>
        <v>2.2000000000000002</v>
      </c>
      <c r="K93" s="9">
        <f>+K15+K21+K36+K46+K51+K54+K66+K72+K83+K91</f>
        <v>3019839</v>
      </c>
      <c r="L93" s="8">
        <f>+ROUND(K93/$D93*100,1)</f>
        <v>16.7</v>
      </c>
      <c r="M93" s="9">
        <f>+M15+M21+M36+M46+M51+M54+M66+M72+M83+M91</f>
        <v>240900</v>
      </c>
      <c r="N93" s="8">
        <f>+ROUND(M93/$D93*100,1)</f>
        <v>1.3</v>
      </c>
      <c r="O93" s="9">
        <f>+O15+O21+O36+O46+O51+O54+O66+O72+O83+O91</f>
        <v>329695</v>
      </c>
      <c r="P93" s="8">
        <f>+ROUND(O93/$D93*100,1)</f>
        <v>1.8</v>
      </c>
      <c r="Q93" s="9">
        <f>+Q15+Q21+Q36+Q46+Q51+Q54+Q66+Q72+Q83+Q91</f>
        <v>834764</v>
      </c>
      <c r="R93" s="8">
        <f>+ROUND(Q93/$D93*100,1)</f>
        <v>4.5999999999999996</v>
      </c>
      <c r="S93" s="9">
        <f>+S15+S21+S36+S46+S51+S54+S66+S72+S83+S91</f>
        <v>16615</v>
      </c>
      <c r="T93" s="10">
        <f>+ROUND(S93/$D93*100,1)</f>
        <v>0.1</v>
      </c>
      <c r="U93" s="9">
        <f>+U15+U21+U36+U46+U51+U54+U66+U72+U83+U91</f>
        <v>2526232</v>
      </c>
      <c r="V93" s="9">
        <f>+V15+V21+V36+V46+V51+V54+V66+V72+V83+V91</f>
        <v>810990</v>
      </c>
      <c r="W93" s="8">
        <f>+ROUND(V93/$U93*100,1)</f>
        <v>32.1</v>
      </c>
      <c r="X93" s="9">
        <f>+X15+X21+X36+X46+X51+X54+X66+X72+X83+X91</f>
        <v>417795</v>
      </c>
      <c r="Y93" s="8">
        <f>+ROUND(X93/$U93*100,1)</f>
        <v>16.5</v>
      </c>
      <c r="Z93" s="9">
        <f>+Z15+Z21+Z36+Z46+Z51+Z54+Z66+Z72+Z83+Z91</f>
        <v>150573</v>
      </c>
      <c r="AA93" s="8">
        <f>+ROUND(Z93/$U93*100,1)</f>
        <v>6</v>
      </c>
      <c r="AB93" s="9">
        <f>+AB15+AB21+AB36+AB46+AB51+AB54+AB66+AB72+AB83+AB91</f>
        <v>337080</v>
      </c>
      <c r="AC93" s="8">
        <f>+ROUND(AB93/$U93*100,1)</f>
        <v>13.3</v>
      </c>
      <c r="AD93" s="9">
        <f>+AD15+AD21+AD36+AD46+AD51+AD54+AD66+AD72+AD83+AD91</f>
        <v>162369</v>
      </c>
      <c r="AE93" s="8">
        <f>+ROUND(AD93/$U93*100,1)</f>
        <v>6.4</v>
      </c>
      <c r="AF93" s="9">
        <f>+AF15+AF21+AF36+AF46+AF51+AF54+AF66+AF72+AF83+AF91</f>
        <v>56115</v>
      </c>
      <c r="AG93" s="8">
        <f>+ROUND(AF93/$U93*100,1)</f>
        <v>2.2000000000000002</v>
      </c>
      <c r="AH93" s="9">
        <f>+AH15+AH21+AH36+AH46+AH51+AH54+AH66+AH72+AH83+AH91</f>
        <v>101686</v>
      </c>
      <c r="AI93" s="8">
        <f>+ROUND(AH93/$U93*100,1)</f>
        <v>4</v>
      </c>
      <c r="AJ93" s="9">
        <f>+AJ15+AJ21+AJ36+AJ46+AJ51+AJ54+AJ66+AJ72+AJ83+AJ91</f>
        <v>3167</v>
      </c>
      <c r="AK93" s="8">
        <f>+ROUND(AJ93/$U93*100,1)</f>
        <v>0.1</v>
      </c>
    </row>
    <row r="94" spans="1:37" s="4" customFormat="1" ht="14.1" customHeight="1">
      <c r="F94" s="5"/>
      <c r="G94" s="6"/>
      <c r="H94" s="5"/>
      <c r="I94" s="7"/>
      <c r="J94" s="5"/>
      <c r="K94" s="6"/>
      <c r="L94" s="5"/>
      <c r="M94" s="6"/>
      <c r="N94" s="5"/>
      <c r="O94" s="6"/>
      <c r="P94" s="5"/>
      <c r="Q94" s="6"/>
      <c r="R94" s="5"/>
      <c r="S94" s="6"/>
      <c r="T94" s="5"/>
      <c r="W94" s="5"/>
      <c r="X94" s="6"/>
      <c r="Y94" s="5"/>
      <c r="Z94" s="6"/>
      <c r="AA94" s="5"/>
      <c r="AB94" s="6"/>
      <c r="AC94" s="5"/>
      <c r="AD94" s="6"/>
      <c r="AE94" s="5"/>
      <c r="AF94" s="6"/>
      <c r="AG94" s="5"/>
      <c r="AH94" s="6"/>
      <c r="AI94" s="5"/>
      <c r="AJ94" s="6"/>
      <c r="AK94" s="5"/>
    </row>
    <row r="95" spans="1:37" s="4" customFormat="1" ht="14.1" customHeight="1">
      <c r="F95" s="5"/>
      <c r="G95" s="6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W95" s="5"/>
      <c r="X95" s="6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</row>
    <row r="96" spans="1:37" s="4" customFormat="1" ht="14.1" customHeight="1">
      <c r="F96" s="5"/>
      <c r="G96" s="6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W96" s="5"/>
      <c r="X96" s="6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</row>
    <row r="97" spans="6:37" s="4" customFormat="1" ht="14.1" customHeight="1">
      <c r="F97" s="5"/>
      <c r="G97" s="6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W97" s="5"/>
      <c r="X97" s="6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</row>
    <row r="98" spans="6:37" s="4" customFormat="1" ht="14.1" customHeight="1">
      <c r="F98" s="5"/>
      <c r="G98" s="6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W98" s="5"/>
      <c r="X98" s="6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</row>
    <row r="99" spans="6:37" s="4" customFormat="1" ht="14.1" customHeight="1">
      <c r="F99" s="5"/>
      <c r="G99" s="6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W99" s="5"/>
      <c r="X99" s="6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</row>
    <row r="100" spans="6:37" s="4" customFormat="1" ht="14.1" customHeight="1">
      <c r="F100" s="5"/>
      <c r="G100" s="6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W100" s="5"/>
      <c r="X100" s="6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</row>
    <row r="101" spans="6:37" s="4" customFormat="1" ht="14.1" customHeight="1">
      <c r="F101" s="5"/>
      <c r="G101" s="6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W101" s="5"/>
      <c r="X101" s="6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</row>
    <row r="102" spans="6:37" ht="14.1" customHeight="1"/>
    <row r="103" spans="6:37" ht="14.1" customHeight="1"/>
    <row r="104" spans="6:37" ht="14.1" customHeight="1"/>
    <row r="105" spans="6:37" ht="14.1" customHeight="1"/>
    <row r="106" spans="6:37" ht="14.1" customHeight="1"/>
    <row r="107" spans="6:37" ht="14.1" customHeight="1"/>
    <row r="108" spans="6:37" ht="14.1" customHeight="1"/>
    <row r="109" spans="6:37" ht="14.1" customHeight="1"/>
    <row r="110" spans="6:37" ht="14.1" customHeight="1"/>
    <row r="111" spans="6:37" ht="14.1" customHeight="1"/>
    <row r="112" spans="6:37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</sheetData>
  <mergeCells count="47">
    <mergeCell ref="U5:U7"/>
    <mergeCell ref="I4:T4"/>
    <mergeCell ref="Z4:AK4"/>
    <mergeCell ref="E5:H5"/>
    <mergeCell ref="I5:L5"/>
    <mergeCell ref="V5:Y5"/>
    <mergeCell ref="Z5:AC5"/>
    <mergeCell ref="AD5:AE5"/>
    <mergeCell ref="AF5:AG5"/>
    <mergeCell ref="AH5:AI5"/>
    <mergeCell ref="AF6:AG6"/>
    <mergeCell ref="U3:AK3"/>
    <mergeCell ref="D4:D7"/>
    <mergeCell ref="O6:P6"/>
    <mergeCell ref="Q6:R6"/>
    <mergeCell ref="S6:T6"/>
    <mergeCell ref="V6:W6"/>
    <mergeCell ref="M5:N5"/>
    <mergeCell ref="O5:P5"/>
    <mergeCell ref="Q5:R5"/>
    <mergeCell ref="S5:T5"/>
    <mergeCell ref="K6:L6"/>
    <mergeCell ref="M6:N6"/>
    <mergeCell ref="AH6:AI6"/>
    <mergeCell ref="AJ6:AK6"/>
    <mergeCell ref="AJ5:AK5"/>
    <mergeCell ref="A48:A52"/>
    <mergeCell ref="X6:Y6"/>
    <mergeCell ref="Z6:AA6"/>
    <mergeCell ref="AB6:AC6"/>
    <mergeCell ref="AD6:AE6"/>
    <mergeCell ref="E6:F6"/>
    <mergeCell ref="G6:H6"/>
    <mergeCell ref="I6:J6"/>
    <mergeCell ref="A8:A16"/>
    <mergeCell ref="A17:A22"/>
    <mergeCell ref="A23:A37"/>
    <mergeCell ref="A38:A47"/>
    <mergeCell ref="A3:A7"/>
    <mergeCell ref="B3:B7"/>
    <mergeCell ref="C3:C7"/>
    <mergeCell ref="D3:T3"/>
    <mergeCell ref="A53:A55"/>
    <mergeCell ref="A56:A67"/>
    <mergeCell ref="A68:A73"/>
    <mergeCell ref="A74:A84"/>
    <mergeCell ref="A85:A92"/>
  </mergeCells>
  <phoneticPr fontId="3"/>
  <pageMargins left="0.78740157480314965" right="0.19685039370078741" top="0.59055118110236227" bottom="0.59055118110236227" header="0.51181102362204722" footer="0.55118110236220474"/>
  <pageSetup paperSize="9" scale="84" pageOrder="overThenDown" orientation="portrait" r:id="rId1"/>
  <headerFooter alignWithMargins="0"/>
  <rowBreaks count="1" manualBreakCount="1">
    <brk id="55" max="16383" man="1"/>
  </rowBreaks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27-17</vt:lpstr>
      <vt:lpstr>'27-17'!Print_Area</vt:lpstr>
      <vt:lpstr>'27-17'!Print_Titles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2017-06-07T08:24:44Z</cp:lastPrinted>
  <dcterms:created xsi:type="dcterms:W3CDTF">2017-02-20T09:48:02Z</dcterms:created>
  <dcterms:modified xsi:type="dcterms:W3CDTF">2017-06-07T08:24:50Z</dcterms:modified>
</cp:coreProperties>
</file>