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860" activeTab="0"/>
  </bookViews>
  <sheets>
    <sheet name="26_12" sheetId="1" r:id="rId1"/>
  </sheets>
  <definedNames>
    <definedName name="Export" localSheetId="0">'26_12'!$A$6:$D$84</definedName>
    <definedName name="_xlnm.Print_Area" localSheetId="0">'26_12'!$A$1:$H$80</definedName>
  </definedNames>
  <calcPr fullCalcOnLoad="1"/>
</workbook>
</file>

<file path=xl/sharedStrings.xml><?xml version="1.0" encoding="utf-8"?>
<sst xmlns="http://schemas.openxmlformats.org/spreadsheetml/2006/main" count="97" uniqueCount="96">
  <si>
    <t>損益勘定所属職員数（人）</t>
  </si>
  <si>
    <t>損益計算書</t>
  </si>
  <si>
    <t>１　総収益 （１）＋（２）＋（３）</t>
  </si>
  <si>
    <t>　（１）　営業収益 [(ア)～(ウ)]</t>
  </si>
  <si>
    <t>　　　（ア）給水収益</t>
  </si>
  <si>
    <t>　　　（ウ）その他営業収益</t>
  </si>
  <si>
    <t>　（２）　営業外収益 [(ア)～(エ)]</t>
  </si>
  <si>
    <t>　　　（ア）受取利息及び配当金</t>
  </si>
  <si>
    <t>　　　（ウ）他会計補助金</t>
  </si>
  <si>
    <t>２　総費用（１）＋（２）＋（３）</t>
  </si>
  <si>
    <t>　（１）　営業費用 [(ア)～(コ)]</t>
  </si>
  <si>
    <t>　　　（ア）原水費</t>
  </si>
  <si>
    <t>　　　（イ）浄水費</t>
  </si>
  <si>
    <t>　　　（ウ）配水費</t>
  </si>
  <si>
    <t>　　　（ク）減価償却費</t>
  </si>
  <si>
    <t>　　　（ケ）資産減耗費</t>
  </si>
  <si>
    <t>　（２）　営業外費用 [(ア)～(オ)]</t>
  </si>
  <si>
    <t>　　　（ア）企業債利息</t>
  </si>
  <si>
    <t>　　　（エ）繰延勘定償却</t>
  </si>
  <si>
    <t>　　　（オ）その他営業外費用</t>
  </si>
  <si>
    <t>３　当年度純利益[１－２]</t>
  </si>
  <si>
    <t>（参考）　消費税及び地方消費税納付額</t>
  </si>
  <si>
    <t>資本的収支</t>
  </si>
  <si>
    <t>　　（ア）政府債</t>
  </si>
  <si>
    <t>費用構成</t>
  </si>
  <si>
    <t>１　人件費　〔（１）＋（２）〕</t>
  </si>
  <si>
    <t>　（１）直接人件費</t>
  </si>
  <si>
    <t>　（２）間接人件費</t>
  </si>
  <si>
    <t>３　修繕費</t>
  </si>
  <si>
    <t>４　薬品費</t>
  </si>
  <si>
    <t>６　減価償却費</t>
  </si>
  <si>
    <t>８　その他</t>
  </si>
  <si>
    <t>９　計　〔１～８〕</t>
  </si>
  <si>
    <t>１１　合計　〔９＋１０〕</t>
  </si>
  <si>
    <t>長野県</t>
  </si>
  <si>
    <t>長野県上伊那広域水道用水企業団</t>
  </si>
  <si>
    <t>佐久</t>
  </si>
  <si>
    <t>事業体名</t>
  </si>
  <si>
    <t>松本</t>
  </si>
  <si>
    <t>　　　（イ）受託工事収益</t>
  </si>
  <si>
    <t>　　　（イ）国庫（県）補助金</t>
  </si>
  <si>
    <t>　（３）　特別利益</t>
  </si>
  <si>
    <t>　　　（エ）給水費</t>
  </si>
  <si>
    <t>　　　（オ）受託工事費</t>
  </si>
  <si>
    <t>　　　（カ）業務費</t>
  </si>
  <si>
    <t>　　　（コ）その他営業費用</t>
  </si>
  <si>
    <t>　　　（イ）その他借入金利息</t>
  </si>
  <si>
    <t>　　　（ウ）企業債取扱諸費</t>
  </si>
  <si>
    <t>　（３）　特別損失</t>
  </si>
  <si>
    <t>４　当年度純損失[１－２]</t>
  </si>
  <si>
    <t>　　（イ）公庫債</t>
  </si>
  <si>
    <t>　　（ウ）NTT無利子貸付金</t>
  </si>
  <si>
    <t>　　（エ）その他</t>
  </si>
  <si>
    <t>　　（オ）借換債</t>
  </si>
  <si>
    <t>７　受水費</t>
  </si>
  <si>
    <t>１０　受託工事費</t>
  </si>
  <si>
    <t>（３）他会計借入金</t>
  </si>
  <si>
    <t>（４）国庫（県）補助金</t>
  </si>
  <si>
    <t>（６）その他</t>
  </si>
  <si>
    <t>（９）前年度許可債で今年度収入分　（C)</t>
  </si>
  <si>
    <t>（４）他会計長期借入金返還金</t>
  </si>
  <si>
    <t>給水原価（円/m3）</t>
  </si>
  <si>
    <t>供給単価（円/m3）</t>
  </si>
  <si>
    <t>（８）うち翌年度へ繰り越される支出の財源充当額（B)</t>
  </si>
  <si>
    <t>計</t>
  </si>
  <si>
    <t>職員数（人）</t>
  </si>
  <si>
    <t>年間有収水量（千m3）</t>
  </si>
  <si>
    <t>地方事務所</t>
  </si>
  <si>
    <t>上伊那</t>
  </si>
  <si>
    <t>北安曇</t>
  </si>
  <si>
    <t>　　　（キ）総係費</t>
  </si>
  <si>
    <t>１　資本的収入</t>
  </si>
  <si>
    <t>（１）企業債[（ア）～（オ）]</t>
  </si>
  <si>
    <t>（２）他会計出資金補助金</t>
  </si>
  <si>
    <t>（５）工事負担金</t>
  </si>
  <si>
    <t>（１０）純計　(A)-｛(B)+(C)｝=　(D)</t>
  </si>
  <si>
    <t>（１）新設・拡張事業費</t>
  </si>
  <si>
    <t>（２）改良事業費</t>
  </si>
  <si>
    <t>（３）企業債償還金</t>
  </si>
  <si>
    <t>（５）その他</t>
  </si>
  <si>
    <t>（６）計　〔（１）～（５）〕　(E)</t>
  </si>
  <si>
    <t>３　資本的収入額が資本的支出額に不足する額(E)-(D)=(F)</t>
  </si>
  <si>
    <t>事業体番号</t>
  </si>
  <si>
    <t>高瀬広域
水道企業団</t>
  </si>
  <si>
    <t>浅麓
水道企業団</t>
  </si>
  <si>
    <t>［金額単位：千円］</t>
  </si>
  <si>
    <t>-</t>
  </si>
  <si>
    <t>（７）計　[（１）～（６）]　（A)</t>
  </si>
  <si>
    <t>　　　（オ）雑収益</t>
  </si>
  <si>
    <t xml:space="preserve"> （エ）長期前受金戻入</t>
  </si>
  <si>
    <t>２　資本的支出</t>
  </si>
  <si>
    <t>２　動力費</t>
  </si>
  <si>
    <t>５　支払利息</t>
  </si>
  <si>
    <t>-</t>
  </si>
  <si>
    <t>給水原価（円/m3） ※長期前受金戻入相当額を控除した場合</t>
  </si>
  <si>
    <t>１１．財務状況（用水供給）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</si>
</sst>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000"/>
    <numFmt numFmtId="179" formatCode="&quot;H&quot;0"/>
    <numFmt numFmtId="180" formatCode="&quot;S&quot;0"/>
    <numFmt numFmtId="181" formatCode="&quot;H&quot;00"/>
    <numFmt numFmtId="182" formatCode="000"/>
    <numFmt numFmtId="183" formatCode="#,##0.0"/>
    <numFmt numFmtId="184" formatCode="#,##0.000;[Red]\-#,##0.000"/>
    <numFmt numFmtId="185" formatCode="0#"/>
    <numFmt numFmtId="186" formatCode="0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center" vertical="center"/>
    </xf>
    <xf numFmtId="38" fontId="2" fillId="0" borderId="0" xfId="48" applyFont="1" applyAlignment="1">
      <alignment vertical="center" wrapText="1"/>
    </xf>
    <xf numFmtId="38" fontId="3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33" borderId="10" xfId="48" applyFont="1" applyFill="1" applyBorder="1" applyAlignment="1">
      <alignment vertical="center"/>
    </xf>
    <xf numFmtId="40" fontId="2" fillId="0" borderId="0" xfId="48" applyNumberFormat="1" applyFont="1" applyAlignment="1">
      <alignment vertical="center"/>
    </xf>
    <xf numFmtId="40" fontId="2" fillId="33" borderId="10" xfId="48" applyNumberFormat="1" applyFont="1" applyFill="1" applyBorder="1" applyAlignment="1">
      <alignment vertical="center"/>
    </xf>
    <xf numFmtId="38" fontId="2" fillId="34" borderId="10" xfId="48" applyFont="1" applyFill="1" applyBorder="1" applyAlignment="1">
      <alignment horizontal="center" vertical="center"/>
    </xf>
    <xf numFmtId="38" fontId="2" fillId="33" borderId="11" xfId="48" applyFont="1" applyFill="1" applyBorder="1" applyAlignment="1">
      <alignment vertical="center"/>
    </xf>
    <xf numFmtId="38" fontId="2" fillId="33" borderId="12" xfId="48" applyFont="1" applyFill="1" applyBorder="1" applyAlignment="1">
      <alignment vertical="center"/>
    </xf>
    <xf numFmtId="38" fontId="2" fillId="33" borderId="13" xfId="48" applyFont="1" applyFill="1" applyBorder="1" applyAlignment="1">
      <alignment vertical="center"/>
    </xf>
    <xf numFmtId="38" fontId="2" fillId="33" borderId="14" xfId="48" applyFont="1" applyFill="1" applyBorder="1" applyAlignment="1">
      <alignment vertical="center"/>
    </xf>
    <xf numFmtId="38" fontId="2" fillId="33" borderId="15" xfId="48" applyFont="1" applyFill="1" applyBorder="1" applyAlignment="1">
      <alignment vertical="center"/>
    </xf>
    <xf numFmtId="38" fontId="2" fillId="0" borderId="12" xfId="48" applyFont="1" applyFill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40" fontId="2" fillId="0" borderId="10" xfId="48" applyNumberFormat="1" applyFont="1" applyFill="1" applyBorder="1" applyAlignment="1">
      <alignment vertical="center"/>
    </xf>
    <xf numFmtId="38" fontId="4" fillId="0" borderId="14" xfId="48" applyFont="1" applyFill="1" applyBorder="1" applyAlignment="1">
      <alignment vertical="center"/>
    </xf>
    <xf numFmtId="38" fontId="2" fillId="0" borderId="12" xfId="48" applyFont="1" applyFill="1" applyBorder="1" applyAlignment="1">
      <alignment vertical="center"/>
    </xf>
    <xf numFmtId="38" fontId="2" fillId="0" borderId="13" xfId="48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38" fontId="2" fillId="33" borderId="17" xfId="48" applyFont="1" applyFill="1" applyBorder="1" applyAlignment="1">
      <alignment horizontal="left" vertical="center"/>
    </xf>
    <xf numFmtId="38" fontId="2" fillId="33" borderId="14" xfId="48" applyFont="1" applyFill="1" applyBorder="1" applyAlignment="1">
      <alignment horizontal="left" vertical="center"/>
    </xf>
    <xf numFmtId="38" fontId="2" fillId="0" borderId="12" xfId="48" applyFont="1" applyFill="1" applyBorder="1" applyAlignment="1">
      <alignment/>
    </xf>
    <xf numFmtId="38" fontId="2" fillId="0" borderId="11" xfId="48" applyFont="1" applyFill="1" applyBorder="1" applyAlignment="1">
      <alignment/>
    </xf>
    <xf numFmtId="38" fontId="2" fillId="0" borderId="14" xfId="48" applyFont="1" applyFill="1" applyBorder="1" applyAlignment="1">
      <alignment/>
    </xf>
    <xf numFmtId="38" fontId="2" fillId="0" borderId="18" xfId="48" applyFont="1" applyFill="1" applyBorder="1" applyAlignment="1">
      <alignment/>
    </xf>
    <xf numFmtId="38" fontId="2" fillId="0" borderId="19" xfId="48" applyFont="1" applyFill="1" applyBorder="1" applyAlignment="1">
      <alignment/>
    </xf>
    <xf numFmtId="38" fontId="2" fillId="0" borderId="10" xfId="48" applyFont="1" applyFill="1" applyBorder="1" applyAlignment="1">
      <alignment/>
    </xf>
    <xf numFmtId="38" fontId="2" fillId="0" borderId="10" xfId="48" applyFont="1" applyFill="1" applyBorder="1" applyAlignment="1">
      <alignment horizontal="right" vertical="center"/>
    </xf>
    <xf numFmtId="38" fontId="2" fillId="33" borderId="20" xfId="48" applyFont="1" applyFill="1" applyBorder="1" applyAlignment="1">
      <alignment vertical="center"/>
    </xf>
    <xf numFmtId="38" fontId="2" fillId="0" borderId="11" xfId="48" applyFont="1" applyFill="1" applyBorder="1" applyAlignment="1">
      <alignment vertical="center"/>
    </xf>
    <xf numFmtId="38" fontId="2" fillId="35" borderId="12" xfId="48" applyFont="1" applyFill="1" applyBorder="1" applyAlignment="1">
      <alignment vertical="center"/>
    </xf>
    <xf numFmtId="38" fontId="2" fillId="33" borderId="16" xfId="48" applyFont="1" applyFill="1" applyBorder="1" applyAlignment="1">
      <alignment vertical="center"/>
    </xf>
    <xf numFmtId="38" fontId="2" fillId="36" borderId="10" xfId="48" applyFont="1" applyFill="1" applyBorder="1" applyAlignment="1">
      <alignment vertical="center"/>
    </xf>
    <xf numFmtId="40" fontId="2" fillId="36" borderId="10" xfId="48" applyNumberFormat="1" applyFont="1" applyFill="1" applyBorder="1" applyAlignment="1">
      <alignment vertical="center"/>
    </xf>
    <xf numFmtId="40" fontId="2" fillId="0" borderId="10" xfId="48" applyNumberFormat="1" applyFont="1" applyFill="1" applyBorder="1" applyAlignment="1">
      <alignment horizontal="right" vertical="center"/>
    </xf>
    <xf numFmtId="38" fontId="2" fillId="34" borderId="10" xfId="48" applyFont="1" applyFill="1" applyBorder="1" applyAlignment="1">
      <alignment horizontal="center" vertical="center" wrapText="1"/>
    </xf>
    <xf numFmtId="40" fontId="2" fillId="36" borderId="10" xfId="48" applyNumberFormat="1" applyFont="1" applyFill="1" applyBorder="1" applyAlignment="1">
      <alignment vertical="center"/>
    </xf>
    <xf numFmtId="38" fontId="2" fillId="0" borderId="21" xfId="48" applyFont="1" applyBorder="1" applyAlignment="1">
      <alignment horizontal="right" vertical="center"/>
    </xf>
    <xf numFmtId="38" fontId="2" fillId="33" borderId="22" xfId="48" applyFont="1" applyFill="1" applyBorder="1" applyAlignment="1">
      <alignment horizontal="center" vertical="center"/>
    </xf>
    <xf numFmtId="38" fontId="2" fillId="33" borderId="23" xfId="48" applyFont="1" applyFill="1" applyBorder="1" applyAlignment="1">
      <alignment horizontal="center" vertical="center"/>
    </xf>
    <xf numFmtId="38" fontId="2" fillId="33" borderId="24" xfId="48" applyFont="1" applyFill="1" applyBorder="1" applyAlignment="1">
      <alignment horizontal="center" vertical="center"/>
    </xf>
    <xf numFmtId="38" fontId="2" fillId="33" borderId="25" xfId="48" applyFont="1" applyFill="1" applyBorder="1" applyAlignment="1">
      <alignment horizontal="center" vertical="center"/>
    </xf>
    <xf numFmtId="38" fontId="2" fillId="33" borderId="16" xfId="48" applyFont="1" applyFill="1" applyBorder="1" applyAlignment="1">
      <alignment horizontal="center" vertical="center"/>
    </xf>
    <xf numFmtId="38" fontId="2" fillId="33" borderId="22" xfId="48" applyFont="1" applyFill="1" applyBorder="1" applyAlignment="1">
      <alignment horizontal="center" vertical="center" wrapText="1"/>
    </xf>
    <xf numFmtId="38" fontId="2" fillId="33" borderId="23" xfId="48" applyFont="1" applyFill="1" applyBorder="1" applyAlignment="1">
      <alignment horizontal="center" vertical="center" wrapText="1"/>
    </xf>
    <xf numFmtId="38" fontId="2" fillId="33" borderId="24" xfId="48" applyFont="1" applyFill="1" applyBorder="1" applyAlignment="1">
      <alignment horizontal="center" vertical="center" wrapText="1"/>
    </xf>
    <xf numFmtId="38" fontId="2" fillId="33" borderId="11" xfId="48" applyFont="1" applyFill="1" applyBorder="1" applyAlignment="1">
      <alignment horizontal="center" vertical="center" wrapText="1"/>
    </xf>
    <xf numFmtId="38" fontId="2" fillId="33" borderId="12" xfId="48" applyFont="1" applyFill="1" applyBorder="1" applyAlignment="1">
      <alignment horizontal="center" vertical="center" wrapText="1"/>
    </xf>
    <xf numFmtId="38" fontId="2" fillId="33" borderId="13" xfId="48" applyFont="1" applyFill="1" applyBorder="1" applyAlignment="1">
      <alignment horizontal="center" vertical="center" wrapText="1"/>
    </xf>
    <xf numFmtId="38" fontId="2" fillId="33" borderId="26" xfId="48" applyFont="1" applyFill="1" applyBorder="1" applyAlignment="1">
      <alignment horizontal="left" vertical="center"/>
    </xf>
    <xf numFmtId="38" fontId="2" fillId="33" borderId="15" xfId="48" applyFont="1" applyFill="1" applyBorder="1" applyAlignment="1">
      <alignment horizontal="left" vertical="center"/>
    </xf>
    <xf numFmtId="38" fontId="2" fillId="33" borderId="17" xfId="48" applyFont="1" applyFill="1" applyBorder="1" applyAlignment="1">
      <alignment horizontal="left" vertical="center"/>
    </xf>
    <xf numFmtId="38" fontId="2" fillId="33" borderId="14" xfId="48" applyFont="1" applyFill="1" applyBorder="1" applyAlignment="1">
      <alignment horizontal="left" vertical="center"/>
    </xf>
    <xf numFmtId="38" fontId="2" fillId="33" borderId="27" xfId="48" applyFont="1" applyFill="1" applyBorder="1" applyAlignment="1">
      <alignment horizontal="center" vertical="center" wrapText="1"/>
    </xf>
    <xf numFmtId="0" fontId="0" fillId="0" borderId="28" xfId="60" applyBorder="1">
      <alignment vertical="center"/>
      <protection/>
    </xf>
    <xf numFmtId="38" fontId="2" fillId="33" borderId="29" xfId="48" applyFont="1" applyFill="1" applyBorder="1" applyAlignment="1">
      <alignment horizontal="center" vertical="center" wrapText="1"/>
    </xf>
    <xf numFmtId="38" fontId="2" fillId="33" borderId="30" xfId="48" applyFont="1" applyFill="1" applyBorder="1" applyAlignment="1">
      <alignment horizontal="center" vertical="center" wrapText="1"/>
    </xf>
    <xf numFmtId="38" fontId="2" fillId="33" borderId="31" xfId="48" applyFont="1" applyFill="1" applyBorder="1" applyAlignment="1">
      <alignment horizontal="center" vertical="center" wrapText="1"/>
    </xf>
    <xf numFmtId="38" fontId="2" fillId="33" borderId="32" xfId="48" applyFont="1" applyFill="1" applyBorder="1" applyAlignment="1">
      <alignment horizontal="left" vertical="center"/>
    </xf>
    <xf numFmtId="38" fontId="2" fillId="33" borderId="33" xfId="48" applyFont="1" applyFill="1" applyBorder="1" applyAlignment="1">
      <alignment horizontal="left" vertical="center"/>
    </xf>
    <xf numFmtId="38" fontId="2" fillId="33" borderId="34" xfId="48" applyFont="1" applyFill="1" applyBorder="1" applyAlignment="1">
      <alignment vertical="center"/>
    </xf>
    <xf numFmtId="38" fontId="2" fillId="33" borderId="21" xfId="48" applyFont="1" applyFill="1" applyBorder="1" applyAlignment="1">
      <alignment vertical="center"/>
    </xf>
    <xf numFmtId="38" fontId="2" fillId="33" borderId="19" xfId="48" applyFont="1" applyFill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40" fontId="2" fillId="33" borderId="10" xfId="48" applyNumberFormat="1" applyFont="1" applyFill="1" applyBorder="1" applyAlignment="1">
      <alignment vertical="center"/>
    </xf>
    <xf numFmtId="38" fontId="2" fillId="33" borderId="10" xfId="48" applyFont="1" applyFill="1" applyBorder="1" applyAlignment="1">
      <alignment horizontal="center" vertical="center" wrapText="1"/>
    </xf>
    <xf numFmtId="38" fontId="2" fillId="36" borderId="11" xfId="48" applyFont="1" applyFill="1" applyBorder="1" applyAlignment="1">
      <alignment horizontal="left" vertical="center"/>
    </xf>
    <xf numFmtId="38" fontId="2" fillId="36" borderId="12" xfId="48" applyFont="1" applyFill="1" applyBorder="1" applyAlignment="1">
      <alignment horizontal="left" vertical="center"/>
    </xf>
    <xf numFmtId="38" fontId="2" fillId="36" borderId="13" xfId="48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_12_財務状況（用水供給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" sqref="A2"/>
    </sheetView>
  </sheetViews>
  <sheetFormatPr defaultColWidth="9.00390625" defaultRowHeight="13.5"/>
  <cols>
    <col min="1" max="2" width="2.375" style="3" customWidth="1"/>
    <col min="3" max="3" width="34.50390625" style="1" customWidth="1"/>
    <col min="4" max="25" width="8.625" style="1" customWidth="1"/>
    <col min="26" max="16384" width="9.00390625" style="1" customWidth="1"/>
  </cols>
  <sheetData>
    <row r="1" ht="19.5" customHeight="1">
      <c r="A1" s="4" t="s">
        <v>95</v>
      </c>
    </row>
    <row r="2" spans="3:8" s="2" customFormat="1" ht="11.25" customHeight="1">
      <c r="C2" s="5"/>
      <c r="G2" s="40" t="s">
        <v>85</v>
      </c>
      <c r="H2" s="40"/>
    </row>
    <row r="3" spans="1:8" s="2" customFormat="1" ht="11.25" customHeight="1">
      <c r="A3" s="41" t="s">
        <v>67</v>
      </c>
      <c r="B3" s="42"/>
      <c r="C3" s="43"/>
      <c r="D3" s="9" t="s">
        <v>36</v>
      </c>
      <c r="E3" s="9" t="s">
        <v>68</v>
      </c>
      <c r="F3" s="9" t="s">
        <v>38</v>
      </c>
      <c r="G3" s="9" t="s">
        <v>69</v>
      </c>
      <c r="H3" s="44" t="s">
        <v>64</v>
      </c>
    </row>
    <row r="4" spans="1:8" s="2" customFormat="1" ht="11.25" customHeight="1">
      <c r="A4" s="41" t="s">
        <v>82</v>
      </c>
      <c r="B4" s="42"/>
      <c r="C4" s="43"/>
      <c r="D4" s="9">
        <v>501</v>
      </c>
      <c r="E4" s="9">
        <v>504</v>
      </c>
      <c r="F4" s="9">
        <v>502</v>
      </c>
      <c r="G4" s="9">
        <v>503</v>
      </c>
      <c r="H4" s="45"/>
    </row>
    <row r="5" spans="1:8" s="3" customFormat="1" ht="36.75" customHeight="1">
      <c r="A5" s="46" t="s">
        <v>37</v>
      </c>
      <c r="B5" s="47"/>
      <c r="C5" s="48"/>
      <c r="D5" s="38" t="s">
        <v>84</v>
      </c>
      <c r="E5" s="38" t="s">
        <v>35</v>
      </c>
      <c r="F5" s="38" t="s">
        <v>34</v>
      </c>
      <c r="G5" s="38" t="s">
        <v>83</v>
      </c>
      <c r="H5" s="45"/>
    </row>
    <row r="6" spans="1:8" ht="11.25" customHeight="1">
      <c r="A6" s="49" t="s">
        <v>1</v>
      </c>
      <c r="B6" s="52" t="s">
        <v>2</v>
      </c>
      <c r="C6" s="53"/>
      <c r="D6" s="25">
        <v>342000</v>
      </c>
      <c r="E6" s="25">
        <v>1073661</v>
      </c>
      <c r="F6" s="25">
        <v>1535352</v>
      </c>
      <c r="G6" s="25">
        <f>G7+G11+G17</f>
        <v>0</v>
      </c>
      <c r="H6" s="10">
        <f aca="true" t="shared" si="0" ref="H6:H74">+SUM(D6:G6)</f>
        <v>2951013</v>
      </c>
    </row>
    <row r="7" spans="1:8" ht="11.25" customHeight="1">
      <c r="A7" s="50"/>
      <c r="B7" s="54" t="s">
        <v>3</v>
      </c>
      <c r="C7" s="55"/>
      <c r="D7" s="24">
        <v>338203</v>
      </c>
      <c r="E7" s="24">
        <v>822972</v>
      </c>
      <c r="F7" s="24">
        <v>1311801</v>
      </c>
      <c r="G7" s="24">
        <f>SUM(G8:G10)</f>
        <v>0</v>
      </c>
      <c r="H7" s="11">
        <f t="shared" si="0"/>
        <v>2472976</v>
      </c>
    </row>
    <row r="8" spans="1:8" ht="11.25" customHeight="1">
      <c r="A8" s="50"/>
      <c r="B8" s="54" t="s">
        <v>4</v>
      </c>
      <c r="C8" s="55"/>
      <c r="D8" s="24">
        <v>338203</v>
      </c>
      <c r="E8" s="24">
        <v>822972</v>
      </c>
      <c r="F8" s="26">
        <v>1311801</v>
      </c>
      <c r="G8" s="19">
        <v>0</v>
      </c>
      <c r="H8" s="11">
        <f t="shared" si="0"/>
        <v>2472976</v>
      </c>
    </row>
    <row r="9" spans="1:8" ht="11.25" customHeight="1">
      <c r="A9" s="50"/>
      <c r="B9" s="54" t="s">
        <v>39</v>
      </c>
      <c r="C9" s="55"/>
      <c r="D9" s="15">
        <v>0</v>
      </c>
      <c r="E9" s="15">
        <v>0</v>
      </c>
      <c r="F9" s="18">
        <v>0</v>
      </c>
      <c r="G9" s="19">
        <v>0</v>
      </c>
      <c r="H9" s="11">
        <f t="shared" si="0"/>
        <v>0</v>
      </c>
    </row>
    <row r="10" spans="1:8" ht="11.25" customHeight="1">
      <c r="A10" s="50"/>
      <c r="B10" s="54" t="s">
        <v>5</v>
      </c>
      <c r="C10" s="55"/>
      <c r="D10" s="24">
        <v>0</v>
      </c>
      <c r="E10" s="15">
        <v>0</v>
      </c>
      <c r="F10" s="26">
        <v>0</v>
      </c>
      <c r="G10" s="19">
        <v>0</v>
      </c>
      <c r="H10" s="11">
        <f t="shared" si="0"/>
        <v>0</v>
      </c>
    </row>
    <row r="11" spans="1:8" ht="11.25" customHeight="1">
      <c r="A11" s="50"/>
      <c r="B11" s="54" t="s">
        <v>6</v>
      </c>
      <c r="C11" s="55"/>
      <c r="D11" s="24">
        <v>3797</v>
      </c>
      <c r="E11" s="24">
        <v>250689</v>
      </c>
      <c r="F11" s="24">
        <v>73633</v>
      </c>
      <c r="G11" s="24">
        <f>SUM(G12:G16)</f>
        <v>0</v>
      </c>
      <c r="H11" s="11">
        <f t="shared" si="0"/>
        <v>328119</v>
      </c>
    </row>
    <row r="12" spans="1:8" ht="11.25" customHeight="1">
      <c r="A12" s="50"/>
      <c r="B12" s="54" t="s">
        <v>7</v>
      </c>
      <c r="C12" s="55"/>
      <c r="D12" s="24">
        <v>1203</v>
      </c>
      <c r="E12" s="24">
        <v>8900</v>
      </c>
      <c r="F12" s="26">
        <v>2321</v>
      </c>
      <c r="G12" s="19">
        <v>0</v>
      </c>
      <c r="H12" s="11">
        <f t="shared" si="0"/>
        <v>12424</v>
      </c>
    </row>
    <row r="13" spans="1:8" ht="11.25" customHeight="1">
      <c r="A13" s="50"/>
      <c r="B13" s="54" t="s">
        <v>40</v>
      </c>
      <c r="C13" s="55"/>
      <c r="D13" s="15">
        <v>0</v>
      </c>
      <c r="E13" s="15">
        <v>0</v>
      </c>
      <c r="F13" s="18">
        <v>0</v>
      </c>
      <c r="G13" s="19">
        <v>0</v>
      </c>
      <c r="H13" s="11">
        <f t="shared" si="0"/>
        <v>0</v>
      </c>
    </row>
    <row r="14" spans="1:8" ht="11.25" customHeight="1">
      <c r="A14" s="50"/>
      <c r="B14" s="54" t="s">
        <v>8</v>
      </c>
      <c r="C14" s="55"/>
      <c r="D14" s="24">
        <v>792</v>
      </c>
      <c r="E14" s="24">
        <v>8903</v>
      </c>
      <c r="F14" s="26">
        <v>836</v>
      </c>
      <c r="G14" s="19">
        <v>0</v>
      </c>
      <c r="H14" s="11">
        <f t="shared" si="0"/>
        <v>10531</v>
      </c>
    </row>
    <row r="15" spans="1:8" ht="11.25" customHeight="1">
      <c r="A15" s="50"/>
      <c r="B15" s="22"/>
      <c r="C15" s="23" t="s">
        <v>89</v>
      </c>
      <c r="D15" s="24">
        <v>1715</v>
      </c>
      <c r="E15" s="24">
        <v>163031</v>
      </c>
      <c r="F15" s="26">
        <v>68763</v>
      </c>
      <c r="G15" s="19">
        <v>0</v>
      </c>
      <c r="H15" s="11">
        <f t="shared" si="0"/>
        <v>233509</v>
      </c>
    </row>
    <row r="16" spans="1:8" ht="11.25" customHeight="1">
      <c r="A16" s="50"/>
      <c r="B16" s="54" t="s">
        <v>88</v>
      </c>
      <c r="C16" s="55"/>
      <c r="D16" s="24">
        <v>87</v>
      </c>
      <c r="E16" s="24">
        <v>69855</v>
      </c>
      <c r="F16" s="26">
        <v>1713</v>
      </c>
      <c r="G16" s="19">
        <v>0</v>
      </c>
      <c r="H16" s="11">
        <f t="shared" si="0"/>
        <v>71655</v>
      </c>
    </row>
    <row r="17" spans="1:8" ht="11.25" customHeight="1">
      <c r="A17" s="50"/>
      <c r="B17" s="54" t="s">
        <v>41</v>
      </c>
      <c r="C17" s="55"/>
      <c r="D17" s="15">
        <v>0</v>
      </c>
      <c r="E17" s="15">
        <v>0</v>
      </c>
      <c r="F17" s="18">
        <v>149918</v>
      </c>
      <c r="G17" s="19">
        <v>0</v>
      </c>
      <c r="H17" s="11">
        <f t="shared" si="0"/>
        <v>149918</v>
      </c>
    </row>
    <row r="18" spans="1:8" ht="11.25" customHeight="1">
      <c r="A18" s="50"/>
      <c r="B18" s="54" t="s">
        <v>9</v>
      </c>
      <c r="C18" s="55"/>
      <c r="D18" s="24">
        <v>212829</v>
      </c>
      <c r="E18" s="24">
        <v>727124</v>
      </c>
      <c r="F18" s="24">
        <v>1014844</v>
      </c>
      <c r="G18" s="24">
        <f>G19+G30+G36</f>
        <v>0</v>
      </c>
      <c r="H18" s="11">
        <f t="shared" si="0"/>
        <v>1954797</v>
      </c>
    </row>
    <row r="19" spans="1:8" ht="11.25" customHeight="1">
      <c r="A19" s="50"/>
      <c r="B19" s="54" t="s">
        <v>10</v>
      </c>
      <c r="C19" s="55"/>
      <c r="D19" s="24">
        <v>196061</v>
      </c>
      <c r="E19" s="24">
        <v>644367</v>
      </c>
      <c r="F19" s="24">
        <v>975726</v>
      </c>
      <c r="G19" s="24">
        <f>SUM(G20:G29)</f>
        <v>0</v>
      </c>
      <c r="H19" s="11">
        <f t="shared" si="0"/>
        <v>1816154</v>
      </c>
    </row>
    <row r="20" spans="1:8" ht="11.25" customHeight="1">
      <c r="A20" s="50"/>
      <c r="B20" s="54" t="s">
        <v>11</v>
      </c>
      <c r="C20" s="55"/>
      <c r="D20" s="24">
        <v>37116</v>
      </c>
      <c r="E20" s="24">
        <v>5799</v>
      </c>
      <c r="F20" s="26">
        <v>442061</v>
      </c>
      <c r="G20" s="19">
        <v>0</v>
      </c>
      <c r="H20" s="11">
        <f t="shared" si="0"/>
        <v>484976</v>
      </c>
    </row>
    <row r="21" spans="1:8" ht="11.25" customHeight="1">
      <c r="A21" s="50"/>
      <c r="B21" s="54" t="s">
        <v>12</v>
      </c>
      <c r="C21" s="55"/>
      <c r="D21" s="24">
        <v>0</v>
      </c>
      <c r="E21" s="24">
        <v>138205</v>
      </c>
      <c r="F21" s="26">
        <v>0</v>
      </c>
      <c r="G21" s="19">
        <v>0</v>
      </c>
      <c r="H21" s="11">
        <f t="shared" si="0"/>
        <v>138205</v>
      </c>
    </row>
    <row r="22" spans="1:8" ht="11.25" customHeight="1">
      <c r="A22" s="50"/>
      <c r="B22" s="54" t="s">
        <v>13</v>
      </c>
      <c r="C22" s="55"/>
      <c r="D22" s="24">
        <v>3069</v>
      </c>
      <c r="E22" s="15">
        <v>0</v>
      </c>
      <c r="F22" s="26">
        <v>0</v>
      </c>
      <c r="G22" s="19">
        <v>0</v>
      </c>
      <c r="H22" s="11">
        <f t="shared" si="0"/>
        <v>3069</v>
      </c>
    </row>
    <row r="23" spans="1:8" ht="11.25" customHeight="1">
      <c r="A23" s="50"/>
      <c r="B23" s="54" t="s">
        <v>42</v>
      </c>
      <c r="C23" s="55"/>
      <c r="D23" s="24">
        <v>0</v>
      </c>
      <c r="E23" s="15">
        <v>0</v>
      </c>
      <c r="F23" s="26">
        <v>0</v>
      </c>
      <c r="G23" s="19">
        <v>0</v>
      </c>
      <c r="H23" s="11">
        <f t="shared" si="0"/>
        <v>0</v>
      </c>
    </row>
    <row r="24" spans="1:8" ht="11.25" customHeight="1">
      <c r="A24" s="50"/>
      <c r="B24" s="54" t="s">
        <v>43</v>
      </c>
      <c r="C24" s="55"/>
      <c r="D24" s="24">
        <v>0</v>
      </c>
      <c r="E24" s="15">
        <v>0</v>
      </c>
      <c r="F24" s="26">
        <v>0</v>
      </c>
      <c r="G24" s="19">
        <v>0</v>
      </c>
      <c r="H24" s="11">
        <f t="shared" si="0"/>
        <v>0</v>
      </c>
    </row>
    <row r="25" spans="1:8" ht="11.25" customHeight="1">
      <c r="A25" s="50"/>
      <c r="B25" s="54" t="s">
        <v>44</v>
      </c>
      <c r="C25" s="55"/>
      <c r="D25" s="24">
        <v>0</v>
      </c>
      <c r="E25" s="15">
        <v>0</v>
      </c>
      <c r="F25" s="26">
        <v>0</v>
      </c>
      <c r="G25" s="19">
        <v>0</v>
      </c>
      <c r="H25" s="11">
        <f t="shared" si="0"/>
        <v>0</v>
      </c>
    </row>
    <row r="26" spans="1:8" ht="11.25" customHeight="1">
      <c r="A26" s="50"/>
      <c r="B26" s="54" t="s">
        <v>70</v>
      </c>
      <c r="C26" s="55"/>
      <c r="D26" s="24">
        <v>85621</v>
      </c>
      <c r="E26" s="24">
        <v>32574</v>
      </c>
      <c r="F26" s="26">
        <v>0</v>
      </c>
      <c r="G26" s="19">
        <v>0</v>
      </c>
      <c r="H26" s="11">
        <f t="shared" si="0"/>
        <v>118195</v>
      </c>
    </row>
    <row r="27" spans="1:8" ht="11.25" customHeight="1">
      <c r="A27" s="50"/>
      <c r="B27" s="54" t="s">
        <v>14</v>
      </c>
      <c r="C27" s="55"/>
      <c r="D27" s="24">
        <v>69379</v>
      </c>
      <c r="E27" s="24">
        <v>465785</v>
      </c>
      <c r="F27" s="26">
        <v>528178</v>
      </c>
      <c r="G27" s="19">
        <v>0</v>
      </c>
      <c r="H27" s="11">
        <f t="shared" si="0"/>
        <v>1063342</v>
      </c>
    </row>
    <row r="28" spans="1:8" ht="11.25" customHeight="1">
      <c r="A28" s="50"/>
      <c r="B28" s="54" t="s">
        <v>15</v>
      </c>
      <c r="C28" s="55"/>
      <c r="D28" s="24">
        <v>876</v>
      </c>
      <c r="E28" s="24">
        <v>2004</v>
      </c>
      <c r="F28" s="26">
        <v>5487</v>
      </c>
      <c r="G28" s="19">
        <v>0</v>
      </c>
      <c r="H28" s="11">
        <f t="shared" si="0"/>
        <v>8367</v>
      </c>
    </row>
    <row r="29" spans="1:8" ht="11.25" customHeight="1">
      <c r="A29" s="50"/>
      <c r="B29" s="54" t="s">
        <v>45</v>
      </c>
      <c r="C29" s="55"/>
      <c r="D29" s="24">
        <v>0</v>
      </c>
      <c r="E29" s="15">
        <v>0</v>
      </c>
      <c r="F29" s="26">
        <v>0</v>
      </c>
      <c r="G29" s="19">
        <v>0</v>
      </c>
      <c r="H29" s="11">
        <f t="shared" si="0"/>
        <v>0</v>
      </c>
    </row>
    <row r="30" spans="1:8" ht="11.25" customHeight="1">
      <c r="A30" s="50"/>
      <c r="B30" s="54" t="s">
        <v>16</v>
      </c>
      <c r="C30" s="55"/>
      <c r="D30" s="24">
        <v>16768</v>
      </c>
      <c r="E30" s="24">
        <v>78894</v>
      </c>
      <c r="F30" s="24">
        <v>31490</v>
      </c>
      <c r="G30" s="24">
        <f>SUM(G31:G35)</f>
        <v>0</v>
      </c>
      <c r="H30" s="11">
        <f t="shared" si="0"/>
        <v>127152</v>
      </c>
    </row>
    <row r="31" spans="1:8" ht="11.25" customHeight="1">
      <c r="A31" s="50"/>
      <c r="B31" s="54" t="s">
        <v>17</v>
      </c>
      <c r="C31" s="55"/>
      <c r="D31" s="24">
        <v>16181</v>
      </c>
      <c r="E31" s="24">
        <v>39565</v>
      </c>
      <c r="F31" s="26">
        <v>31410</v>
      </c>
      <c r="G31" s="19">
        <v>0</v>
      </c>
      <c r="H31" s="11">
        <f t="shared" si="0"/>
        <v>87156</v>
      </c>
    </row>
    <row r="32" spans="1:8" ht="11.25" customHeight="1">
      <c r="A32" s="50"/>
      <c r="B32" s="54" t="s">
        <v>46</v>
      </c>
      <c r="C32" s="55"/>
      <c r="D32" s="24">
        <v>0</v>
      </c>
      <c r="E32" s="15">
        <v>0</v>
      </c>
      <c r="F32" s="26">
        <v>0</v>
      </c>
      <c r="G32" s="19">
        <v>0</v>
      </c>
      <c r="H32" s="11">
        <f t="shared" si="0"/>
        <v>0</v>
      </c>
    </row>
    <row r="33" spans="1:8" ht="11.25" customHeight="1">
      <c r="A33" s="50"/>
      <c r="B33" s="54" t="s">
        <v>47</v>
      </c>
      <c r="C33" s="55"/>
      <c r="D33" s="24">
        <v>0</v>
      </c>
      <c r="E33" s="15">
        <v>0</v>
      </c>
      <c r="F33" s="26">
        <v>0</v>
      </c>
      <c r="G33" s="19">
        <v>0</v>
      </c>
      <c r="H33" s="11">
        <f t="shared" si="0"/>
        <v>0</v>
      </c>
    </row>
    <row r="34" spans="1:8" ht="11.25" customHeight="1">
      <c r="A34" s="50"/>
      <c r="B34" s="54" t="s">
        <v>18</v>
      </c>
      <c r="C34" s="55"/>
      <c r="D34" s="24"/>
      <c r="E34" s="15">
        <v>0</v>
      </c>
      <c r="F34" s="26">
        <v>0</v>
      </c>
      <c r="G34" s="19">
        <v>0</v>
      </c>
      <c r="H34" s="11">
        <f t="shared" si="0"/>
        <v>0</v>
      </c>
    </row>
    <row r="35" spans="1:8" ht="11.25" customHeight="1">
      <c r="A35" s="50"/>
      <c r="B35" s="54" t="s">
        <v>19</v>
      </c>
      <c r="C35" s="55"/>
      <c r="D35" s="24">
        <v>587</v>
      </c>
      <c r="E35" s="24">
        <v>39329</v>
      </c>
      <c r="F35" s="26">
        <v>80</v>
      </c>
      <c r="G35" s="19">
        <v>0</v>
      </c>
      <c r="H35" s="11">
        <f t="shared" si="0"/>
        <v>39996</v>
      </c>
    </row>
    <row r="36" spans="1:8" ht="11.25" customHeight="1">
      <c r="A36" s="50"/>
      <c r="B36" s="54" t="s">
        <v>48</v>
      </c>
      <c r="C36" s="55"/>
      <c r="D36" s="24">
        <v>0</v>
      </c>
      <c r="E36" s="15">
        <v>3863</v>
      </c>
      <c r="F36" s="26">
        <v>7628</v>
      </c>
      <c r="G36" s="19">
        <v>0</v>
      </c>
      <c r="H36" s="11">
        <f t="shared" si="0"/>
        <v>11491</v>
      </c>
    </row>
    <row r="37" spans="1:8" ht="11.25" customHeight="1">
      <c r="A37" s="50"/>
      <c r="B37" s="54" t="s">
        <v>20</v>
      </c>
      <c r="C37" s="55"/>
      <c r="D37" s="24">
        <v>129171</v>
      </c>
      <c r="E37" s="24">
        <v>346537</v>
      </c>
      <c r="F37" s="24">
        <v>520508</v>
      </c>
      <c r="G37" s="24">
        <f>G6-G18</f>
        <v>0</v>
      </c>
      <c r="H37" s="11">
        <f t="shared" si="0"/>
        <v>996216</v>
      </c>
    </row>
    <row r="38" spans="1:8" ht="11.25" customHeight="1">
      <c r="A38" s="50"/>
      <c r="B38" s="54" t="s">
        <v>49</v>
      </c>
      <c r="C38" s="55"/>
      <c r="D38" s="15"/>
      <c r="E38" s="15">
        <v>0</v>
      </c>
      <c r="F38" s="18"/>
      <c r="G38" s="19">
        <v>0</v>
      </c>
      <c r="H38" s="11">
        <f t="shared" si="0"/>
        <v>0</v>
      </c>
    </row>
    <row r="39" spans="1:8" ht="11.25" customHeight="1">
      <c r="A39" s="51"/>
      <c r="B39" s="61" t="s">
        <v>21</v>
      </c>
      <c r="C39" s="62"/>
      <c r="D39" s="27">
        <v>21014</v>
      </c>
      <c r="E39" s="27">
        <v>47704</v>
      </c>
      <c r="F39" s="28">
        <v>60450</v>
      </c>
      <c r="G39" s="20">
        <v>0</v>
      </c>
      <c r="H39" s="12">
        <f t="shared" si="0"/>
        <v>129168</v>
      </c>
    </row>
    <row r="40" spans="1:8" ht="11.25" customHeight="1">
      <c r="A40" s="49" t="s">
        <v>22</v>
      </c>
      <c r="B40" s="56" t="s">
        <v>71</v>
      </c>
      <c r="C40" s="14" t="s">
        <v>72</v>
      </c>
      <c r="D40" s="16">
        <v>0</v>
      </c>
      <c r="E40" s="16">
        <v>0</v>
      </c>
      <c r="F40" s="16">
        <v>121000</v>
      </c>
      <c r="G40" s="16">
        <v>0</v>
      </c>
      <c r="H40" s="10">
        <f aca="true" t="shared" si="1" ref="H40:H61">+SUM(D40:G40)</f>
        <v>121000</v>
      </c>
    </row>
    <row r="41" spans="1:8" ht="11.25" customHeight="1">
      <c r="A41" s="50"/>
      <c r="B41" s="57"/>
      <c r="C41" s="13" t="s">
        <v>23</v>
      </c>
      <c r="D41" s="15">
        <v>0</v>
      </c>
      <c r="E41" s="15">
        <v>0</v>
      </c>
      <c r="F41" s="18">
        <v>121000</v>
      </c>
      <c r="G41" s="19">
        <v>0</v>
      </c>
      <c r="H41" s="11">
        <f t="shared" si="1"/>
        <v>121000</v>
      </c>
    </row>
    <row r="42" spans="1:8" ht="11.25" customHeight="1">
      <c r="A42" s="50"/>
      <c r="B42" s="57"/>
      <c r="C42" s="13" t="s">
        <v>50</v>
      </c>
      <c r="D42" s="15">
        <v>0</v>
      </c>
      <c r="E42" s="15">
        <v>0</v>
      </c>
      <c r="F42" s="18">
        <v>0</v>
      </c>
      <c r="G42" s="19">
        <v>0</v>
      </c>
      <c r="H42" s="11">
        <f t="shared" si="1"/>
        <v>0</v>
      </c>
    </row>
    <row r="43" spans="1:8" ht="11.25" customHeight="1">
      <c r="A43" s="50"/>
      <c r="B43" s="57"/>
      <c r="C43" s="13" t="s">
        <v>51</v>
      </c>
      <c r="D43" s="15">
        <v>0</v>
      </c>
      <c r="E43" s="15">
        <v>0</v>
      </c>
      <c r="F43" s="18">
        <v>0</v>
      </c>
      <c r="G43" s="19">
        <v>0</v>
      </c>
      <c r="H43" s="11">
        <f t="shared" si="1"/>
        <v>0</v>
      </c>
    </row>
    <row r="44" spans="1:8" ht="11.25" customHeight="1">
      <c r="A44" s="50"/>
      <c r="B44" s="57"/>
      <c r="C44" s="13" t="s">
        <v>52</v>
      </c>
      <c r="D44" s="15">
        <v>0</v>
      </c>
      <c r="E44" s="15">
        <v>0</v>
      </c>
      <c r="F44" s="18">
        <v>0</v>
      </c>
      <c r="G44" s="19">
        <v>0</v>
      </c>
      <c r="H44" s="11">
        <f t="shared" si="1"/>
        <v>0</v>
      </c>
    </row>
    <row r="45" spans="1:8" ht="11.25" customHeight="1">
      <c r="A45" s="50"/>
      <c r="B45" s="57"/>
      <c r="C45" s="13" t="s">
        <v>53</v>
      </c>
      <c r="D45" s="15">
        <v>0</v>
      </c>
      <c r="E45" s="15">
        <v>0</v>
      </c>
      <c r="F45" s="18">
        <v>0</v>
      </c>
      <c r="G45" s="19">
        <v>0</v>
      </c>
      <c r="H45" s="11">
        <f t="shared" si="1"/>
        <v>0</v>
      </c>
    </row>
    <row r="46" spans="1:8" ht="11.25" customHeight="1">
      <c r="A46" s="50"/>
      <c r="B46" s="57"/>
      <c r="C46" s="13" t="s">
        <v>73</v>
      </c>
      <c r="D46" s="24">
        <v>0</v>
      </c>
      <c r="E46" s="24">
        <v>166111</v>
      </c>
      <c r="F46" s="26">
        <v>0</v>
      </c>
      <c r="G46" s="19">
        <v>6840</v>
      </c>
      <c r="H46" s="11">
        <f t="shared" si="1"/>
        <v>172951</v>
      </c>
    </row>
    <row r="47" spans="1:8" ht="11.25" customHeight="1">
      <c r="A47" s="50"/>
      <c r="B47" s="57"/>
      <c r="C47" s="13" t="s">
        <v>56</v>
      </c>
      <c r="D47" s="15">
        <v>0</v>
      </c>
      <c r="E47" s="15">
        <v>0</v>
      </c>
      <c r="F47" s="18">
        <v>0</v>
      </c>
      <c r="G47" s="19">
        <v>0</v>
      </c>
      <c r="H47" s="11">
        <f t="shared" si="1"/>
        <v>0</v>
      </c>
    </row>
    <row r="48" spans="1:8" ht="11.25" customHeight="1">
      <c r="A48" s="50"/>
      <c r="B48" s="57"/>
      <c r="C48" s="13" t="s">
        <v>57</v>
      </c>
      <c r="D48" s="15">
        <v>0</v>
      </c>
      <c r="E48" s="15">
        <v>0</v>
      </c>
      <c r="F48" s="18">
        <v>0</v>
      </c>
      <c r="G48" s="19">
        <v>0</v>
      </c>
      <c r="H48" s="11">
        <f t="shared" si="1"/>
        <v>0</v>
      </c>
    </row>
    <row r="49" spans="1:8" ht="11.25" customHeight="1">
      <c r="A49" s="50"/>
      <c r="B49" s="57"/>
      <c r="C49" s="13" t="s">
        <v>74</v>
      </c>
      <c r="D49" s="15">
        <v>0</v>
      </c>
      <c r="E49" s="15">
        <v>0</v>
      </c>
      <c r="F49" s="26">
        <v>0</v>
      </c>
      <c r="G49" s="19">
        <v>0</v>
      </c>
      <c r="H49" s="11">
        <f t="shared" si="1"/>
        <v>0</v>
      </c>
    </row>
    <row r="50" spans="1:8" ht="11.25" customHeight="1">
      <c r="A50" s="50"/>
      <c r="B50" s="57"/>
      <c r="C50" s="13" t="s">
        <v>58</v>
      </c>
      <c r="D50" s="15">
        <v>42</v>
      </c>
      <c r="E50" s="15">
        <v>0</v>
      </c>
      <c r="F50" s="18">
        <v>0</v>
      </c>
      <c r="G50" s="19">
        <v>0</v>
      </c>
      <c r="H50" s="11">
        <f t="shared" si="1"/>
        <v>42</v>
      </c>
    </row>
    <row r="51" spans="1:8" ht="11.25" customHeight="1">
      <c r="A51" s="50"/>
      <c r="B51" s="57"/>
      <c r="C51" s="13" t="s">
        <v>87</v>
      </c>
      <c r="D51" s="24">
        <v>42</v>
      </c>
      <c r="E51" s="24">
        <v>166111</v>
      </c>
      <c r="F51" s="24">
        <v>121000</v>
      </c>
      <c r="G51" s="24">
        <v>6840</v>
      </c>
      <c r="H51" s="11">
        <f t="shared" si="1"/>
        <v>293993</v>
      </c>
    </row>
    <row r="52" spans="1:8" ht="11.25" customHeight="1">
      <c r="A52" s="50"/>
      <c r="B52" s="57"/>
      <c r="C52" s="13" t="s">
        <v>63</v>
      </c>
      <c r="D52" s="15">
        <v>0</v>
      </c>
      <c r="E52" s="15">
        <v>0</v>
      </c>
      <c r="F52" s="18">
        <v>0</v>
      </c>
      <c r="G52" s="19">
        <v>0</v>
      </c>
      <c r="H52" s="11">
        <f t="shared" si="1"/>
        <v>0</v>
      </c>
    </row>
    <row r="53" spans="1:8" ht="11.25" customHeight="1">
      <c r="A53" s="50"/>
      <c r="B53" s="57"/>
      <c r="C53" s="13" t="s">
        <v>59</v>
      </c>
      <c r="D53" s="15">
        <v>0</v>
      </c>
      <c r="E53" s="15">
        <v>0</v>
      </c>
      <c r="F53" s="18">
        <v>0</v>
      </c>
      <c r="G53" s="19">
        <v>0</v>
      </c>
      <c r="H53" s="11">
        <f t="shared" si="1"/>
        <v>0</v>
      </c>
    </row>
    <row r="54" spans="1:8" ht="11.25" customHeight="1">
      <c r="A54" s="50"/>
      <c r="B54" s="57"/>
      <c r="C54" s="13" t="s">
        <v>75</v>
      </c>
      <c r="D54" s="24">
        <v>42</v>
      </c>
      <c r="E54" s="24">
        <v>166111</v>
      </c>
      <c r="F54" s="24">
        <v>121000</v>
      </c>
      <c r="G54" s="24">
        <v>6840</v>
      </c>
      <c r="H54" s="11">
        <f t="shared" si="1"/>
        <v>293993</v>
      </c>
    </row>
    <row r="55" spans="1:8" ht="11.25" customHeight="1">
      <c r="A55" s="50"/>
      <c r="B55" s="58" t="s">
        <v>90</v>
      </c>
      <c r="C55" s="13" t="s">
        <v>76</v>
      </c>
      <c r="D55" s="24">
        <v>0</v>
      </c>
      <c r="E55" s="15">
        <v>0</v>
      </c>
      <c r="F55" s="26">
        <v>0</v>
      </c>
      <c r="G55" s="19">
        <v>4981</v>
      </c>
      <c r="H55" s="11">
        <f t="shared" si="1"/>
        <v>4981</v>
      </c>
    </row>
    <row r="56" spans="1:8" ht="11.25" customHeight="1">
      <c r="A56" s="50"/>
      <c r="B56" s="59"/>
      <c r="C56" s="13" t="s">
        <v>77</v>
      </c>
      <c r="D56" s="24">
        <v>33242</v>
      </c>
      <c r="E56" s="24">
        <v>177343</v>
      </c>
      <c r="F56" s="26">
        <v>340402</v>
      </c>
      <c r="G56" s="19">
        <v>0</v>
      </c>
      <c r="H56" s="11">
        <f t="shared" si="1"/>
        <v>550987</v>
      </c>
    </row>
    <row r="57" spans="1:8" ht="11.25" customHeight="1">
      <c r="A57" s="50"/>
      <c r="B57" s="59"/>
      <c r="C57" s="13" t="s">
        <v>78</v>
      </c>
      <c r="D57" s="24">
        <v>34337</v>
      </c>
      <c r="E57" s="24">
        <v>565011</v>
      </c>
      <c r="F57" s="26">
        <v>87053</v>
      </c>
      <c r="G57" s="19">
        <v>0</v>
      </c>
      <c r="H57" s="11">
        <f t="shared" si="1"/>
        <v>686401</v>
      </c>
    </row>
    <row r="58" spans="1:8" ht="11.25" customHeight="1">
      <c r="A58" s="50"/>
      <c r="B58" s="59"/>
      <c r="C58" s="13" t="s">
        <v>60</v>
      </c>
      <c r="D58" s="24">
        <v>0</v>
      </c>
      <c r="E58" s="15">
        <v>0</v>
      </c>
      <c r="F58" s="26">
        <v>0</v>
      </c>
      <c r="G58" s="19">
        <v>2092</v>
      </c>
      <c r="H58" s="11">
        <f t="shared" si="1"/>
        <v>2092</v>
      </c>
    </row>
    <row r="59" spans="1:8" ht="11.25" customHeight="1">
      <c r="A59" s="50"/>
      <c r="B59" s="59"/>
      <c r="C59" s="13" t="s">
        <v>79</v>
      </c>
      <c r="D59" s="24">
        <v>1538</v>
      </c>
      <c r="E59" s="15">
        <v>0</v>
      </c>
      <c r="F59" s="26">
        <v>13835</v>
      </c>
      <c r="G59" s="19">
        <v>0</v>
      </c>
      <c r="H59" s="11">
        <f t="shared" si="1"/>
        <v>15373</v>
      </c>
    </row>
    <row r="60" spans="1:8" ht="11.25" customHeight="1">
      <c r="A60" s="50"/>
      <c r="B60" s="60"/>
      <c r="C60" s="13" t="s">
        <v>80</v>
      </c>
      <c r="D60" s="24">
        <v>69117</v>
      </c>
      <c r="E60" s="24">
        <v>742354</v>
      </c>
      <c r="F60" s="24">
        <v>441290</v>
      </c>
      <c r="G60" s="24">
        <v>7073</v>
      </c>
      <c r="H60" s="11">
        <f t="shared" si="1"/>
        <v>1259834</v>
      </c>
    </row>
    <row r="61" spans="1:8" ht="11.25" customHeight="1">
      <c r="A61" s="51"/>
      <c r="B61" s="61" t="s">
        <v>81</v>
      </c>
      <c r="C61" s="62"/>
      <c r="D61" s="27">
        <v>69075</v>
      </c>
      <c r="E61" s="27">
        <v>576243</v>
      </c>
      <c r="F61" s="27">
        <v>320290</v>
      </c>
      <c r="G61" s="27">
        <v>233</v>
      </c>
      <c r="H61" s="12">
        <f t="shared" si="1"/>
        <v>965841</v>
      </c>
    </row>
    <row r="62" spans="1:8" ht="11.25" customHeight="1">
      <c r="A62" s="68" t="s">
        <v>24</v>
      </c>
      <c r="B62" s="69" t="s">
        <v>25</v>
      </c>
      <c r="C62" s="69"/>
      <c r="D62" s="32">
        <v>53985</v>
      </c>
      <c r="E62" s="32">
        <v>79994</v>
      </c>
      <c r="F62" s="32">
        <v>112345</v>
      </c>
      <c r="G62" s="32">
        <v>0</v>
      </c>
      <c r="H62" s="31">
        <f t="shared" si="0"/>
        <v>246324</v>
      </c>
    </row>
    <row r="63" spans="1:8" ht="11.25" customHeight="1">
      <c r="A63" s="68"/>
      <c r="B63" s="70" t="s">
        <v>26</v>
      </c>
      <c r="C63" s="70"/>
      <c r="D63" s="33">
        <v>10985</v>
      </c>
      <c r="E63" s="33">
        <v>55027</v>
      </c>
      <c r="F63" s="33">
        <v>81626</v>
      </c>
      <c r="G63" s="33">
        <v>0</v>
      </c>
      <c r="H63" s="31">
        <f t="shared" si="0"/>
        <v>147638</v>
      </c>
    </row>
    <row r="64" spans="1:8" ht="11.25" customHeight="1">
      <c r="A64" s="68"/>
      <c r="B64" s="70" t="s">
        <v>27</v>
      </c>
      <c r="C64" s="70"/>
      <c r="D64" s="33">
        <v>15787</v>
      </c>
      <c r="E64" s="33">
        <v>24967</v>
      </c>
      <c r="F64" s="33">
        <v>30719</v>
      </c>
      <c r="G64" s="33">
        <v>0</v>
      </c>
      <c r="H64" s="31">
        <f t="shared" si="0"/>
        <v>71473</v>
      </c>
    </row>
    <row r="65" spans="1:8" ht="11.25" customHeight="1">
      <c r="A65" s="68"/>
      <c r="B65" s="70" t="s">
        <v>91</v>
      </c>
      <c r="C65" s="70"/>
      <c r="D65" s="33">
        <v>5248</v>
      </c>
      <c r="E65" s="33">
        <v>19492</v>
      </c>
      <c r="F65" s="33">
        <v>30801</v>
      </c>
      <c r="G65" s="33">
        <v>0</v>
      </c>
      <c r="H65" s="31">
        <f t="shared" si="0"/>
        <v>55541</v>
      </c>
    </row>
    <row r="66" spans="1:8" ht="11.25" customHeight="1">
      <c r="A66" s="68"/>
      <c r="B66" s="70" t="s">
        <v>28</v>
      </c>
      <c r="C66" s="70"/>
      <c r="D66" s="33">
        <v>1288</v>
      </c>
      <c r="E66" s="33">
        <v>27673</v>
      </c>
      <c r="F66" s="33">
        <v>67106</v>
      </c>
      <c r="G66" s="33">
        <v>0</v>
      </c>
      <c r="H66" s="31">
        <f t="shared" si="0"/>
        <v>96067</v>
      </c>
    </row>
    <row r="67" spans="1:8" ht="11.25" customHeight="1">
      <c r="A67" s="68"/>
      <c r="B67" s="70" t="s">
        <v>29</v>
      </c>
      <c r="C67" s="70"/>
      <c r="D67" s="33">
        <v>16181</v>
      </c>
      <c r="E67" s="33">
        <v>4952</v>
      </c>
      <c r="F67" s="33">
        <v>23434</v>
      </c>
      <c r="G67" s="33">
        <v>0</v>
      </c>
      <c r="H67" s="31">
        <f t="shared" si="0"/>
        <v>44567</v>
      </c>
    </row>
    <row r="68" spans="1:8" ht="11.25" customHeight="1">
      <c r="A68" s="68"/>
      <c r="B68" s="70" t="s">
        <v>92</v>
      </c>
      <c r="C68" s="70"/>
      <c r="D68" s="33">
        <v>69379</v>
      </c>
      <c r="E68" s="33">
        <v>39565</v>
      </c>
      <c r="F68" s="33">
        <v>31410</v>
      </c>
      <c r="G68" s="33">
        <v>0</v>
      </c>
      <c r="H68" s="31">
        <f t="shared" si="0"/>
        <v>140354</v>
      </c>
    </row>
    <row r="69" spans="1:8" ht="11.25" customHeight="1">
      <c r="A69" s="68"/>
      <c r="B69" s="70" t="s">
        <v>30</v>
      </c>
      <c r="C69" s="70"/>
      <c r="D69" s="33">
        <v>0</v>
      </c>
      <c r="E69" s="33">
        <v>465785</v>
      </c>
      <c r="F69" s="33">
        <v>528178</v>
      </c>
      <c r="G69" s="33">
        <v>0</v>
      </c>
      <c r="H69" s="31">
        <f t="shared" si="0"/>
        <v>993963</v>
      </c>
    </row>
    <row r="70" spans="1:8" ht="11.25" customHeight="1">
      <c r="A70" s="68"/>
      <c r="B70" s="70" t="s">
        <v>54</v>
      </c>
      <c r="C70" s="70"/>
      <c r="D70" s="33">
        <v>39976</v>
      </c>
      <c r="E70" s="33">
        <v>89663</v>
      </c>
      <c r="F70" s="33">
        <v>0</v>
      </c>
      <c r="G70" s="33">
        <v>0</v>
      </c>
      <c r="H70" s="31">
        <f t="shared" si="0"/>
        <v>129639</v>
      </c>
    </row>
    <row r="71" spans="1:8" ht="11.25" customHeight="1">
      <c r="A71" s="68"/>
      <c r="B71" s="70" t="s">
        <v>31</v>
      </c>
      <c r="C71" s="70"/>
      <c r="D71" s="33">
        <v>0</v>
      </c>
      <c r="E71" s="33">
        <v>0</v>
      </c>
      <c r="F71" s="33">
        <v>221570</v>
      </c>
      <c r="G71" s="33">
        <v>0</v>
      </c>
      <c r="H71" s="11">
        <f t="shared" si="0"/>
        <v>221570</v>
      </c>
    </row>
    <row r="72" spans="1:8" ht="11.25" customHeight="1">
      <c r="A72" s="68"/>
      <c r="B72" s="70" t="s">
        <v>32</v>
      </c>
      <c r="C72" s="70"/>
      <c r="D72" s="19">
        <v>212829</v>
      </c>
      <c r="E72" s="19">
        <v>727124</v>
      </c>
      <c r="F72" s="19">
        <v>1014844</v>
      </c>
      <c r="G72" s="19">
        <v>0</v>
      </c>
      <c r="H72" s="34">
        <f t="shared" si="0"/>
        <v>1954797</v>
      </c>
    </row>
    <row r="73" spans="1:8" ht="11.25" customHeight="1">
      <c r="A73" s="68"/>
      <c r="B73" s="70" t="s">
        <v>55</v>
      </c>
      <c r="C73" s="70"/>
      <c r="D73" s="19">
        <v>0</v>
      </c>
      <c r="E73" s="19">
        <v>0</v>
      </c>
      <c r="F73" s="19">
        <v>0</v>
      </c>
      <c r="G73" s="19">
        <v>0</v>
      </c>
      <c r="H73" s="31">
        <f t="shared" si="0"/>
        <v>0</v>
      </c>
    </row>
    <row r="74" spans="1:8" ht="11.25" customHeight="1">
      <c r="A74" s="68"/>
      <c r="B74" s="71" t="s">
        <v>33</v>
      </c>
      <c r="C74" s="71"/>
      <c r="D74" s="20">
        <v>212829</v>
      </c>
      <c r="E74" s="20">
        <v>727124</v>
      </c>
      <c r="F74" s="20">
        <v>1014844</v>
      </c>
      <c r="G74" s="20">
        <v>0</v>
      </c>
      <c r="H74" s="12">
        <f t="shared" si="0"/>
        <v>1954797</v>
      </c>
    </row>
    <row r="75" spans="1:9" ht="11.25" customHeight="1">
      <c r="A75" s="63" t="s">
        <v>65</v>
      </c>
      <c r="B75" s="64"/>
      <c r="C75" s="65"/>
      <c r="D75" s="29">
        <v>9</v>
      </c>
      <c r="E75" s="29">
        <v>15</v>
      </c>
      <c r="F75" s="29">
        <v>12</v>
      </c>
      <c r="G75" s="21">
        <v>0</v>
      </c>
      <c r="H75" s="6">
        <f>+SUM(D75:G75)</f>
        <v>36</v>
      </c>
      <c r="I75"/>
    </row>
    <row r="76" spans="1:9" ht="11.25" customHeight="1">
      <c r="A76" s="66" t="s">
        <v>0</v>
      </c>
      <c r="B76" s="66"/>
      <c r="C76" s="66"/>
      <c r="D76" s="29">
        <v>8</v>
      </c>
      <c r="E76" s="29">
        <v>15</v>
      </c>
      <c r="F76" s="29">
        <v>13</v>
      </c>
      <c r="G76" s="21">
        <v>0</v>
      </c>
      <c r="H76" s="35">
        <f>+SUM(D76:G76)</f>
        <v>36</v>
      </c>
      <c r="I76"/>
    </row>
    <row r="77" spans="1:9" ht="11.25" customHeight="1">
      <c r="A77" s="66" t="s">
        <v>66</v>
      </c>
      <c r="B77" s="66"/>
      <c r="C77" s="66"/>
      <c r="D77" s="29">
        <v>6835</v>
      </c>
      <c r="E77" s="29">
        <v>13769</v>
      </c>
      <c r="F77" s="29">
        <v>29540</v>
      </c>
      <c r="G77" s="21">
        <v>0</v>
      </c>
      <c r="H77" s="6">
        <f>+SUM(D77:G77)</f>
        <v>50144</v>
      </c>
      <c r="I77"/>
    </row>
    <row r="78" spans="1:9" s="7" customFormat="1" ht="11.25" customHeight="1">
      <c r="A78" s="67" t="s">
        <v>61</v>
      </c>
      <c r="B78" s="67"/>
      <c r="C78" s="67"/>
      <c r="D78" s="17">
        <f>+ROUND((D18-D25)/D77,2)</f>
        <v>31.14</v>
      </c>
      <c r="E78" s="17">
        <f>+ROUND((E18-E24)/E77,2)</f>
        <v>52.81</v>
      </c>
      <c r="F78" s="17">
        <f>+ROUND((F18-F24)/F77,2)</f>
        <v>34.35</v>
      </c>
      <c r="G78" s="37" t="s">
        <v>93</v>
      </c>
      <c r="H78" s="36">
        <f>+ROUND((H18-H24)/H77,2)</f>
        <v>38.98</v>
      </c>
      <c r="I78"/>
    </row>
    <row r="79" spans="1:9" s="7" customFormat="1" ht="11.25" customHeight="1">
      <c r="A79" s="39" t="s">
        <v>94</v>
      </c>
      <c r="B79" s="39"/>
      <c r="C79" s="39"/>
      <c r="D79" s="17">
        <f>+ROUND((D18-D24-D15)/D77,2)</f>
        <v>30.89</v>
      </c>
      <c r="E79" s="17">
        <f>+ROUND((E18-E24-E15)/E77,2)</f>
        <v>40.97</v>
      </c>
      <c r="F79" s="17">
        <f>+ROUND((F18-F24-F15)/F77,2)</f>
        <v>32.03</v>
      </c>
      <c r="G79" s="37" t="s">
        <v>86</v>
      </c>
      <c r="H79" s="36">
        <f>+ROUND((H18-H24-H15)/H77,2)</f>
        <v>34.33</v>
      </c>
      <c r="I79"/>
    </row>
    <row r="80" spans="1:9" s="7" customFormat="1" ht="11.25" customHeight="1">
      <c r="A80" s="67" t="s">
        <v>62</v>
      </c>
      <c r="B80" s="67"/>
      <c r="C80" s="67"/>
      <c r="D80" s="17">
        <f>+ROUND(D8/D77,2)</f>
        <v>49.48</v>
      </c>
      <c r="E80" s="17">
        <f>+ROUND(E8/E77,2)</f>
        <v>59.77</v>
      </c>
      <c r="F80" s="17">
        <f>+ROUND(F8/F77,2)</f>
        <v>44.41</v>
      </c>
      <c r="G80" s="30" t="s">
        <v>86</v>
      </c>
      <c r="H80" s="8">
        <f>+ROUND(H8/H77,2)</f>
        <v>49.32</v>
      </c>
      <c r="I80"/>
    </row>
    <row r="81" ht="11.25" customHeight="1">
      <c r="I81"/>
    </row>
  </sheetData>
  <sheetProtection/>
  <mergeCells count="63">
    <mergeCell ref="B72:C72"/>
    <mergeCell ref="B73:C73"/>
    <mergeCell ref="B74:C74"/>
    <mergeCell ref="B66:C66"/>
    <mergeCell ref="B67:C67"/>
    <mergeCell ref="B68:C68"/>
    <mergeCell ref="B69:C69"/>
    <mergeCell ref="B70:C70"/>
    <mergeCell ref="B71:C71"/>
    <mergeCell ref="A75:C75"/>
    <mergeCell ref="A76:C76"/>
    <mergeCell ref="A77:C77"/>
    <mergeCell ref="A78:C78"/>
    <mergeCell ref="A80:C80"/>
    <mergeCell ref="A62:A74"/>
    <mergeCell ref="B62:C62"/>
    <mergeCell ref="B63:C63"/>
    <mergeCell ref="B64:C64"/>
    <mergeCell ref="B65:C65"/>
    <mergeCell ref="A40:A61"/>
    <mergeCell ref="B40:B54"/>
    <mergeCell ref="B55:B60"/>
    <mergeCell ref="B61:C61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9:C9"/>
    <mergeCell ref="B10:C10"/>
    <mergeCell ref="B11:C11"/>
    <mergeCell ref="B12:C12"/>
    <mergeCell ref="B13:C13"/>
    <mergeCell ref="B14:C14"/>
    <mergeCell ref="A79:C79"/>
    <mergeCell ref="G2:H2"/>
    <mergeCell ref="A3:C3"/>
    <mergeCell ref="H3:H5"/>
    <mergeCell ref="A4:C4"/>
    <mergeCell ref="A5:C5"/>
    <mergeCell ref="A6:A39"/>
    <mergeCell ref="B6:C6"/>
    <mergeCell ref="B7:C7"/>
    <mergeCell ref="B8:C8"/>
  </mergeCells>
  <printOptions/>
  <pageMargins left="0.984251968503937" right="0.1968503937007874" top="0.1968503937007874" bottom="0.3937007874015748" header="0.5118110236220472" footer="0.5118110236220472"/>
  <pageSetup horizontalDpi="600" verticalDpi="600" orientation="portrait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Administrator</cp:lastModifiedBy>
  <cp:lastPrinted>2016-06-10T06:39:43Z</cp:lastPrinted>
  <dcterms:created xsi:type="dcterms:W3CDTF">2007-04-23T07:29:29Z</dcterms:created>
  <dcterms:modified xsi:type="dcterms:W3CDTF">2016-06-10T06:48:13Z</dcterms:modified>
  <cp:category/>
  <cp:version/>
  <cp:contentType/>
  <cp:contentStatus/>
</cp:coreProperties>
</file>