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26" sheetId="1" r:id="rId1"/>
  </sheets>
  <externalReferences>
    <externalReference r:id="rId4"/>
  </externalReferences>
  <definedNames>
    <definedName name="Export" localSheetId="0">'26'!#REF!</definedName>
  </definedNames>
  <calcPr fullCalcOnLoad="1"/>
</workbook>
</file>

<file path=xl/sharedStrings.xml><?xml version="1.0" encoding="utf-8"?>
<sst xmlns="http://schemas.openxmlformats.org/spreadsheetml/2006/main" count="109" uniqueCount="51">
  <si>
    <t>浅麓水道企業団</t>
  </si>
  <si>
    <t>長野県</t>
  </si>
  <si>
    <t>高瀬広域水道企業団</t>
  </si>
  <si>
    <t>長野県上伊那広域水道用水企業団</t>
  </si>
  <si>
    <t>地表水</t>
  </si>
  <si>
    <t>地下水</t>
  </si>
  <si>
    <t>計</t>
  </si>
  <si>
    <t>実績一日最大給水量</t>
  </si>
  <si>
    <t>実績一日平均給水量</t>
  </si>
  <si>
    <t>負荷率（%）</t>
  </si>
  <si>
    <t>佐久</t>
  </si>
  <si>
    <t>松本</t>
  </si>
  <si>
    <t>番号</t>
  </si>
  <si>
    <t>事業体名</t>
  </si>
  <si>
    <t>比率（給水量）</t>
  </si>
  <si>
    <t>上伊那</t>
  </si>
  <si>
    <t>北安曇</t>
  </si>
  <si>
    <t>ダム</t>
  </si>
  <si>
    <t>深井戸水</t>
  </si>
  <si>
    <t>湧水</t>
  </si>
  <si>
    <t>消毒のみ</t>
  </si>
  <si>
    <t>急速ろ過</t>
  </si>
  <si>
    <t>計</t>
  </si>
  <si>
    <t>うち高度浄水処理等</t>
  </si>
  <si>
    <t>有効水量</t>
  </si>
  <si>
    <t>有収水量</t>
  </si>
  <si>
    <t>計画一日最大給水量</t>
  </si>
  <si>
    <t>地方
事務所</t>
  </si>
  <si>
    <t>年間
用水量</t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</si>
  <si>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</si>
  <si>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</si>
  <si>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年間用水量（千m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</si>
  <si>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有効率
（%）</t>
  </si>
  <si>
    <t>有収率
（%）</t>
  </si>
  <si>
    <t>９．取水量、浄水量、給水量及び施設耐震化状況（用水供給）</t>
  </si>
  <si>
    <t>浄水場耐震化状況（㎥/日)</t>
  </si>
  <si>
    <t>配水池耐震化状況（㎥/日）</t>
  </si>
  <si>
    <t>L2対応済み</t>
  </si>
  <si>
    <t>L2未対応</t>
  </si>
  <si>
    <t>対応済み
（ランクAのみ）</t>
  </si>
  <si>
    <t>対応済み
（ランクB含む）</t>
  </si>
  <si>
    <t>未対応</t>
  </si>
  <si>
    <t>うち未確認</t>
  </si>
  <si>
    <t>割合
(%)</t>
  </si>
  <si>
    <t>総施設
能力
（m3/日）</t>
  </si>
  <si>
    <t xml:space="preserve">施設能力
（m3/日） </t>
  </si>
  <si>
    <t>-</t>
  </si>
  <si>
    <t>-</t>
  </si>
  <si>
    <r>
      <t>一日当たりの用水量（m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</si>
  <si>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総有効
容量
（m3/日)</t>
  </si>
  <si>
    <t>有効容量
（m3/日）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</si>
</sst>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38" fontId="2" fillId="0" borderId="0" xfId="48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38" fontId="2" fillId="34" borderId="0" xfId="48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49" fontId="2" fillId="34" borderId="0" xfId="48" applyNumberFormat="1" applyFont="1" applyFill="1" applyAlignment="1" applyProtection="1">
      <alignment horizontal="center" vertical="center"/>
      <protection/>
    </xf>
    <xf numFmtId="38" fontId="2" fillId="34" borderId="0" xfId="48" applyFont="1" applyFill="1" applyAlignment="1" applyProtection="1">
      <alignment vertical="center"/>
      <protection/>
    </xf>
    <xf numFmtId="38" fontId="2" fillId="34" borderId="0" xfId="48" applyFont="1" applyFill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38" fontId="2" fillId="0" borderId="10" xfId="48" applyFont="1" applyFill="1" applyBorder="1" applyAlignment="1" applyProtection="1">
      <alignment vertical="center" wrapText="1"/>
      <protection/>
    </xf>
    <xf numFmtId="176" fontId="2" fillId="0" borderId="10" xfId="48" applyNumberFormat="1" applyFont="1" applyFill="1" applyBorder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5" borderId="12" xfId="48" applyFont="1" applyFill="1" applyBorder="1" applyAlignment="1" applyProtection="1">
      <alignment horizontal="center" vertical="center" wrapText="1"/>
      <protection/>
    </xf>
    <xf numFmtId="38" fontId="2" fillId="35" borderId="13" xfId="48" applyFont="1" applyFill="1" applyBorder="1" applyAlignment="1" applyProtection="1">
      <alignment horizontal="center" vertical="center" wrapText="1"/>
      <protection/>
    </xf>
    <xf numFmtId="38" fontId="2" fillId="33" borderId="14" xfId="48" applyFont="1" applyFill="1" applyBorder="1" applyAlignment="1" applyProtection="1">
      <alignment horizontal="center" vertical="center" wrapText="1"/>
      <protection/>
    </xf>
    <xf numFmtId="38" fontId="2" fillId="33" borderId="14" xfId="48" applyFont="1" applyFill="1" applyBorder="1" applyAlignment="1" applyProtection="1">
      <alignment horizontal="center" vertical="center" wrapText="1"/>
      <protection/>
    </xf>
    <xf numFmtId="38" fontId="2" fillId="33" borderId="15" xfId="48" applyFont="1" applyFill="1" applyBorder="1" applyAlignment="1" applyProtection="1">
      <alignment horizontal="center" vertical="center" wrapText="1"/>
      <protection/>
    </xf>
    <xf numFmtId="176" fontId="2" fillId="33" borderId="16" xfId="48" applyNumberFormat="1" applyFont="1" applyFill="1" applyBorder="1" applyAlignment="1" applyProtection="1">
      <alignment horizontal="center" vertical="center" wrapText="1"/>
      <protection/>
    </xf>
    <xf numFmtId="38" fontId="2" fillId="33" borderId="17" xfId="48" applyFont="1" applyFill="1" applyBorder="1" applyAlignment="1" applyProtection="1">
      <alignment horizontal="center" vertical="center" wrapText="1"/>
      <protection/>
    </xf>
    <xf numFmtId="38" fontId="2" fillId="33" borderId="18" xfId="48" applyFont="1" applyFill="1" applyBorder="1" applyAlignment="1" applyProtection="1">
      <alignment horizontal="center" vertical="center" wrapText="1"/>
      <protection/>
    </xf>
    <xf numFmtId="38" fontId="2" fillId="33" borderId="19" xfId="48" applyFont="1" applyFill="1" applyBorder="1" applyAlignment="1" applyProtection="1">
      <alignment horizontal="center" vertical="center" wrapText="1"/>
      <protection/>
    </xf>
    <xf numFmtId="38" fontId="2" fillId="33" borderId="20" xfId="48" applyFont="1" applyFill="1" applyBorder="1" applyAlignment="1" applyProtection="1">
      <alignment horizontal="center" vertical="center" wrapText="1"/>
      <protection/>
    </xf>
    <xf numFmtId="38" fontId="2" fillId="33" borderId="21" xfId="48" applyFont="1" applyFill="1" applyBorder="1" applyAlignment="1" applyProtection="1">
      <alignment horizontal="center" vertical="center" wrapText="1"/>
      <protection/>
    </xf>
    <xf numFmtId="38" fontId="2" fillId="33" borderId="16" xfId="48" applyFont="1" applyFill="1" applyBorder="1" applyAlignment="1" applyProtection="1">
      <alignment horizontal="center" vertical="center" wrapText="1"/>
      <protection/>
    </xf>
    <xf numFmtId="176" fontId="2" fillId="33" borderId="10" xfId="48" applyNumberFormat="1" applyFont="1" applyFill="1" applyBorder="1" applyAlignment="1" applyProtection="1">
      <alignment horizontal="center" vertical="center" wrapText="1"/>
      <protection/>
    </xf>
    <xf numFmtId="38" fontId="2" fillId="33" borderId="22" xfId="48" applyFont="1" applyFill="1" applyBorder="1" applyAlignment="1" applyProtection="1">
      <alignment horizontal="center" vertical="center" wrapText="1"/>
      <protection/>
    </xf>
    <xf numFmtId="176" fontId="2" fillId="33" borderId="13" xfId="48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176" fontId="2" fillId="33" borderId="11" xfId="48" applyNumberFormat="1" applyFont="1" applyFill="1" applyBorder="1" applyAlignment="1" applyProtection="1">
      <alignment horizontal="center" vertical="center" wrapText="1"/>
      <protection/>
    </xf>
    <xf numFmtId="176" fontId="2" fillId="33" borderId="22" xfId="48" applyNumberFormat="1" applyFont="1" applyFill="1" applyBorder="1" applyAlignment="1" applyProtection="1">
      <alignment horizontal="center" vertical="center" wrapText="1"/>
      <protection/>
    </xf>
    <xf numFmtId="38" fontId="2" fillId="35" borderId="14" xfId="48" applyFont="1" applyFill="1" applyBorder="1" applyAlignment="1" applyProtection="1">
      <alignment horizontal="center" vertical="center" wrapText="1"/>
      <protection/>
    </xf>
    <xf numFmtId="38" fontId="2" fillId="35" borderId="18" xfId="48" applyFont="1" applyFill="1" applyBorder="1" applyAlignment="1" applyProtection="1">
      <alignment horizontal="center" vertical="center" wrapText="1"/>
      <protection/>
    </xf>
    <xf numFmtId="38" fontId="2" fillId="35" borderId="20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2" fillId="33" borderId="13" xfId="48" applyFont="1" applyFill="1" applyBorder="1" applyAlignment="1" applyProtection="1">
      <alignment horizontal="center" vertical="center" wrapText="1"/>
      <protection/>
    </xf>
    <xf numFmtId="38" fontId="2" fillId="33" borderId="21" xfId="48" applyFont="1" applyFill="1" applyBorder="1" applyAlignment="1" applyProtection="1">
      <alignment horizontal="center" vertical="center"/>
      <protection/>
    </xf>
    <xf numFmtId="38" fontId="2" fillId="33" borderId="15" xfId="48" applyFont="1" applyFill="1" applyBorder="1" applyAlignment="1" applyProtection="1">
      <alignment horizontal="center" vertical="center"/>
      <protection/>
    </xf>
    <xf numFmtId="38" fontId="2" fillId="33" borderId="16" xfId="48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38" fontId="2" fillId="0" borderId="10" xfId="48" applyFont="1" applyFill="1" applyBorder="1" applyAlignment="1" applyProtection="1">
      <alignment horizontal="center" vertical="center" wrapText="1"/>
      <protection/>
    </xf>
    <xf numFmtId="176" fontId="2" fillId="0" borderId="10" xfId="48" applyNumberFormat="1" applyFont="1" applyFill="1" applyBorder="1" applyAlignment="1" applyProtection="1">
      <alignment horizontal="center" vertical="center" wrapText="1"/>
      <protection/>
    </xf>
    <xf numFmtId="38" fontId="2" fillId="0" borderId="10" xfId="48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1402b1320se001\share\04&#27700;&#28304;&#27700;&#36947;&#20418;\&#27700;&#36947;&#32113;&#35336;\&#27700;&#36947;&#32113;&#35336;\H27\&#24179;&#25104;26&#24180;&#24230;&#32784;&#38663;&#21270;&#35519;&#26619;&#31532;&#19968;&#22238;&#25104;&#26524;&#29289;&#12308;&#21402;&#29983;&#21172;&#20685;&#30465;&#25552;&#20986;&#29256;&#12309;&#65288;20151016&#65289;\04-03%20&#21361;&#27231;&#31649;&#29702;-&#32784;&#38663;&#23550;&#31574;&#65288;&#26045;&#35373;&#12539;&#35373;&#2063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シート1"/>
      <sheetName val="浄水場"/>
      <sheetName val="配水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4">
      <selection activeCell="Q32" sqref="Q32"/>
    </sheetView>
  </sheetViews>
  <sheetFormatPr defaultColWidth="7.00390625" defaultRowHeight="13.5"/>
  <cols>
    <col min="1" max="1" width="1.25" style="4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6384" width="7.00390625" style="2" customWidth="1"/>
  </cols>
  <sheetData>
    <row r="1" spans="1:9" ht="24.75" customHeight="1">
      <c r="A1" s="1"/>
      <c r="B1" s="1" t="s">
        <v>34</v>
      </c>
      <c r="I1" s="13"/>
    </row>
    <row r="2" spans="4:12" ht="11.25">
      <c r="D2" s="14"/>
      <c r="E2" s="13"/>
      <c r="F2" s="15"/>
      <c r="G2" s="15"/>
      <c r="H2" s="15"/>
      <c r="I2" s="16"/>
      <c r="J2" s="16"/>
      <c r="K2" s="16"/>
      <c r="L2" s="16"/>
    </row>
    <row r="3" spans="1:12" s="7" customFormat="1" ht="11.25">
      <c r="A3" s="5"/>
      <c r="B3" s="22" t="s">
        <v>27</v>
      </c>
      <c r="C3" s="22" t="s">
        <v>12</v>
      </c>
      <c r="D3" s="22" t="s">
        <v>13</v>
      </c>
      <c r="E3" s="21" t="s">
        <v>29</v>
      </c>
      <c r="F3" s="21"/>
      <c r="G3" s="21"/>
      <c r="H3" s="21"/>
      <c r="I3" s="21" t="s">
        <v>30</v>
      </c>
      <c r="J3" s="21"/>
      <c r="K3" s="21"/>
      <c r="L3" s="21"/>
    </row>
    <row r="4" spans="1:12" s="7" customFormat="1" ht="11.25">
      <c r="A4" s="5"/>
      <c r="B4" s="22"/>
      <c r="C4" s="22"/>
      <c r="D4" s="22"/>
      <c r="E4" s="6" t="s">
        <v>4</v>
      </c>
      <c r="F4" s="21" t="s">
        <v>5</v>
      </c>
      <c r="G4" s="21"/>
      <c r="H4" s="21" t="s">
        <v>6</v>
      </c>
      <c r="I4" s="21" t="s">
        <v>20</v>
      </c>
      <c r="J4" s="21" t="s">
        <v>21</v>
      </c>
      <c r="K4" s="21" t="s">
        <v>22</v>
      </c>
      <c r="L4" s="21" t="s">
        <v>23</v>
      </c>
    </row>
    <row r="5" spans="1:12" s="7" customFormat="1" ht="11.25">
      <c r="A5" s="5"/>
      <c r="B5" s="22"/>
      <c r="C5" s="22"/>
      <c r="D5" s="22"/>
      <c r="E5" s="6" t="s">
        <v>17</v>
      </c>
      <c r="F5" s="6" t="s">
        <v>18</v>
      </c>
      <c r="G5" s="6" t="s">
        <v>19</v>
      </c>
      <c r="H5" s="21"/>
      <c r="I5" s="21"/>
      <c r="J5" s="21"/>
      <c r="K5" s="21"/>
      <c r="L5" s="21"/>
    </row>
    <row r="6" spans="1:12" s="10" customFormat="1" ht="24.75" customHeight="1">
      <c r="A6" s="8"/>
      <c r="B6" s="18" t="s">
        <v>10</v>
      </c>
      <c r="C6" s="18">
        <v>501</v>
      </c>
      <c r="D6" s="18" t="s">
        <v>0</v>
      </c>
      <c r="E6" s="19">
        <v>0</v>
      </c>
      <c r="F6" s="19">
        <v>2190</v>
      </c>
      <c r="G6" s="19">
        <v>4714</v>
      </c>
      <c r="H6" s="19">
        <f>SUM(E6:G6)</f>
        <v>6904</v>
      </c>
      <c r="I6" s="19">
        <v>6492</v>
      </c>
      <c r="J6" s="19">
        <v>412</v>
      </c>
      <c r="K6" s="19">
        <f>SUM(I6:J6)</f>
        <v>6904</v>
      </c>
      <c r="L6" s="19">
        <v>3717</v>
      </c>
    </row>
    <row r="7" spans="1:12" s="10" customFormat="1" ht="24.75" customHeight="1">
      <c r="A7" s="8"/>
      <c r="B7" s="18" t="s">
        <v>15</v>
      </c>
      <c r="C7" s="18">
        <v>504</v>
      </c>
      <c r="D7" s="18" t="s">
        <v>3</v>
      </c>
      <c r="E7" s="19">
        <v>14316</v>
      </c>
      <c r="F7" s="19">
        <v>0</v>
      </c>
      <c r="G7" s="19">
        <v>0</v>
      </c>
      <c r="H7" s="19">
        <f>SUM(E7:G7)</f>
        <v>14316</v>
      </c>
      <c r="I7" s="19">
        <v>0</v>
      </c>
      <c r="J7" s="19">
        <v>13809</v>
      </c>
      <c r="K7" s="19">
        <f>SUM(I7:J7)</f>
        <v>13809</v>
      </c>
      <c r="L7" s="19">
        <v>0</v>
      </c>
    </row>
    <row r="8" spans="1:12" s="10" customFormat="1" ht="24.75" customHeight="1">
      <c r="A8" s="8"/>
      <c r="B8" s="18" t="s">
        <v>11</v>
      </c>
      <c r="C8" s="18">
        <v>502</v>
      </c>
      <c r="D8" s="18" t="s">
        <v>1</v>
      </c>
      <c r="E8" s="19">
        <v>29818</v>
      </c>
      <c r="F8" s="19">
        <v>0</v>
      </c>
      <c r="G8" s="19">
        <v>0</v>
      </c>
      <c r="H8" s="19">
        <f>SUM(E8:G8)</f>
        <v>29818</v>
      </c>
      <c r="I8" s="19">
        <v>0</v>
      </c>
      <c r="J8" s="19">
        <v>29637</v>
      </c>
      <c r="K8" s="19">
        <f>SUM(I8:J8)</f>
        <v>29637</v>
      </c>
      <c r="L8" s="19">
        <v>1290</v>
      </c>
    </row>
    <row r="9" spans="1:12" s="10" customFormat="1" ht="24.75" customHeight="1">
      <c r="A9" s="8"/>
      <c r="B9" s="18" t="s">
        <v>16</v>
      </c>
      <c r="C9" s="18">
        <v>503</v>
      </c>
      <c r="D9" s="18" t="s">
        <v>2</v>
      </c>
      <c r="E9" s="19">
        <v>0</v>
      </c>
      <c r="F9" s="19">
        <v>0</v>
      </c>
      <c r="G9" s="19">
        <v>0</v>
      </c>
      <c r="H9" s="19">
        <f>SUM(E9:G9)</f>
        <v>0</v>
      </c>
      <c r="I9" s="19">
        <v>0</v>
      </c>
      <c r="J9" s="19">
        <v>0</v>
      </c>
      <c r="K9" s="19">
        <f>SUM(I9:J9)</f>
        <v>0</v>
      </c>
      <c r="L9" s="19">
        <v>0</v>
      </c>
    </row>
    <row r="10" spans="1:12" s="10" customFormat="1" ht="24.75" customHeight="1">
      <c r="A10" s="8"/>
      <c r="B10" s="22" t="s">
        <v>6</v>
      </c>
      <c r="C10" s="22"/>
      <c r="D10" s="22"/>
      <c r="E10" s="11">
        <f>+SUM(E6:E9)</f>
        <v>44134</v>
      </c>
      <c r="F10" s="11">
        <f>+SUM(F6:F9)</f>
        <v>2190</v>
      </c>
      <c r="G10" s="11">
        <f>+SUM(G6:G9)</f>
        <v>4714</v>
      </c>
      <c r="H10" s="11">
        <f>+SUM(H6:H9)</f>
        <v>51038</v>
      </c>
      <c r="I10" s="11">
        <f>+SUM(I6:I9)</f>
        <v>6492</v>
      </c>
      <c r="J10" s="11">
        <f>+SUM(J6:J9)</f>
        <v>43858</v>
      </c>
      <c r="K10" s="11">
        <f>+SUM(K6:K9)</f>
        <v>50350</v>
      </c>
      <c r="L10" s="11">
        <f>+SUM(L6:L9)</f>
        <v>5007</v>
      </c>
    </row>
    <row r="11" spans="1:13" s="10" customFormat="1" ht="11.25">
      <c r="A11" s="8"/>
      <c r="E11" s="17"/>
      <c r="F11" s="17"/>
      <c r="G11" s="17"/>
      <c r="H11" s="17"/>
      <c r="I11" s="9"/>
      <c r="J11" s="9"/>
      <c r="K11" s="9"/>
      <c r="L11" s="9"/>
      <c r="M11" s="9"/>
    </row>
    <row r="12" spans="1:13" s="10" customFormat="1" ht="11.25">
      <c r="A12" s="5"/>
      <c r="B12" s="22" t="s">
        <v>27</v>
      </c>
      <c r="C12" s="22" t="s">
        <v>12</v>
      </c>
      <c r="D12" s="22" t="s">
        <v>13</v>
      </c>
      <c r="E12" s="21" t="s">
        <v>31</v>
      </c>
      <c r="F12" s="21"/>
      <c r="G12" s="21"/>
      <c r="H12" s="21" t="s">
        <v>48</v>
      </c>
      <c r="I12" s="21"/>
      <c r="J12" s="21"/>
      <c r="K12" s="21" t="s">
        <v>14</v>
      </c>
      <c r="L12" s="21"/>
      <c r="M12" s="21"/>
    </row>
    <row r="13" spans="1:13" s="10" customFormat="1" ht="11.25">
      <c r="A13" s="5"/>
      <c r="B13" s="22"/>
      <c r="C13" s="22"/>
      <c r="D13" s="22"/>
      <c r="E13" s="21" t="s">
        <v>28</v>
      </c>
      <c r="F13" s="21" t="s">
        <v>24</v>
      </c>
      <c r="G13" s="21" t="s">
        <v>25</v>
      </c>
      <c r="H13" s="21" t="s">
        <v>26</v>
      </c>
      <c r="I13" s="21" t="s">
        <v>7</v>
      </c>
      <c r="J13" s="21" t="s">
        <v>8</v>
      </c>
      <c r="K13" s="21" t="s">
        <v>32</v>
      </c>
      <c r="L13" s="21" t="s">
        <v>33</v>
      </c>
      <c r="M13" s="21" t="s">
        <v>9</v>
      </c>
    </row>
    <row r="14" spans="1:13" s="10" customFormat="1" ht="24" customHeight="1">
      <c r="A14" s="5"/>
      <c r="B14" s="22"/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</row>
    <row r="15" spans="1:13" s="10" customFormat="1" ht="24.75" customHeight="1">
      <c r="A15" s="8"/>
      <c r="B15" s="18" t="s">
        <v>10</v>
      </c>
      <c r="C15" s="18">
        <v>501</v>
      </c>
      <c r="D15" s="18" t="s">
        <v>0</v>
      </c>
      <c r="E15" s="19">
        <v>6901</v>
      </c>
      <c r="F15" s="19">
        <v>6880</v>
      </c>
      <c r="G15" s="19">
        <v>6835</v>
      </c>
      <c r="H15" s="19">
        <v>25000</v>
      </c>
      <c r="I15" s="19">
        <v>22098</v>
      </c>
      <c r="J15" s="19">
        <v>18907</v>
      </c>
      <c r="K15" s="20">
        <f>ROUND(F15/E15*100,1)</f>
        <v>99.7</v>
      </c>
      <c r="L15" s="20">
        <f>ROUND(G15/E15*100,1)</f>
        <v>99</v>
      </c>
      <c r="M15" s="20">
        <f>ROUND(J15/I15*100,1)</f>
        <v>85.6</v>
      </c>
    </row>
    <row r="16" spans="1:13" s="10" customFormat="1" ht="24.75" customHeight="1">
      <c r="A16" s="8"/>
      <c r="B16" s="18" t="s">
        <v>15</v>
      </c>
      <c r="C16" s="18">
        <v>504</v>
      </c>
      <c r="D16" s="18" t="s">
        <v>3</v>
      </c>
      <c r="E16" s="19">
        <v>13769</v>
      </c>
      <c r="F16" s="19">
        <v>13769</v>
      </c>
      <c r="G16" s="19">
        <v>13769</v>
      </c>
      <c r="H16" s="19">
        <v>46500</v>
      </c>
      <c r="I16" s="19">
        <v>41250</v>
      </c>
      <c r="J16" s="19">
        <v>37723</v>
      </c>
      <c r="K16" s="20">
        <f>ROUND(F16/E16*100,1)</f>
        <v>100</v>
      </c>
      <c r="L16" s="20">
        <f>ROUND(G16/E16*100,1)</f>
        <v>100</v>
      </c>
      <c r="M16" s="20">
        <f>ROUND(J16/I16*100,1)</f>
        <v>91.4</v>
      </c>
    </row>
    <row r="17" spans="1:13" s="10" customFormat="1" ht="24.75" customHeight="1">
      <c r="A17" s="8"/>
      <c r="B17" s="18" t="s">
        <v>11</v>
      </c>
      <c r="C17" s="18">
        <v>502</v>
      </c>
      <c r="D17" s="18" t="s">
        <v>1</v>
      </c>
      <c r="E17" s="19">
        <v>29540</v>
      </c>
      <c r="F17" s="19">
        <v>29540</v>
      </c>
      <c r="G17" s="19">
        <v>29540</v>
      </c>
      <c r="H17" s="19">
        <v>81000</v>
      </c>
      <c r="I17" s="19">
        <v>81009</v>
      </c>
      <c r="J17" s="19">
        <v>80932</v>
      </c>
      <c r="K17" s="20">
        <f>ROUND(F17/E17*100,1)</f>
        <v>100</v>
      </c>
      <c r="L17" s="20">
        <f>ROUND(G17/E17*100,1)</f>
        <v>100</v>
      </c>
      <c r="M17" s="20">
        <f>ROUND(J17/I17*100,1)</f>
        <v>99.9</v>
      </c>
    </row>
    <row r="18" spans="1:13" s="10" customFormat="1" ht="24.75" customHeight="1">
      <c r="A18" s="8"/>
      <c r="B18" s="18" t="s">
        <v>16</v>
      </c>
      <c r="C18" s="18">
        <v>503</v>
      </c>
      <c r="D18" s="18" t="s">
        <v>2</v>
      </c>
      <c r="E18" s="19">
        <v>0</v>
      </c>
      <c r="F18" s="19">
        <v>0</v>
      </c>
      <c r="G18" s="19">
        <v>0</v>
      </c>
      <c r="H18" s="19">
        <v>17000</v>
      </c>
      <c r="I18" s="19">
        <v>0</v>
      </c>
      <c r="J18" s="19">
        <v>0</v>
      </c>
      <c r="K18" s="20">
        <v>0</v>
      </c>
      <c r="L18" s="20">
        <v>0</v>
      </c>
      <c r="M18" s="20">
        <v>0</v>
      </c>
    </row>
    <row r="19" spans="1:13" s="10" customFormat="1" ht="24.75" customHeight="1">
      <c r="A19" s="8"/>
      <c r="B19" s="22" t="s">
        <v>6</v>
      </c>
      <c r="C19" s="22"/>
      <c r="D19" s="22"/>
      <c r="E19" s="11">
        <f aca="true" t="shared" si="0" ref="E19:J19">+SUM(E15:E18)</f>
        <v>50210</v>
      </c>
      <c r="F19" s="11">
        <f t="shared" si="0"/>
        <v>50189</v>
      </c>
      <c r="G19" s="11">
        <f t="shared" si="0"/>
        <v>50144</v>
      </c>
      <c r="H19" s="11">
        <f t="shared" si="0"/>
        <v>169500</v>
      </c>
      <c r="I19" s="11">
        <f t="shared" si="0"/>
        <v>144357</v>
      </c>
      <c r="J19" s="11">
        <f t="shared" si="0"/>
        <v>137562</v>
      </c>
      <c r="K19" s="12">
        <f>+ROUND(F19/E19*100,1)</f>
        <v>100</v>
      </c>
      <c r="L19" s="12">
        <f>+ROUND(G19/E19*100,1)</f>
        <v>99.9</v>
      </c>
      <c r="M19" s="12">
        <f>+ROUND(J19/I19*100,1)</f>
        <v>95.3</v>
      </c>
    </row>
    <row r="20" spans="1:13" s="10" customFormat="1" ht="11.25">
      <c r="A20" s="8"/>
      <c r="E20" s="9"/>
      <c r="F20" s="9"/>
      <c r="G20" s="9"/>
      <c r="H20" s="9"/>
      <c r="I20" s="9"/>
      <c r="J20" s="9"/>
      <c r="K20" s="9"/>
      <c r="L20" s="9"/>
      <c r="M20" s="9"/>
    </row>
    <row r="21" spans="1:11" s="10" customFormat="1" ht="11.25">
      <c r="A21" s="8"/>
      <c r="B21" s="22" t="s">
        <v>27</v>
      </c>
      <c r="C21" s="22" t="s">
        <v>12</v>
      </c>
      <c r="D21" s="22" t="s">
        <v>13</v>
      </c>
      <c r="E21" s="21" t="s">
        <v>35</v>
      </c>
      <c r="F21" s="21"/>
      <c r="G21" s="21"/>
      <c r="H21" s="21"/>
      <c r="I21" s="21"/>
      <c r="J21" s="21"/>
      <c r="K21" s="21"/>
    </row>
    <row r="22" spans="1:11" s="10" customFormat="1" ht="11.25">
      <c r="A22" s="8"/>
      <c r="B22" s="22"/>
      <c r="C22" s="22"/>
      <c r="D22" s="22"/>
      <c r="E22" s="23" t="s">
        <v>44</v>
      </c>
      <c r="F22" s="24" t="s">
        <v>37</v>
      </c>
      <c r="G22" s="25"/>
      <c r="H22" s="24" t="s">
        <v>38</v>
      </c>
      <c r="I22" s="26"/>
      <c r="J22" s="27"/>
      <c r="K22" s="38"/>
    </row>
    <row r="23" spans="1:11" s="10" customFormat="1" ht="11.25">
      <c r="A23" s="8"/>
      <c r="B23" s="22"/>
      <c r="C23" s="22"/>
      <c r="D23" s="22"/>
      <c r="E23" s="30"/>
      <c r="F23" s="31"/>
      <c r="G23" s="32"/>
      <c r="H23" s="31"/>
      <c r="I23" s="33"/>
      <c r="J23" s="34" t="s">
        <v>42</v>
      </c>
      <c r="K23" s="35"/>
    </row>
    <row r="24" spans="1:11" s="10" customFormat="1" ht="11.25">
      <c r="A24" s="8"/>
      <c r="B24" s="22"/>
      <c r="C24" s="22"/>
      <c r="D24" s="22"/>
      <c r="E24" s="30"/>
      <c r="F24" s="21" t="s">
        <v>45</v>
      </c>
      <c r="G24" s="36" t="s">
        <v>43</v>
      </c>
      <c r="H24" s="21" t="s">
        <v>45</v>
      </c>
      <c r="I24" s="36" t="s">
        <v>43</v>
      </c>
      <c r="J24" s="21" t="s">
        <v>45</v>
      </c>
      <c r="K24" s="36" t="s">
        <v>43</v>
      </c>
    </row>
    <row r="25" spans="1:11" s="10" customFormat="1" ht="11.25">
      <c r="A25" s="8"/>
      <c r="B25" s="22"/>
      <c r="C25" s="22"/>
      <c r="D25" s="22"/>
      <c r="E25" s="37"/>
      <c r="F25" s="21"/>
      <c r="G25" s="36"/>
      <c r="H25" s="21"/>
      <c r="I25" s="36"/>
      <c r="J25" s="21"/>
      <c r="K25" s="36"/>
    </row>
    <row r="26" spans="1:11" s="10" customFormat="1" ht="24.75" customHeight="1">
      <c r="A26" s="8"/>
      <c r="B26" s="18" t="s">
        <v>10</v>
      </c>
      <c r="C26" s="18">
        <v>501</v>
      </c>
      <c r="D26" s="18" t="s">
        <v>0</v>
      </c>
      <c r="E26" s="19">
        <f>F26+H26+J26</f>
        <v>25000</v>
      </c>
      <c r="F26" s="19">
        <v>25000</v>
      </c>
      <c r="G26" s="20">
        <f>F26/$E26*100</f>
        <v>100</v>
      </c>
      <c r="H26" s="19">
        <v>0</v>
      </c>
      <c r="I26" s="20">
        <f>H26/$E26*100</f>
        <v>0</v>
      </c>
      <c r="J26" s="57">
        <v>0</v>
      </c>
      <c r="K26" s="20">
        <f>J26/$E26*100</f>
        <v>0</v>
      </c>
    </row>
    <row r="27" spans="1:11" s="10" customFormat="1" ht="24.75" customHeight="1">
      <c r="A27" s="8"/>
      <c r="B27" s="18" t="s">
        <v>15</v>
      </c>
      <c r="C27" s="18">
        <v>504</v>
      </c>
      <c r="D27" s="18" t="s">
        <v>3</v>
      </c>
      <c r="E27" s="19">
        <f>F27+H27+J27</f>
        <v>46500</v>
      </c>
      <c r="F27" s="19">
        <v>0</v>
      </c>
      <c r="G27" s="20">
        <f aca="true" t="shared" si="1" ref="G27:I30">F27/$E27*100</f>
        <v>0</v>
      </c>
      <c r="H27" s="19">
        <v>46500</v>
      </c>
      <c r="I27" s="20">
        <f t="shared" si="1"/>
        <v>100</v>
      </c>
      <c r="J27" s="57">
        <v>0</v>
      </c>
      <c r="K27" s="20">
        <f>J27/$E27*100</f>
        <v>0</v>
      </c>
    </row>
    <row r="28" spans="1:11" s="10" customFormat="1" ht="24.75" customHeight="1">
      <c r="A28" s="8"/>
      <c r="B28" s="18" t="s">
        <v>11</v>
      </c>
      <c r="C28" s="18">
        <v>502</v>
      </c>
      <c r="D28" s="18" t="s">
        <v>1</v>
      </c>
      <c r="E28" s="19">
        <f>F28+H28+J28</f>
        <v>86400</v>
      </c>
      <c r="F28" s="19">
        <v>0</v>
      </c>
      <c r="G28" s="20">
        <f t="shared" si="1"/>
        <v>0</v>
      </c>
      <c r="H28" s="19">
        <v>86400</v>
      </c>
      <c r="I28" s="20">
        <f t="shared" si="1"/>
        <v>100</v>
      </c>
      <c r="J28" s="57">
        <v>0</v>
      </c>
      <c r="K28" s="20">
        <f>J28/$E28*100</f>
        <v>0</v>
      </c>
    </row>
    <row r="29" spans="2:13" ht="24.75" customHeight="1">
      <c r="B29" s="18" t="s">
        <v>16</v>
      </c>
      <c r="C29" s="18">
        <v>503</v>
      </c>
      <c r="D29" s="18" t="s">
        <v>2</v>
      </c>
      <c r="E29" s="19">
        <f>F29+H29+J29</f>
        <v>0</v>
      </c>
      <c r="F29" s="19">
        <v>0</v>
      </c>
      <c r="G29" s="55" t="s">
        <v>47</v>
      </c>
      <c r="H29" s="19">
        <v>0</v>
      </c>
      <c r="I29" s="55" t="s">
        <v>47</v>
      </c>
      <c r="J29" s="19">
        <v>0</v>
      </c>
      <c r="K29" s="56" t="s">
        <v>47</v>
      </c>
      <c r="L29" s="2"/>
      <c r="M29" s="2"/>
    </row>
    <row r="30" spans="2:13" ht="24.75" customHeight="1">
      <c r="B30" s="22" t="s">
        <v>6</v>
      </c>
      <c r="C30" s="22"/>
      <c r="D30" s="22"/>
      <c r="E30" s="11">
        <f>F30+H30+J30</f>
        <v>157900</v>
      </c>
      <c r="F30" s="11">
        <f aca="true" t="shared" si="2" ref="E30:J30">+SUM(F26:F29)</f>
        <v>25000</v>
      </c>
      <c r="G30" s="12">
        <f t="shared" si="1"/>
        <v>15.832805573147562</v>
      </c>
      <c r="H30" s="11">
        <f>+SUM(H26:H29)</f>
        <v>132900</v>
      </c>
      <c r="I30" s="12">
        <f t="shared" si="1"/>
        <v>84.16719442685245</v>
      </c>
      <c r="J30" s="11">
        <f t="shared" si="2"/>
        <v>0</v>
      </c>
      <c r="K30" s="12">
        <f>J30/$E30*100</f>
        <v>0</v>
      </c>
      <c r="L30" s="2"/>
      <c r="M30" s="2"/>
    </row>
    <row r="32" spans="2:13" ht="11.25">
      <c r="B32" s="52" t="s">
        <v>27</v>
      </c>
      <c r="C32" s="52" t="s">
        <v>12</v>
      </c>
      <c r="D32" s="52" t="s">
        <v>13</v>
      </c>
      <c r="E32" s="49" t="s">
        <v>36</v>
      </c>
      <c r="F32" s="50"/>
      <c r="G32" s="50"/>
      <c r="H32" s="50"/>
      <c r="I32" s="50"/>
      <c r="J32" s="50"/>
      <c r="K32" s="50"/>
      <c r="L32" s="50"/>
      <c r="M32" s="51"/>
    </row>
    <row r="33" spans="2:13" ht="11.25" customHeight="1">
      <c r="B33" s="53"/>
      <c r="C33" s="53"/>
      <c r="D33" s="53"/>
      <c r="E33" s="23" t="s">
        <v>49</v>
      </c>
      <c r="F33" s="47" t="s">
        <v>39</v>
      </c>
      <c r="G33" s="48"/>
      <c r="H33" s="47" t="s">
        <v>40</v>
      </c>
      <c r="I33" s="48"/>
      <c r="J33" s="24" t="s">
        <v>41</v>
      </c>
      <c r="K33" s="44"/>
      <c r="L33" s="28"/>
      <c r="M33" s="29"/>
    </row>
    <row r="34" spans="2:13" ht="11.25">
      <c r="B34" s="53"/>
      <c r="C34" s="53"/>
      <c r="D34" s="53"/>
      <c r="E34" s="30"/>
      <c r="F34" s="31"/>
      <c r="G34" s="32"/>
      <c r="H34" s="31"/>
      <c r="I34" s="32"/>
      <c r="J34" s="45"/>
      <c r="K34" s="46"/>
      <c r="L34" s="34" t="s">
        <v>42</v>
      </c>
      <c r="M34" s="35"/>
    </row>
    <row r="35" spans="2:13" ht="11.25" customHeight="1">
      <c r="B35" s="53"/>
      <c r="C35" s="53"/>
      <c r="D35" s="53"/>
      <c r="E35" s="30"/>
      <c r="F35" s="23" t="s">
        <v>50</v>
      </c>
      <c r="G35" s="42" t="s">
        <v>43</v>
      </c>
      <c r="H35" s="23" t="s">
        <v>50</v>
      </c>
      <c r="I35" s="42" t="s">
        <v>43</v>
      </c>
      <c r="J35" s="23" t="s">
        <v>50</v>
      </c>
      <c r="K35" s="42" t="s">
        <v>43</v>
      </c>
      <c r="L35" s="23" t="s">
        <v>50</v>
      </c>
      <c r="M35" s="42" t="s">
        <v>43</v>
      </c>
    </row>
    <row r="36" spans="2:13" ht="11.25">
      <c r="B36" s="54"/>
      <c r="C36" s="54"/>
      <c r="D36" s="54"/>
      <c r="E36" s="37"/>
      <c r="F36" s="37"/>
      <c r="G36" s="43"/>
      <c r="H36" s="37"/>
      <c r="I36" s="43"/>
      <c r="J36" s="37"/>
      <c r="K36" s="43"/>
      <c r="L36" s="37"/>
      <c r="M36" s="43"/>
    </row>
    <row r="37" spans="2:13" ht="24.75" customHeight="1">
      <c r="B37" s="18" t="s">
        <v>10</v>
      </c>
      <c r="C37" s="18">
        <v>501</v>
      </c>
      <c r="D37" s="18" t="s">
        <v>0</v>
      </c>
      <c r="E37" s="19">
        <v>12500</v>
      </c>
      <c r="F37" s="19">
        <v>12500</v>
      </c>
      <c r="G37" s="20">
        <f>F37/$E37*100</f>
        <v>100</v>
      </c>
      <c r="H37" s="19">
        <v>12500</v>
      </c>
      <c r="I37" s="20">
        <f>H37/$E37*100</f>
        <v>100</v>
      </c>
      <c r="J37" s="19">
        <v>0</v>
      </c>
      <c r="K37" s="20">
        <f>J37/$E37*100</f>
        <v>0</v>
      </c>
      <c r="L37" s="19">
        <v>0</v>
      </c>
      <c r="M37" s="20">
        <f>L37/$E37*100</f>
        <v>0</v>
      </c>
    </row>
    <row r="38" spans="2:13" ht="24.75" customHeight="1">
      <c r="B38" s="18" t="s">
        <v>15</v>
      </c>
      <c r="C38" s="18">
        <v>504</v>
      </c>
      <c r="D38" s="18" t="s">
        <v>3</v>
      </c>
      <c r="E38" s="19">
        <v>9800</v>
      </c>
      <c r="F38" s="19">
        <v>0</v>
      </c>
      <c r="G38" s="20">
        <f aca="true" t="shared" si="3" ref="G38:I41">F38/$E38*100</f>
        <v>0</v>
      </c>
      <c r="H38" s="19">
        <v>0</v>
      </c>
      <c r="I38" s="20">
        <f t="shared" si="3"/>
        <v>0</v>
      </c>
      <c r="J38" s="19">
        <v>9800</v>
      </c>
      <c r="K38" s="20">
        <f>J38/$E38*100</f>
        <v>100</v>
      </c>
      <c r="L38" s="19">
        <v>6700</v>
      </c>
      <c r="M38" s="20">
        <f>L38/$E38*100</f>
        <v>68.36734693877551</v>
      </c>
    </row>
    <row r="39" spans="2:13" ht="24.75" customHeight="1">
      <c r="B39" s="18" t="s">
        <v>11</v>
      </c>
      <c r="C39" s="18">
        <v>502</v>
      </c>
      <c r="D39" s="18" t="s">
        <v>1</v>
      </c>
      <c r="E39" s="19">
        <v>0</v>
      </c>
      <c r="F39" s="19">
        <v>0</v>
      </c>
      <c r="G39" s="56" t="s">
        <v>47</v>
      </c>
      <c r="H39" s="19">
        <v>0</v>
      </c>
      <c r="I39" s="56" t="s">
        <v>47</v>
      </c>
      <c r="J39" s="19">
        <v>0</v>
      </c>
      <c r="K39" s="56" t="s">
        <v>46</v>
      </c>
      <c r="L39" s="19">
        <v>0</v>
      </c>
      <c r="M39" s="56" t="s">
        <v>46</v>
      </c>
    </row>
    <row r="40" spans="2:13" ht="24.75" customHeight="1">
      <c r="B40" s="18" t="s">
        <v>16</v>
      </c>
      <c r="C40" s="18">
        <v>503</v>
      </c>
      <c r="D40" s="18" t="s">
        <v>2</v>
      </c>
      <c r="E40" s="19">
        <v>0</v>
      </c>
      <c r="F40" s="19">
        <v>0</v>
      </c>
      <c r="G40" s="56" t="s">
        <v>47</v>
      </c>
      <c r="H40" s="19">
        <v>0</v>
      </c>
      <c r="I40" s="56" t="s">
        <v>47</v>
      </c>
      <c r="J40" s="19">
        <v>0</v>
      </c>
      <c r="K40" s="56" t="s">
        <v>46</v>
      </c>
      <c r="L40" s="19">
        <v>0</v>
      </c>
      <c r="M40" s="56" t="s">
        <v>46</v>
      </c>
    </row>
    <row r="41" spans="2:13" ht="24.75" customHeight="1">
      <c r="B41" s="39" t="s">
        <v>6</v>
      </c>
      <c r="C41" s="40"/>
      <c r="D41" s="41"/>
      <c r="E41" s="11">
        <f>F41+H41+J41</f>
        <v>34800</v>
      </c>
      <c r="F41" s="11">
        <f aca="true" t="shared" si="4" ref="F41:L41">+SUM(F37:F40)</f>
        <v>12500</v>
      </c>
      <c r="G41" s="12">
        <f>F41/$E41*100</f>
        <v>35.91954022988506</v>
      </c>
      <c r="H41" s="11">
        <f>+SUM(H37:H40)</f>
        <v>12500</v>
      </c>
      <c r="I41" s="12">
        <f>H41/$E41*100</f>
        <v>35.91954022988506</v>
      </c>
      <c r="J41" s="11">
        <f t="shared" si="4"/>
        <v>9800</v>
      </c>
      <c r="K41" s="12">
        <f>J41/$E41*100</f>
        <v>28.160919540229884</v>
      </c>
      <c r="L41" s="11">
        <f t="shared" si="4"/>
        <v>6700</v>
      </c>
      <c r="M41" s="12">
        <f>L41/$E41*100</f>
        <v>19.25287356321839</v>
      </c>
    </row>
    <row r="42" ht="24.75" customHeight="1"/>
    <row r="43" ht="24.75" customHeight="1"/>
    <row r="44" ht="24.75" customHeight="1"/>
    <row r="45" ht="24.75" customHeight="1"/>
  </sheetData>
  <sheetProtection/>
  <mergeCells count="61">
    <mergeCell ref="L34:M34"/>
    <mergeCell ref="J33:K34"/>
    <mergeCell ref="H33:I34"/>
    <mergeCell ref="F33:G34"/>
    <mergeCell ref="E33:E36"/>
    <mergeCell ref="E32:M32"/>
    <mergeCell ref="B32:B36"/>
    <mergeCell ref="C32:C36"/>
    <mergeCell ref="D32:D36"/>
    <mergeCell ref="B41:D41"/>
    <mergeCell ref="G35:G36"/>
    <mergeCell ref="F35:F36"/>
    <mergeCell ref="B30:D30"/>
    <mergeCell ref="B21:B25"/>
    <mergeCell ref="C21:C25"/>
    <mergeCell ref="D21:D25"/>
    <mergeCell ref="H35:H36"/>
    <mergeCell ref="I35:I36"/>
    <mergeCell ref="J35:J36"/>
    <mergeCell ref="K35:K36"/>
    <mergeCell ref="L35:L36"/>
    <mergeCell ref="M35:M36"/>
    <mergeCell ref="J23:K23"/>
    <mergeCell ref="F24:F25"/>
    <mergeCell ref="G24:G25"/>
    <mergeCell ref="H24:H25"/>
    <mergeCell ref="I24:I25"/>
    <mergeCell ref="J24:J25"/>
    <mergeCell ref="K24:K25"/>
    <mergeCell ref="E21:K21"/>
    <mergeCell ref="E22:E25"/>
    <mergeCell ref="F22:G23"/>
    <mergeCell ref="H22:I23"/>
    <mergeCell ref="K4:K5"/>
    <mergeCell ref="L4:L5"/>
    <mergeCell ref="B19:D19"/>
    <mergeCell ref="B12:B14"/>
    <mergeCell ref="C12:C14"/>
    <mergeCell ref="D12:D14"/>
    <mergeCell ref="I4:I5"/>
    <mergeCell ref="J4:J5"/>
    <mergeCell ref="B10:D10"/>
    <mergeCell ref="B3:B5"/>
    <mergeCell ref="C3:C5"/>
    <mergeCell ref="D3:D5"/>
    <mergeCell ref="E13:E14"/>
    <mergeCell ref="F13:F14"/>
    <mergeCell ref="G13:G14"/>
    <mergeCell ref="H12:J12"/>
    <mergeCell ref="H13:H14"/>
    <mergeCell ref="E12:G12"/>
    <mergeCell ref="I3:L3"/>
    <mergeCell ref="H4:H5"/>
    <mergeCell ref="E3:H3"/>
    <mergeCell ref="F4:G4"/>
    <mergeCell ref="J13:J14"/>
    <mergeCell ref="I13:I14"/>
    <mergeCell ref="K12:M12"/>
    <mergeCell ref="K13:K14"/>
    <mergeCell ref="L13:L14"/>
    <mergeCell ref="M13:M14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2016-06-09T10:36:49Z</cp:lastPrinted>
  <dcterms:created xsi:type="dcterms:W3CDTF">2007-04-23T07:29:29Z</dcterms:created>
  <dcterms:modified xsi:type="dcterms:W3CDTF">2016-06-09T10:37:34Z</dcterms:modified>
  <cp:category/>
  <cp:version/>
  <cp:contentType/>
  <cp:contentStatus/>
</cp:coreProperties>
</file>