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236" windowWidth="10290" windowHeight="8130" activeTab="0"/>
  </bookViews>
  <sheets>
    <sheet name="24" sheetId="1" r:id="rId1"/>
    <sheet name="18" sheetId="2" state="hidden" r:id="rId2"/>
  </sheets>
  <definedNames>
    <definedName name="_xlnm.Print_Area" localSheetId="0">'24'!$A$1:$AD$91</definedName>
    <definedName name="_xlnm.Print_Titles" localSheetId="0">'24'!$1:$6</definedName>
  </definedNames>
  <calcPr fullCalcOnLoad="1"/>
</workbook>
</file>

<file path=xl/sharedStrings.xml><?xml version="1.0" encoding="utf-8"?>
<sst xmlns="http://schemas.openxmlformats.org/spreadsheetml/2006/main" count="222" uniqueCount="189">
  <si>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</si>
  <si>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</si>
  <si>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</si>
  <si>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</si>
  <si>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</si>
  <si>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</si>
  <si>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</si>
  <si>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</si>
  <si>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</si>
  <si>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</si>
  <si>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</si>
  <si>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</si>
  <si>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</si>
  <si>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</si>
  <si>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</si>
  <si>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</si>
  <si>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</si>
  <si>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</si>
  <si>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</si>
  <si>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</si>
  <si>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</si>
  <si>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</si>
  <si>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</si>
  <si>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安曇野市（穂高地区）</t>
  </si>
  <si>
    <t>伊那市</t>
  </si>
  <si>
    <t>佐久水道企業団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</si>
  <si>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</si>
  <si>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</si>
  <si>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</si>
  <si>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</si>
  <si>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</si>
  <si>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</si>
  <si>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</si>
  <si>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</si>
  <si>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</si>
  <si>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</si>
  <si>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</si>
  <si>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</si>
  <si>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</si>
  <si>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</si>
  <si>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</si>
  <si>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</si>
  <si>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</si>
  <si>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</si>
  <si>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</si>
  <si>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</si>
  <si>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</si>
  <si>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</si>
  <si>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</si>
  <si>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</si>
  <si>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</si>
  <si>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</si>
  <si>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</si>
  <si>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</si>
  <si>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</si>
  <si>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</si>
  <si>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</si>
  <si>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</si>
  <si>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</si>
  <si>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</si>
  <si>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</si>
  <si>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</si>
  <si>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</si>
  <si>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</si>
  <si>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</si>
  <si>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</si>
  <si>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</si>
  <si>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</si>
  <si>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</si>
  <si>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</si>
  <si>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</si>
  <si>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割合(%)</t>
  </si>
  <si>
    <t>上小</t>
  </si>
  <si>
    <t>上伊那</t>
  </si>
  <si>
    <t>下伊那</t>
  </si>
  <si>
    <t>北安曇</t>
  </si>
  <si>
    <t>配水本管</t>
  </si>
  <si>
    <t>配水支管</t>
  </si>
  <si>
    <t>管種別延長</t>
  </si>
  <si>
    <t>１８．管延長（上水道）</t>
  </si>
  <si>
    <t>導水管延長(m)</t>
  </si>
  <si>
    <t>送水管延長(m)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</si>
  <si>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</si>
  <si>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</si>
  <si>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</si>
  <si>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</si>
  <si>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</si>
  <si>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</si>
  <si>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</si>
  <si>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ポリエチレン管</t>
  </si>
  <si>
    <t>ステンレス管</t>
  </si>
  <si>
    <t>その他</t>
  </si>
  <si>
    <t>地方
事務所</t>
  </si>
  <si>
    <t>配水管延長
(m)</t>
  </si>
  <si>
    <t>総延長
(m)</t>
  </si>
  <si>
    <t>延長
(m)</t>
  </si>
  <si>
    <t>小諸市</t>
  </si>
  <si>
    <t>小海町</t>
  </si>
  <si>
    <t>軽井沢町</t>
  </si>
  <si>
    <t>立科町</t>
  </si>
  <si>
    <t>佐久水道企業団</t>
  </si>
  <si>
    <t>（株）八ヶ岳高原ロッジ</t>
  </si>
  <si>
    <t>上田市</t>
  </si>
  <si>
    <t>上田市（丸子地区）</t>
  </si>
  <si>
    <t>上田市（菅平地区）</t>
  </si>
  <si>
    <t>東御市</t>
  </si>
  <si>
    <t>岡谷市</t>
  </si>
  <si>
    <t>諏訪市</t>
  </si>
  <si>
    <t>茅野市</t>
  </si>
  <si>
    <t>茅野市（蓼科地区）</t>
  </si>
  <si>
    <t>茅野市（白樺湖地区）</t>
  </si>
  <si>
    <t>下諏訪町</t>
  </si>
  <si>
    <t>富士見町</t>
  </si>
  <si>
    <t>原村</t>
  </si>
  <si>
    <t>東洋観光事業（株）</t>
  </si>
  <si>
    <t>（株）蓼科ビレッジ</t>
  </si>
  <si>
    <t>（株）三井の森</t>
  </si>
  <si>
    <t>東急不動産（株）</t>
  </si>
  <si>
    <t>鹿島リゾート（株）</t>
  </si>
  <si>
    <t>伊那市</t>
  </si>
  <si>
    <t>伊那市（高遠町地区）</t>
  </si>
  <si>
    <t>駒ヶ根市</t>
  </si>
  <si>
    <t>辰野町</t>
  </si>
  <si>
    <t>箕輪町</t>
  </si>
  <si>
    <t>飯島町</t>
  </si>
  <si>
    <t>中川村</t>
  </si>
  <si>
    <t>宮田村</t>
  </si>
  <si>
    <t>飯田市</t>
  </si>
  <si>
    <t>松川町</t>
  </si>
  <si>
    <t>高森町</t>
  </si>
  <si>
    <t>木曽町</t>
  </si>
  <si>
    <t>松本市(松本地区)</t>
  </si>
  <si>
    <t>松本市(梓川地区)</t>
  </si>
  <si>
    <t>松本市(四賀地区)</t>
  </si>
  <si>
    <t>塩尻市</t>
  </si>
  <si>
    <t>安曇野市（三郷地区）</t>
  </si>
  <si>
    <t>安曇野市（穂高地区）</t>
  </si>
  <si>
    <t>安曇野市（豊科地区）</t>
  </si>
  <si>
    <t>安曇野市（明科地区）</t>
  </si>
  <si>
    <t>安曇野市（堀金地区）</t>
  </si>
  <si>
    <t>波田町</t>
  </si>
  <si>
    <t>山形村</t>
  </si>
  <si>
    <t>大町市</t>
  </si>
  <si>
    <t>池田町</t>
  </si>
  <si>
    <t>松川村</t>
  </si>
  <si>
    <t>白馬村</t>
  </si>
  <si>
    <t>長野県</t>
  </si>
  <si>
    <t>長野市</t>
  </si>
  <si>
    <t>須坂市</t>
  </si>
  <si>
    <t>千曲市</t>
  </si>
  <si>
    <t>小布施町</t>
  </si>
  <si>
    <t>高山村</t>
  </si>
  <si>
    <t>信濃町</t>
  </si>
  <si>
    <t>飯綱町（牟礼地区）</t>
  </si>
  <si>
    <t>飯綱町（三水地区）</t>
  </si>
  <si>
    <t>中野市</t>
  </si>
  <si>
    <t>中野市（豊田地区）</t>
  </si>
  <si>
    <t>飯山市</t>
  </si>
  <si>
    <t>山ノ内町</t>
  </si>
  <si>
    <t>木島平村</t>
  </si>
  <si>
    <t>野沢温泉村</t>
  </si>
  <si>
    <t>２－９管延長</t>
  </si>
  <si>
    <t>導水</t>
  </si>
  <si>
    <t>送水</t>
  </si>
  <si>
    <t>配水本</t>
  </si>
  <si>
    <t>配水支</t>
  </si>
  <si>
    <t>配水計</t>
  </si>
  <si>
    <t>導送配本</t>
  </si>
  <si>
    <t>番
号</t>
  </si>
  <si>
    <t>地
事</t>
  </si>
  <si>
    <t>順
番</t>
  </si>
  <si>
    <t>総延長</t>
  </si>
  <si>
    <t>うち基幹</t>
  </si>
  <si>
    <t>鋳鉄</t>
  </si>
  <si>
    <t>ダク</t>
  </si>
  <si>
    <t>鋼管</t>
  </si>
  <si>
    <t>石綿</t>
  </si>
  <si>
    <t>塩ビ</t>
  </si>
  <si>
    <t>Ｃｏ</t>
  </si>
  <si>
    <t>鉛</t>
  </si>
  <si>
    <t>ポリ</t>
  </si>
  <si>
    <t>ステン</t>
  </si>
  <si>
    <t>その他</t>
  </si>
  <si>
    <t>南箕輪村</t>
  </si>
  <si>
    <t>全県</t>
  </si>
  <si>
    <t>うち
基幹管路
延長
(m)</t>
  </si>
  <si>
    <t>松本市（波田地区）</t>
  </si>
  <si>
    <t>割合(%)</t>
  </si>
  <si>
    <t>安曇野市（豊科三郷）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</si>
</sst>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  <numFmt numFmtId="188" formatCode="0.0_ "/>
    <numFmt numFmtId="189" formatCode="#,##0.0_ ;[Red]\-#,##0.0\ 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178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8" fontId="1" fillId="33" borderId="1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8" fontId="1" fillId="33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48" applyFont="1" applyAlignment="1">
      <alignment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4" fillId="33" borderId="0" xfId="48" applyFont="1" applyFill="1" applyAlignment="1">
      <alignment vertical="center"/>
    </xf>
    <xf numFmtId="38" fontId="4" fillId="33" borderId="0" xfId="48" applyFont="1" applyFill="1" applyAlignment="1">
      <alignment horizontal="center" vertical="center"/>
    </xf>
    <xf numFmtId="38" fontId="5" fillId="33" borderId="0" xfId="48" applyFont="1" applyFill="1" applyAlignment="1">
      <alignment horizontal="center" vertical="center" wrapText="1"/>
    </xf>
    <xf numFmtId="38" fontId="5" fillId="33" borderId="0" xfId="48" applyFont="1" applyFill="1" applyAlignment="1">
      <alignment horizontal="center" vertical="center"/>
    </xf>
    <xf numFmtId="187" fontId="5" fillId="33" borderId="0" xfId="48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5" fillId="34" borderId="0" xfId="48" applyFont="1" applyFill="1" applyAlignment="1">
      <alignment vertical="center"/>
    </xf>
    <xf numFmtId="38" fontId="5" fillId="34" borderId="0" xfId="48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38" fontId="1" fillId="33" borderId="11" xfId="48" applyFont="1" applyFill="1" applyBorder="1" applyAlignment="1" applyProtection="1">
      <alignment vertical="center"/>
      <protection/>
    </xf>
    <xf numFmtId="38" fontId="1" fillId="33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178" fontId="1" fillId="36" borderId="13" xfId="48" applyNumberFormat="1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178" fontId="1" fillId="36" borderId="14" xfId="48" applyNumberFormat="1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178" fontId="1" fillId="37" borderId="21" xfId="48" applyNumberFormat="1" applyFont="1" applyFill="1" applyBorder="1" applyAlignment="1" applyProtection="1">
      <alignment vertical="center"/>
      <protection/>
    </xf>
    <xf numFmtId="38" fontId="1" fillId="37" borderId="0" xfId="48" applyFont="1" applyFill="1" applyBorder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178" fontId="1" fillId="37" borderId="22" xfId="48" applyNumberFormat="1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178" fontId="1" fillId="37" borderId="23" xfId="48" applyNumberFormat="1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178" fontId="1" fillId="37" borderId="24" xfId="48" applyNumberFormat="1" applyFont="1" applyFill="1" applyBorder="1" applyAlignment="1" applyProtection="1">
      <alignment vertical="center"/>
      <protection/>
    </xf>
    <xf numFmtId="38" fontId="1" fillId="37" borderId="21" xfId="50" applyNumberFormat="1" applyFont="1" applyFill="1" applyBorder="1" applyAlignment="1">
      <alignment vertical="center"/>
    </xf>
    <xf numFmtId="38" fontId="1" fillId="37" borderId="0" xfId="50" applyNumberFormat="1" applyFont="1" applyFill="1" applyAlignment="1">
      <alignment vertical="center"/>
    </xf>
    <xf numFmtId="38" fontId="1" fillId="37" borderId="22" xfId="50" applyNumberFormat="1" applyFont="1" applyFill="1" applyBorder="1" applyAlignment="1">
      <alignment vertical="center"/>
    </xf>
    <xf numFmtId="38" fontId="1" fillId="37" borderId="24" xfId="50" applyNumberFormat="1" applyFont="1" applyFill="1" applyBorder="1" applyAlignment="1">
      <alignment vertical="center"/>
    </xf>
    <xf numFmtId="38" fontId="1" fillId="37" borderId="25" xfId="48" applyFont="1" applyFill="1" applyBorder="1" applyAlignment="1" applyProtection="1">
      <alignment vertical="center"/>
      <protection/>
    </xf>
    <xf numFmtId="38" fontId="1" fillId="37" borderId="19" xfId="48" applyFont="1" applyFill="1" applyBorder="1" applyAlignment="1" applyProtection="1">
      <alignment vertical="center"/>
      <protection/>
    </xf>
    <xf numFmtId="38" fontId="1" fillId="37" borderId="20" xfId="48" applyFont="1" applyFill="1" applyBorder="1" applyAlignment="1" applyProtection="1">
      <alignment vertical="center"/>
      <protection/>
    </xf>
    <xf numFmtId="178" fontId="1" fillId="37" borderId="25" xfId="48" applyNumberFormat="1" applyFont="1" applyFill="1" applyBorder="1" applyAlignment="1" applyProtection="1">
      <alignment vertical="center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view="pageBreakPreview" zoomScaleNormal="75" zoomScaleSheetLayoutView="100" zoomScalePageLayoutView="0" workbookViewId="0" topLeftCell="A1">
      <pane xSplit="3" ySplit="6" topLeftCell="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91" sqref="AA91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1" width="8.625" style="2" customWidth="1"/>
    <col min="12" max="12" width="4.625" style="3" customWidth="1"/>
    <col min="13" max="13" width="8.625" style="2" customWidth="1"/>
    <col min="14" max="14" width="4.625" style="3" customWidth="1"/>
    <col min="15" max="15" width="8.625" style="2" customWidth="1"/>
    <col min="16" max="16" width="4.625" style="3" customWidth="1"/>
    <col min="17" max="17" width="8.625" style="2" customWidth="1"/>
    <col min="18" max="18" width="4.625" style="3" customWidth="1"/>
    <col min="19" max="19" width="8.625" style="2" customWidth="1"/>
    <col min="20" max="20" width="4.625" style="3" customWidth="1"/>
    <col min="21" max="21" width="8.625" style="2" customWidth="1"/>
    <col min="22" max="22" width="4.625" style="3" customWidth="1"/>
    <col min="23" max="23" width="8.625" style="2" customWidth="1"/>
    <col min="24" max="24" width="4.625" style="3" customWidth="1"/>
    <col min="25" max="25" width="8.625" style="2" customWidth="1"/>
    <col min="26" max="26" width="4.625" style="3" customWidth="1"/>
    <col min="27" max="27" width="8.625" style="2" customWidth="1"/>
    <col min="28" max="28" width="4.625" style="3" customWidth="1"/>
    <col min="29" max="29" width="8.625" style="2" customWidth="1"/>
    <col min="30" max="30" width="4.625" style="3" customWidth="1"/>
    <col min="31" max="31" width="9.25390625" style="2" bestFit="1" customWidth="1"/>
    <col min="32" max="32" width="9.00390625" style="2" customWidth="1"/>
    <col min="33" max="33" width="7.125" style="2" customWidth="1"/>
    <col min="34" max="16384" width="9.00390625" style="2" customWidth="1"/>
  </cols>
  <sheetData>
    <row r="1" spans="1:24" ht="16.5" customHeight="1">
      <c r="A1" s="1" t="s">
        <v>79</v>
      </c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5:7" ht="13.5" customHeight="1">
      <c r="E2"/>
      <c r="F2"/>
      <c r="G2"/>
    </row>
    <row r="3" spans="1:30" s="5" customFormat="1" ht="16.5" customHeight="1">
      <c r="A3" s="74" t="s">
        <v>92</v>
      </c>
      <c r="B3" s="74" t="s">
        <v>0</v>
      </c>
      <c r="C3" s="74" t="s">
        <v>1</v>
      </c>
      <c r="D3" s="60" t="s">
        <v>80</v>
      </c>
      <c r="E3" s="60" t="s">
        <v>81</v>
      </c>
      <c r="F3" s="64" t="s">
        <v>93</v>
      </c>
      <c r="G3" s="65"/>
      <c r="H3" s="66"/>
      <c r="I3" s="57" t="s">
        <v>94</v>
      </c>
      <c r="J3" s="37"/>
      <c r="K3" s="57" t="s">
        <v>78</v>
      </c>
      <c r="L3" s="58"/>
      <c r="M3" s="58"/>
      <c r="N3" s="59"/>
      <c r="O3" s="57" t="s">
        <v>78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9"/>
    </row>
    <row r="4" spans="1:30" s="5" customFormat="1" ht="16.5" customHeight="1">
      <c r="A4" s="74"/>
      <c r="B4" s="74"/>
      <c r="C4" s="74"/>
      <c r="D4" s="60"/>
      <c r="E4" s="60"/>
      <c r="F4" s="67"/>
      <c r="G4" s="68"/>
      <c r="H4" s="69"/>
      <c r="I4" s="60"/>
      <c r="J4" s="61" t="s">
        <v>185</v>
      </c>
      <c r="K4" s="60" t="s">
        <v>82</v>
      </c>
      <c r="L4" s="60"/>
      <c r="M4" s="64" t="s">
        <v>83</v>
      </c>
      <c r="N4" s="66"/>
      <c r="O4" s="60" t="s">
        <v>84</v>
      </c>
      <c r="P4" s="60"/>
      <c r="Q4" s="60" t="s">
        <v>85</v>
      </c>
      <c r="R4" s="60"/>
      <c r="S4" s="60" t="s">
        <v>86</v>
      </c>
      <c r="T4" s="60"/>
      <c r="U4" s="60" t="s">
        <v>87</v>
      </c>
      <c r="V4" s="60"/>
      <c r="W4" s="60" t="s">
        <v>88</v>
      </c>
      <c r="X4" s="60"/>
      <c r="Y4" s="60" t="s">
        <v>89</v>
      </c>
      <c r="Z4" s="60"/>
      <c r="AA4" s="60" t="s">
        <v>90</v>
      </c>
      <c r="AB4" s="60"/>
      <c r="AC4" s="60" t="s">
        <v>91</v>
      </c>
      <c r="AD4" s="60"/>
    </row>
    <row r="5" spans="1:30" s="5" customFormat="1" ht="27" customHeight="1">
      <c r="A5" s="74"/>
      <c r="B5" s="74"/>
      <c r="C5" s="74"/>
      <c r="D5" s="60"/>
      <c r="E5" s="60"/>
      <c r="F5" s="70"/>
      <c r="G5" s="71"/>
      <c r="H5" s="72"/>
      <c r="I5" s="60"/>
      <c r="J5" s="62"/>
      <c r="K5" s="60"/>
      <c r="L5" s="60"/>
      <c r="M5" s="70"/>
      <c r="N5" s="72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0" s="5" customFormat="1" ht="27" customHeight="1">
      <c r="A6" s="74"/>
      <c r="B6" s="74"/>
      <c r="C6" s="74"/>
      <c r="D6" s="60"/>
      <c r="E6" s="60"/>
      <c r="F6" s="4" t="s">
        <v>76</v>
      </c>
      <c r="G6" s="4" t="s">
        <v>77</v>
      </c>
      <c r="H6" s="4" t="s">
        <v>70</v>
      </c>
      <c r="I6" s="60"/>
      <c r="J6" s="63"/>
      <c r="K6" s="38" t="s">
        <v>95</v>
      </c>
      <c r="L6" s="10" t="s">
        <v>71</v>
      </c>
      <c r="M6" s="4" t="s">
        <v>95</v>
      </c>
      <c r="N6" s="10" t="s">
        <v>187</v>
      </c>
      <c r="O6" s="4" t="s">
        <v>95</v>
      </c>
      <c r="P6" s="10" t="s">
        <v>187</v>
      </c>
      <c r="Q6" s="4" t="s">
        <v>95</v>
      </c>
      <c r="R6" s="10" t="s">
        <v>187</v>
      </c>
      <c r="S6" s="4" t="s">
        <v>95</v>
      </c>
      <c r="T6" s="10" t="s">
        <v>187</v>
      </c>
      <c r="U6" s="4" t="s">
        <v>95</v>
      </c>
      <c r="V6" s="10" t="s">
        <v>187</v>
      </c>
      <c r="W6" s="4" t="s">
        <v>95</v>
      </c>
      <c r="X6" s="10" t="s">
        <v>187</v>
      </c>
      <c r="Y6" s="4" t="s">
        <v>95</v>
      </c>
      <c r="Z6" s="10" t="s">
        <v>187</v>
      </c>
      <c r="AA6" s="4" t="s">
        <v>95</v>
      </c>
      <c r="AB6" s="10" t="s">
        <v>187</v>
      </c>
      <c r="AC6" s="4" t="s">
        <v>95</v>
      </c>
      <c r="AD6" s="10" t="s">
        <v>187</v>
      </c>
    </row>
    <row r="7" spans="1:30" s="42" customFormat="1" ht="13.5" customHeight="1">
      <c r="A7" s="73" t="s">
        <v>64</v>
      </c>
      <c r="B7" s="40">
        <v>6</v>
      </c>
      <c r="C7" s="40" t="s">
        <v>7</v>
      </c>
      <c r="D7" s="40">
        <v>19974</v>
      </c>
      <c r="E7" s="40">
        <v>1809</v>
      </c>
      <c r="F7" s="40">
        <v>406807</v>
      </c>
      <c r="G7" s="40">
        <v>0</v>
      </c>
      <c r="H7" s="40">
        <f aca="true" t="shared" si="0" ref="H7:H12">SUM(F7:G7)</f>
        <v>406807</v>
      </c>
      <c r="I7" s="40">
        <f aca="true" t="shared" si="1" ref="I7:I12">SUM(D7:E7,H7)</f>
        <v>428590</v>
      </c>
      <c r="J7" s="40">
        <f aca="true" t="shared" si="2" ref="J7:J12">SUM(D7:F7)</f>
        <v>428590</v>
      </c>
      <c r="K7" s="49">
        <v>25182</v>
      </c>
      <c r="L7" s="41">
        <v>5.9</v>
      </c>
      <c r="M7" s="40">
        <v>302300</v>
      </c>
      <c r="N7" s="41">
        <v>70.5</v>
      </c>
      <c r="O7" s="40">
        <v>29110</v>
      </c>
      <c r="P7" s="41">
        <v>6.8</v>
      </c>
      <c r="Q7" s="40">
        <v>759</v>
      </c>
      <c r="R7" s="41">
        <v>0.2</v>
      </c>
      <c r="S7" s="40">
        <v>32453</v>
      </c>
      <c r="T7" s="41">
        <v>7.6</v>
      </c>
      <c r="U7" s="40">
        <v>0</v>
      </c>
      <c r="V7" s="41">
        <v>0</v>
      </c>
      <c r="W7" s="40">
        <v>0</v>
      </c>
      <c r="X7" s="41">
        <v>0</v>
      </c>
      <c r="Y7" s="40">
        <v>36235</v>
      </c>
      <c r="Z7" s="41">
        <v>8.5</v>
      </c>
      <c r="AA7" s="50">
        <v>1540</v>
      </c>
      <c r="AB7" s="41">
        <v>0.4</v>
      </c>
      <c r="AC7" s="40">
        <v>1011</v>
      </c>
      <c r="AD7" s="41">
        <v>0.2</v>
      </c>
    </row>
    <row r="8" spans="1:30" s="42" customFormat="1" ht="13.5" customHeight="1">
      <c r="A8" s="73"/>
      <c r="B8" s="43">
        <v>42</v>
      </c>
      <c r="C8" s="43" t="s">
        <v>28</v>
      </c>
      <c r="D8" s="43">
        <v>1860</v>
      </c>
      <c r="E8" s="43">
        <v>15155</v>
      </c>
      <c r="F8" s="43">
        <v>63864</v>
      </c>
      <c r="G8" s="43">
        <v>0</v>
      </c>
      <c r="H8" s="43">
        <f t="shared" si="0"/>
        <v>63864</v>
      </c>
      <c r="I8" s="43">
        <f t="shared" si="1"/>
        <v>80879</v>
      </c>
      <c r="J8" s="43">
        <f t="shared" si="2"/>
        <v>80879</v>
      </c>
      <c r="K8" s="51">
        <v>1860</v>
      </c>
      <c r="L8" s="44">
        <v>2.3</v>
      </c>
      <c r="M8" s="43">
        <v>69734</v>
      </c>
      <c r="N8" s="44">
        <v>86.2</v>
      </c>
      <c r="O8" s="43">
        <v>0</v>
      </c>
      <c r="P8" s="44">
        <v>0</v>
      </c>
      <c r="Q8" s="43">
        <v>0</v>
      </c>
      <c r="R8" s="44">
        <v>0</v>
      </c>
      <c r="S8" s="43">
        <v>7685</v>
      </c>
      <c r="T8" s="44">
        <v>9.5</v>
      </c>
      <c r="U8" s="43">
        <v>0</v>
      </c>
      <c r="V8" s="44">
        <v>0</v>
      </c>
      <c r="W8" s="43">
        <v>0</v>
      </c>
      <c r="X8" s="44">
        <v>0</v>
      </c>
      <c r="Y8" s="43">
        <v>1600</v>
      </c>
      <c r="Z8" s="44">
        <v>2</v>
      </c>
      <c r="AA8" s="51">
        <v>0</v>
      </c>
      <c r="AB8" s="44">
        <v>0</v>
      </c>
      <c r="AC8" s="43">
        <v>0</v>
      </c>
      <c r="AD8" s="44">
        <v>0</v>
      </c>
    </row>
    <row r="9" spans="1:30" s="42" customFormat="1" ht="13.5" customHeight="1">
      <c r="A9" s="73"/>
      <c r="B9" s="43">
        <v>13</v>
      </c>
      <c r="C9" s="43" t="s">
        <v>10</v>
      </c>
      <c r="D9" s="43">
        <v>9325</v>
      </c>
      <c r="E9" s="43">
        <v>7940</v>
      </c>
      <c r="F9" s="43">
        <v>0</v>
      </c>
      <c r="G9" s="43">
        <v>258176</v>
      </c>
      <c r="H9" s="43">
        <f t="shared" si="0"/>
        <v>258176</v>
      </c>
      <c r="I9" s="43">
        <f t="shared" si="1"/>
        <v>275441</v>
      </c>
      <c r="J9" s="43">
        <f t="shared" si="2"/>
        <v>17265</v>
      </c>
      <c r="K9" s="51">
        <v>19005</v>
      </c>
      <c r="L9" s="44">
        <v>6.9</v>
      </c>
      <c r="M9" s="43">
        <v>35848</v>
      </c>
      <c r="N9" s="44">
        <v>13</v>
      </c>
      <c r="O9" s="43">
        <v>108</v>
      </c>
      <c r="P9" s="44">
        <v>0</v>
      </c>
      <c r="Q9" s="43">
        <v>3797</v>
      </c>
      <c r="R9" s="44">
        <v>1.4</v>
      </c>
      <c r="S9" s="43">
        <v>216061</v>
      </c>
      <c r="T9" s="44">
        <v>78.4</v>
      </c>
      <c r="U9" s="43">
        <v>0</v>
      </c>
      <c r="V9" s="44">
        <v>0</v>
      </c>
      <c r="W9" s="43">
        <v>0</v>
      </c>
      <c r="X9" s="44">
        <v>0</v>
      </c>
      <c r="Y9" s="43">
        <v>622</v>
      </c>
      <c r="Z9" s="44">
        <v>0.2</v>
      </c>
      <c r="AA9" s="51">
        <v>0</v>
      </c>
      <c r="AB9" s="44">
        <v>0</v>
      </c>
      <c r="AC9" s="43">
        <v>0</v>
      </c>
      <c r="AD9" s="44">
        <v>0</v>
      </c>
    </row>
    <row r="10" spans="1:30" s="42" customFormat="1" ht="13.5" customHeight="1">
      <c r="A10" s="73"/>
      <c r="B10" s="43">
        <v>50</v>
      </c>
      <c r="C10" s="43" t="s">
        <v>33</v>
      </c>
      <c r="D10" s="43">
        <v>2298</v>
      </c>
      <c r="E10" s="43">
        <v>1582</v>
      </c>
      <c r="F10" s="43">
        <v>30076</v>
      </c>
      <c r="G10" s="43">
        <v>58340</v>
      </c>
      <c r="H10" s="43">
        <f t="shared" si="0"/>
        <v>88416</v>
      </c>
      <c r="I10" s="43">
        <f t="shared" si="1"/>
        <v>92296</v>
      </c>
      <c r="J10" s="43">
        <f t="shared" si="2"/>
        <v>33956</v>
      </c>
      <c r="K10" s="51">
        <v>0</v>
      </c>
      <c r="L10" s="44">
        <v>0</v>
      </c>
      <c r="M10" s="43">
        <v>71909</v>
      </c>
      <c r="N10" s="44">
        <v>77.9</v>
      </c>
      <c r="O10" s="43">
        <v>959</v>
      </c>
      <c r="P10" s="44">
        <v>1</v>
      </c>
      <c r="Q10" s="43">
        <v>0</v>
      </c>
      <c r="R10" s="44">
        <v>0</v>
      </c>
      <c r="S10" s="43">
        <v>10825</v>
      </c>
      <c r="T10" s="44">
        <v>11.7</v>
      </c>
      <c r="U10" s="43">
        <v>0</v>
      </c>
      <c r="V10" s="44">
        <v>0</v>
      </c>
      <c r="W10" s="43">
        <v>0</v>
      </c>
      <c r="X10" s="44">
        <v>0</v>
      </c>
      <c r="Y10" s="43">
        <v>8603</v>
      </c>
      <c r="Z10" s="44">
        <v>9.3</v>
      </c>
      <c r="AA10" s="51">
        <v>0</v>
      </c>
      <c r="AB10" s="44">
        <v>0</v>
      </c>
      <c r="AC10" s="43">
        <v>0</v>
      </c>
      <c r="AD10" s="44">
        <v>0</v>
      </c>
    </row>
    <row r="11" spans="1:30" s="42" customFormat="1" ht="13.5" customHeight="1">
      <c r="A11" s="73"/>
      <c r="B11" s="43">
        <v>37</v>
      </c>
      <c r="C11" s="43" t="s">
        <v>25</v>
      </c>
      <c r="D11" s="43">
        <v>11887</v>
      </c>
      <c r="E11" s="43">
        <v>93272</v>
      </c>
      <c r="F11" s="43">
        <v>11230</v>
      </c>
      <c r="G11" s="43">
        <v>758599</v>
      </c>
      <c r="H11" s="43">
        <f t="shared" si="0"/>
        <v>769829</v>
      </c>
      <c r="I11" s="43">
        <f t="shared" si="1"/>
        <v>874988</v>
      </c>
      <c r="J11" s="43">
        <f t="shared" si="2"/>
        <v>116389</v>
      </c>
      <c r="K11" s="51">
        <v>1441</v>
      </c>
      <c r="L11" s="44">
        <v>0.2</v>
      </c>
      <c r="M11" s="43">
        <v>748523</v>
      </c>
      <c r="N11" s="44">
        <v>85.5</v>
      </c>
      <c r="O11" s="43">
        <v>17296</v>
      </c>
      <c r="P11" s="44">
        <v>2</v>
      </c>
      <c r="Q11" s="43">
        <v>20206</v>
      </c>
      <c r="R11" s="44">
        <v>2.3</v>
      </c>
      <c r="S11" s="43">
        <v>63264</v>
      </c>
      <c r="T11" s="44">
        <v>7.2</v>
      </c>
      <c r="U11" s="43">
        <v>0</v>
      </c>
      <c r="V11" s="44">
        <v>0</v>
      </c>
      <c r="W11" s="43">
        <v>0</v>
      </c>
      <c r="X11" s="44">
        <v>0</v>
      </c>
      <c r="Y11" s="43">
        <v>20147</v>
      </c>
      <c r="Z11" s="44">
        <v>2.3</v>
      </c>
      <c r="AA11" s="51">
        <v>2136</v>
      </c>
      <c r="AB11" s="44">
        <v>0.2</v>
      </c>
      <c r="AC11" s="43">
        <v>1975</v>
      </c>
      <c r="AD11" s="44">
        <v>0.2</v>
      </c>
    </row>
    <row r="12" spans="1:30" s="42" customFormat="1" ht="13.5" customHeight="1" thickBot="1">
      <c r="A12" s="73"/>
      <c r="B12" s="45">
        <v>86</v>
      </c>
      <c r="C12" s="45" t="s">
        <v>61</v>
      </c>
      <c r="D12" s="45">
        <v>2185</v>
      </c>
      <c r="E12" s="45">
        <v>0</v>
      </c>
      <c r="F12" s="45">
        <v>37479</v>
      </c>
      <c r="G12" s="45">
        <v>0</v>
      </c>
      <c r="H12" s="45">
        <f t="shared" si="0"/>
        <v>37479</v>
      </c>
      <c r="I12" s="45">
        <f t="shared" si="1"/>
        <v>39664</v>
      </c>
      <c r="J12" s="45">
        <f t="shared" si="2"/>
        <v>39664</v>
      </c>
      <c r="K12" s="52">
        <v>0</v>
      </c>
      <c r="L12" s="46">
        <v>0</v>
      </c>
      <c r="M12" s="45">
        <v>1915</v>
      </c>
      <c r="N12" s="46">
        <v>4.8</v>
      </c>
      <c r="O12" s="45">
        <v>18394</v>
      </c>
      <c r="P12" s="46">
        <v>46.4</v>
      </c>
      <c r="Q12" s="45">
        <v>0</v>
      </c>
      <c r="R12" s="46">
        <v>0</v>
      </c>
      <c r="S12" s="45">
        <v>0</v>
      </c>
      <c r="T12" s="46">
        <v>0</v>
      </c>
      <c r="U12" s="45">
        <v>0</v>
      </c>
      <c r="V12" s="46">
        <v>0</v>
      </c>
      <c r="W12" s="45">
        <v>0</v>
      </c>
      <c r="X12" s="46">
        <v>0</v>
      </c>
      <c r="Y12" s="45">
        <v>19355</v>
      </c>
      <c r="Z12" s="46">
        <v>48.8</v>
      </c>
      <c r="AA12" s="50">
        <v>0</v>
      </c>
      <c r="AB12" s="46">
        <v>0</v>
      </c>
      <c r="AC12" s="45">
        <v>0</v>
      </c>
      <c r="AD12" s="46">
        <v>0</v>
      </c>
    </row>
    <row r="13" spans="1:30" s="6" customFormat="1" ht="13.5" customHeight="1" thickTop="1">
      <c r="A13" s="73"/>
      <c r="B13" s="33"/>
      <c r="C13" s="34" t="s">
        <v>70</v>
      </c>
      <c r="D13" s="29">
        <f aca="true" t="shared" si="3" ref="D13:J13">+SUM(D7:D12)</f>
        <v>47529</v>
      </c>
      <c r="E13" s="29">
        <f t="shared" si="3"/>
        <v>119758</v>
      </c>
      <c r="F13" s="29">
        <f>+SUM(F7:F12)</f>
        <v>549456</v>
      </c>
      <c r="G13" s="29">
        <f t="shared" si="3"/>
        <v>1075115</v>
      </c>
      <c r="H13" s="29">
        <f t="shared" si="3"/>
        <v>1624571</v>
      </c>
      <c r="I13" s="29">
        <f t="shared" si="3"/>
        <v>1791858</v>
      </c>
      <c r="J13" s="29">
        <f t="shared" si="3"/>
        <v>716743</v>
      </c>
      <c r="K13" s="39">
        <f>+SUM(K7:K12)</f>
        <v>47488</v>
      </c>
      <c r="L13" s="30">
        <f>+ROUND(K13/$I13*100,1)</f>
        <v>2.7</v>
      </c>
      <c r="M13" s="29">
        <f>+SUM(M7:M12)</f>
        <v>1230229</v>
      </c>
      <c r="N13" s="30">
        <f>+ROUND(M13/$I13*100,1)</f>
        <v>68.7</v>
      </c>
      <c r="O13" s="29">
        <f>+SUM(O7:O12)</f>
        <v>65867</v>
      </c>
      <c r="P13" s="30">
        <f>+ROUND(O13/$I13*100,1)</f>
        <v>3.7</v>
      </c>
      <c r="Q13" s="29">
        <f>+SUM(Q7:Q12)</f>
        <v>24762</v>
      </c>
      <c r="R13" s="30">
        <f>+ROUND(Q13/$I13*100,1)</f>
        <v>1.4</v>
      </c>
      <c r="S13" s="29">
        <f>+SUM(S7:S12)</f>
        <v>330288</v>
      </c>
      <c r="T13" s="30">
        <f>+ROUND(S13/$I13*100,1)</f>
        <v>18.4</v>
      </c>
      <c r="U13" s="29">
        <f>+SUM(U7:U12)</f>
        <v>0</v>
      </c>
      <c r="V13" s="30">
        <f>+ROUND(U13/$I13*100,1)</f>
        <v>0</v>
      </c>
      <c r="W13" s="29">
        <f>+SUM(W7:W12)</f>
        <v>0</v>
      </c>
      <c r="X13" s="30">
        <f>+ROUND(W13/$I13*100,1)</f>
        <v>0</v>
      </c>
      <c r="Y13" s="29">
        <f>+SUM(Y7:Y12)</f>
        <v>86562</v>
      </c>
      <c r="Z13" s="30">
        <f>+ROUND(Y13/$I13*100,1)</f>
        <v>4.8</v>
      </c>
      <c r="AA13" s="29">
        <f>+SUM(AA7:AA12)</f>
        <v>3676</v>
      </c>
      <c r="AB13" s="30">
        <f>+ROUND(AA13/$I13*100,1)</f>
        <v>0.2</v>
      </c>
      <c r="AC13" s="29">
        <f>+SUM(AC7:AC12)</f>
        <v>2986</v>
      </c>
      <c r="AD13" s="30">
        <f>+ROUND(AC13/$I13*100,1)</f>
        <v>0.2</v>
      </c>
    </row>
    <row r="14" spans="1:30" s="6" customFormat="1" ht="13.5" customHeight="1">
      <c r="A14" s="73"/>
      <c r="B14" s="35"/>
      <c r="C14" s="36"/>
      <c r="D14" s="31"/>
      <c r="E14" s="31"/>
      <c r="F14" s="31"/>
      <c r="G14" s="31"/>
      <c r="H14" s="31"/>
      <c r="I14" s="31"/>
      <c r="J14" s="31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</row>
    <row r="15" spans="1:30" s="42" customFormat="1" ht="13.5" customHeight="1">
      <c r="A15" s="73" t="s">
        <v>72</v>
      </c>
      <c r="B15" s="40">
        <v>3</v>
      </c>
      <c r="C15" s="40" t="s">
        <v>4</v>
      </c>
      <c r="D15" s="40">
        <v>24173</v>
      </c>
      <c r="E15" s="40">
        <v>28014</v>
      </c>
      <c r="F15" s="40">
        <v>0</v>
      </c>
      <c r="G15" s="40">
        <v>528263</v>
      </c>
      <c r="H15" s="40">
        <f>SUM(F15:G15)</f>
        <v>528263</v>
      </c>
      <c r="I15" s="40">
        <f>SUM(D15:E15,H15)</f>
        <v>580450</v>
      </c>
      <c r="J15" s="40">
        <f>SUM(D15:F15)</f>
        <v>52187</v>
      </c>
      <c r="K15" s="40">
        <v>6465</v>
      </c>
      <c r="L15" s="41">
        <v>1.1</v>
      </c>
      <c r="M15" s="40">
        <v>507345</v>
      </c>
      <c r="N15" s="41">
        <v>87.4</v>
      </c>
      <c r="O15" s="40">
        <v>27274</v>
      </c>
      <c r="P15" s="41">
        <v>4.7</v>
      </c>
      <c r="Q15" s="40">
        <v>0</v>
      </c>
      <c r="R15" s="41">
        <v>0</v>
      </c>
      <c r="S15" s="40">
        <v>35204</v>
      </c>
      <c r="T15" s="41">
        <v>6.1</v>
      </c>
      <c r="U15" s="40">
        <v>0</v>
      </c>
      <c r="V15" s="41">
        <v>0</v>
      </c>
      <c r="W15" s="40">
        <v>0</v>
      </c>
      <c r="X15" s="41">
        <v>0</v>
      </c>
      <c r="Y15" s="40">
        <v>3867</v>
      </c>
      <c r="Z15" s="41">
        <v>0.7</v>
      </c>
      <c r="AA15" s="50">
        <v>295</v>
      </c>
      <c r="AB15" s="41">
        <v>0.1</v>
      </c>
      <c r="AC15" s="40">
        <v>0</v>
      </c>
      <c r="AD15" s="41">
        <v>0</v>
      </c>
    </row>
    <row r="16" spans="1:30" s="42" customFormat="1" ht="13.5" customHeight="1">
      <c r="A16" s="73"/>
      <c r="B16" s="43">
        <v>44</v>
      </c>
      <c r="C16" s="43" t="s">
        <v>29</v>
      </c>
      <c r="D16" s="43">
        <v>395</v>
      </c>
      <c r="E16" s="43">
        <v>8741</v>
      </c>
      <c r="F16" s="43">
        <v>0</v>
      </c>
      <c r="G16" s="43">
        <v>164052</v>
      </c>
      <c r="H16" s="43">
        <f>SUM(F16:G16)</f>
        <v>164052</v>
      </c>
      <c r="I16" s="43">
        <f>SUM(D16:E16,H16)</f>
        <v>173188</v>
      </c>
      <c r="J16" s="43">
        <f>SUM(D16:F16)</f>
        <v>9136</v>
      </c>
      <c r="K16" s="43">
        <v>0</v>
      </c>
      <c r="L16" s="44">
        <v>0</v>
      </c>
      <c r="M16" s="43">
        <v>120087</v>
      </c>
      <c r="N16" s="44">
        <v>69.3</v>
      </c>
      <c r="O16" s="43">
        <v>1979</v>
      </c>
      <c r="P16" s="44">
        <v>1.1</v>
      </c>
      <c r="Q16" s="43">
        <v>661</v>
      </c>
      <c r="R16" s="44">
        <v>0.4</v>
      </c>
      <c r="S16" s="43">
        <v>42077</v>
      </c>
      <c r="T16" s="44">
        <v>24.3</v>
      </c>
      <c r="U16" s="43">
        <v>0</v>
      </c>
      <c r="V16" s="44">
        <v>0</v>
      </c>
      <c r="W16" s="43">
        <v>0</v>
      </c>
      <c r="X16" s="44">
        <v>0</v>
      </c>
      <c r="Y16" s="43">
        <v>8136</v>
      </c>
      <c r="Z16" s="44">
        <v>4.7</v>
      </c>
      <c r="AA16" s="51">
        <v>248</v>
      </c>
      <c r="AB16" s="44">
        <v>0.1</v>
      </c>
      <c r="AC16" s="43">
        <v>0</v>
      </c>
      <c r="AD16" s="44">
        <v>0</v>
      </c>
    </row>
    <row r="17" spans="1:30" s="42" customFormat="1" ht="13.5" customHeight="1">
      <c r="A17" s="73"/>
      <c r="B17" s="43">
        <v>67</v>
      </c>
      <c r="C17" s="43" t="s">
        <v>47</v>
      </c>
      <c r="D17" s="43">
        <v>130</v>
      </c>
      <c r="E17" s="43">
        <v>19746</v>
      </c>
      <c r="F17" s="43">
        <v>0</v>
      </c>
      <c r="G17" s="43">
        <v>68975</v>
      </c>
      <c r="H17" s="43">
        <f>SUM(F17:G17)</f>
        <v>68975</v>
      </c>
      <c r="I17" s="43">
        <f>SUM(D17:E17,H17)</f>
        <v>88851</v>
      </c>
      <c r="J17" s="43">
        <f>SUM(D17:F17)</f>
        <v>19876</v>
      </c>
      <c r="K17" s="43">
        <v>130</v>
      </c>
      <c r="L17" s="44">
        <v>0.1</v>
      </c>
      <c r="M17" s="43">
        <v>55615</v>
      </c>
      <c r="N17" s="44">
        <v>62.6</v>
      </c>
      <c r="O17" s="43">
        <v>4061</v>
      </c>
      <c r="P17" s="44">
        <v>4.6</v>
      </c>
      <c r="Q17" s="43">
        <v>2400</v>
      </c>
      <c r="R17" s="44">
        <v>2.7</v>
      </c>
      <c r="S17" s="43">
        <v>23853</v>
      </c>
      <c r="T17" s="44">
        <v>26.8</v>
      </c>
      <c r="U17" s="43">
        <v>0</v>
      </c>
      <c r="V17" s="44">
        <v>0</v>
      </c>
      <c r="W17" s="43">
        <v>0</v>
      </c>
      <c r="X17" s="44">
        <v>0</v>
      </c>
      <c r="Y17" s="43">
        <v>2792</v>
      </c>
      <c r="Z17" s="44">
        <v>3.1</v>
      </c>
      <c r="AA17" s="51">
        <v>0</v>
      </c>
      <c r="AB17" s="44">
        <v>0</v>
      </c>
      <c r="AC17" s="43">
        <v>0</v>
      </c>
      <c r="AD17" s="44">
        <v>0</v>
      </c>
    </row>
    <row r="18" spans="1:30" s="42" customFormat="1" ht="13.5" customHeight="1" thickBot="1">
      <c r="A18" s="73"/>
      <c r="B18" s="45">
        <v>53</v>
      </c>
      <c r="C18" s="45" t="s">
        <v>36</v>
      </c>
      <c r="D18" s="45">
        <v>15807</v>
      </c>
      <c r="E18" s="45">
        <v>28868</v>
      </c>
      <c r="F18" s="45">
        <v>3006</v>
      </c>
      <c r="G18" s="45">
        <v>248103</v>
      </c>
      <c r="H18" s="45">
        <f>SUM(F18:G18)</f>
        <v>251109</v>
      </c>
      <c r="I18" s="45">
        <f>SUM(D18:E18,H18)</f>
        <v>295784</v>
      </c>
      <c r="J18" s="45">
        <f>SUM(D18:F18)</f>
        <v>47681</v>
      </c>
      <c r="K18" s="45">
        <v>1994</v>
      </c>
      <c r="L18" s="46">
        <v>0.7</v>
      </c>
      <c r="M18" s="45">
        <v>228529</v>
      </c>
      <c r="N18" s="46">
        <v>77.3</v>
      </c>
      <c r="O18" s="45">
        <v>4850</v>
      </c>
      <c r="P18" s="46">
        <v>1.6</v>
      </c>
      <c r="Q18" s="45">
        <v>3875</v>
      </c>
      <c r="R18" s="46">
        <v>1.3</v>
      </c>
      <c r="S18" s="45">
        <v>22274</v>
      </c>
      <c r="T18" s="46">
        <v>7.5</v>
      </c>
      <c r="U18" s="45">
        <v>0</v>
      </c>
      <c r="V18" s="46">
        <v>0</v>
      </c>
      <c r="W18" s="45">
        <v>0</v>
      </c>
      <c r="X18" s="46">
        <v>0</v>
      </c>
      <c r="Y18" s="45">
        <v>30314</v>
      </c>
      <c r="Z18" s="46">
        <v>10.2</v>
      </c>
      <c r="AA18" s="50">
        <v>977</v>
      </c>
      <c r="AB18" s="46">
        <v>0.3</v>
      </c>
      <c r="AC18" s="45">
        <v>2971</v>
      </c>
      <c r="AD18" s="46">
        <v>1</v>
      </c>
    </row>
    <row r="19" spans="1:30" s="6" customFormat="1" ht="13.5" customHeight="1" thickTop="1">
      <c r="A19" s="73"/>
      <c r="B19" s="33"/>
      <c r="C19" s="34" t="s">
        <v>70</v>
      </c>
      <c r="D19" s="29">
        <f aca="true" t="shared" si="4" ref="D19:K19">+SUM(D15:D18)</f>
        <v>40505</v>
      </c>
      <c r="E19" s="29">
        <f t="shared" si="4"/>
        <v>85369</v>
      </c>
      <c r="F19" s="29">
        <f t="shared" si="4"/>
        <v>3006</v>
      </c>
      <c r="G19" s="29">
        <f t="shared" si="4"/>
        <v>1009393</v>
      </c>
      <c r="H19" s="29">
        <f t="shared" si="4"/>
        <v>1012399</v>
      </c>
      <c r="I19" s="29">
        <f t="shared" si="4"/>
        <v>1138273</v>
      </c>
      <c r="J19" s="29">
        <f t="shared" si="4"/>
        <v>128880</v>
      </c>
      <c r="K19" s="29">
        <f t="shared" si="4"/>
        <v>8589</v>
      </c>
      <c r="L19" s="30">
        <f>+ROUND(K19/$I19*100,1)</f>
        <v>0.8</v>
      </c>
      <c r="M19" s="29">
        <f>+SUM(M15:M18)</f>
        <v>911576</v>
      </c>
      <c r="N19" s="30">
        <f>+ROUND(M19/$I19*100,1)</f>
        <v>80.1</v>
      </c>
      <c r="O19" s="29">
        <f>+SUM(O15:O18)</f>
        <v>38164</v>
      </c>
      <c r="P19" s="30">
        <f>+ROUND(O19/$I19*100,1)</f>
        <v>3.4</v>
      </c>
      <c r="Q19" s="29">
        <f>+SUM(Q15:Q18)</f>
        <v>6936</v>
      </c>
      <c r="R19" s="30">
        <f>+ROUND(Q19/$I19*100,1)</f>
        <v>0.6</v>
      </c>
      <c r="S19" s="29">
        <f>+SUM(S15:S18)</f>
        <v>123408</v>
      </c>
      <c r="T19" s="30">
        <f>+ROUND(S19/$I19*100,1)</f>
        <v>10.8</v>
      </c>
      <c r="U19" s="29">
        <f>+SUM(U15:U18)</f>
        <v>0</v>
      </c>
      <c r="V19" s="30">
        <f>+ROUND(U19/$I19*100,1)</f>
        <v>0</v>
      </c>
      <c r="W19" s="29">
        <f>+SUM(W15:W18)</f>
        <v>0</v>
      </c>
      <c r="X19" s="30">
        <f>+ROUND(W19/$I19*100,1)</f>
        <v>0</v>
      </c>
      <c r="Y19" s="29">
        <f>+SUM(Y15:Y18)</f>
        <v>45109</v>
      </c>
      <c r="Z19" s="30">
        <f>+ROUND(Y19/$I19*100,1)</f>
        <v>4</v>
      </c>
      <c r="AA19" s="29">
        <f>+SUM(AA15:AA18)</f>
        <v>1520</v>
      </c>
      <c r="AB19" s="30">
        <f>+ROUND(AA19/$I19*100,1)</f>
        <v>0.1</v>
      </c>
      <c r="AC19" s="29">
        <f>+SUM(AC15:AC18)</f>
        <v>2971</v>
      </c>
      <c r="AD19" s="30">
        <f>+ROUND(AC19/$I19*100,1)</f>
        <v>0.3</v>
      </c>
    </row>
    <row r="20" spans="1:30" s="6" customFormat="1" ht="13.5" customHeight="1">
      <c r="A20" s="73"/>
      <c r="B20" s="35"/>
      <c r="C20" s="36"/>
      <c r="D20" s="31"/>
      <c r="E20" s="31"/>
      <c r="F20" s="31"/>
      <c r="G20" s="31"/>
      <c r="H20" s="31"/>
      <c r="I20" s="31"/>
      <c r="J20" s="31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</row>
    <row r="21" spans="1:30" s="42" customFormat="1" ht="13.5" customHeight="1">
      <c r="A21" s="73" t="s">
        <v>65</v>
      </c>
      <c r="B21" s="40">
        <v>14</v>
      </c>
      <c r="C21" s="40" t="s">
        <v>11</v>
      </c>
      <c r="D21" s="40">
        <v>273</v>
      </c>
      <c r="E21" s="40">
        <v>19911</v>
      </c>
      <c r="F21" s="40">
        <v>346</v>
      </c>
      <c r="G21" s="40">
        <v>322484</v>
      </c>
      <c r="H21" s="40">
        <f aca="true" t="shared" si="5" ref="H21:H33">SUM(F21:G21)</f>
        <v>322830</v>
      </c>
      <c r="I21" s="40">
        <f aca="true" t="shared" si="6" ref="I21:I33">SUM(D21:E21,H21)</f>
        <v>343014</v>
      </c>
      <c r="J21" s="40">
        <f aca="true" t="shared" si="7" ref="J21:J33">SUM(D21:F21)</f>
        <v>20530</v>
      </c>
      <c r="K21" s="40">
        <v>6195</v>
      </c>
      <c r="L21" s="41">
        <v>1.8</v>
      </c>
      <c r="M21" s="40">
        <v>138563</v>
      </c>
      <c r="N21" s="41">
        <v>40.4</v>
      </c>
      <c r="O21" s="40">
        <v>2685</v>
      </c>
      <c r="P21" s="41">
        <v>0.8</v>
      </c>
      <c r="Q21" s="40">
        <v>0</v>
      </c>
      <c r="R21" s="41">
        <v>0</v>
      </c>
      <c r="S21" s="40">
        <v>182858</v>
      </c>
      <c r="T21" s="41">
        <v>53.3</v>
      </c>
      <c r="U21" s="40">
        <v>0</v>
      </c>
      <c r="V21" s="41">
        <v>0</v>
      </c>
      <c r="W21" s="40">
        <v>0</v>
      </c>
      <c r="X21" s="41">
        <v>0</v>
      </c>
      <c r="Y21" s="40">
        <v>11100</v>
      </c>
      <c r="Z21" s="41">
        <v>3.2</v>
      </c>
      <c r="AA21" s="40">
        <v>777</v>
      </c>
      <c r="AB21" s="41">
        <v>0.2</v>
      </c>
      <c r="AC21" s="40">
        <v>836</v>
      </c>
      <c r="AD21" s="41">
        <v>0.2</v>
      </c>
    </row>
    <row r="22" spans="1:30" s="42" customFormat="1" ht="13.5" customHeight="1">
      <c r="A22" s="73"/>
      <c r="B22" s="43">
        <v>5</v>
      </c>
      <c r="C22" s="43" t="s">
        <v>6</v>
      </c>
      <c r="D22" s="43">
        <v>6657</v>
      </c>
      <c r="E22" s="43">
        <v>25136</v>
      </c>
      <c r="F22" s="43">
        <v>0</v>
      </c>
      <c r="G22" s="43">
        <v>345178</v>
      </c>
      <c r="H22" s="43">
        <f t="shared" si="5"/>
        <v>345178</v>
      </c>
      <c r="I22" s="43">
        <f t="shared" si="6"/>
        <v>376971</v>
      </c>
      <c r="J22" s="43">
        <f t="shared" si="7"/>
        <v>31793</v>
      </c>
      <c r="K22" s="43">
        <v>28910</v>
      </c>
      <c r="L22" s="44">
        <v>7.7</v>
      </c>
      <c r="M22" s="43">
        <v>270694</v>
      </c>
      <c r="N22" s="44">
        <v>71.8</v>
      </c>
      <c r="O22" s="43">
        <v>41219</v>
      </c>
      <c r="P22" s="44">
        <v>10.9</v>
      </c>
      <c r="Q22" s="43">
        <v>519</v>
      </c>
      <c r="R22" s="44">
        <v>0.1</v>
      </c>
      <c r="S22" s="43">
        <v>2369</v>
      </c>
      <c r="T22" s="44">
        <v>0.6</v>
      </c>
      <c r="U22" s="43">
        <v>0</v>
      </c>
      <c r="V22" s="44">
        <v>0</v>
      </c>
      <c r="W22" s="43">
        <v>0</v>
      </c>
      <c r="X22" s="44">
        <v>0</v>
      </c>
      <c r="Y22" s="43">
        <v>32618</v>
      </c>
      <c r="Z22" s="44">
        <v>8.7</v>
      </c>
      <c r="AA22" s="43">
        <v>571</v>
      </c>
      <c r="AB22" s="44">
        <v>0.2</v>
      </c>
      <c r="AC22" s="43">
        <v>71</v>
      </c>
      <c r="AD22" s="44">
        <v>0</v>
      </c>
    </row>
    <row r="23" spans="1:30" s="42" customFormat="1" ht="13.5" customHeight="1">
      <c r="A23" s="73"/>
      <c r="B23" s="43">
        <v>45</v>
      </c>
      <c r="C23" s="43" t="s">
        <v>30</v>
      </c>
      <c r="D23" s="43">
        <v>34355</v>
      </c>
      <c r="E23" s="43">
        <v>29574</v>
      </c>
      <c r="F23" s="43">
        <v>32957</v>
      </c>
      <c r="G23" s="43">
        <v>501578</v>
      </c>
      <c r="H23" s="43">
        <f t="shared" si="5"/>
        <v>534535</v>
      </c>
      <c r="I23" s="43">
        <f>SUM(D23:E23,H23)</f>
        <v>598464</v>
      </c>
      <c r="J23" s="43">
        <f t="shared" si="7"/>
        <v>96886</v>
      </c>
      <c r="K23" s="43">
        <v>5156</v>
      </c>
      <c r="L23" s="44">
        <v>0.9</v>
      </c>
      <c r="M23" s="43">
        <v>408110</v>
      </c>
      <c r="N23" s="44">
        <v>68.2</v>
      </c>
      <c r="O23" s="43">
        <v>5516</v>
      </c>
      <c r="P23" s="44">
        <v>0.9</v>
      </c>
      <c r="Q23" s="43">
        <v>10713</v>
      </c>
      <c r="R23" s="44">
        <v>1.8</v>
      </c>
      <c r="S23" s="43">
        <v>159256</v>
      </c>
      <c r="T23" s="44">
        <v>26.6</v>
      </c>
      <c r="U23" s="43">
        <v>0</v>
      </c>
      <c r="V23" s="44">
        <v>0</v>
      </c>
      <c r="W23" s="43">
        <v>0</v>
      </c>
      <c r="X23" s="44">
        <v>0</v>
      </c>
      <c r="Y23" s="43">
        <v>8677</v>
      </c>
      <c r="Z23" s="44">
        <v>1.4</v>
      </c>
      <c r="AA23" s="43">
        <v>1036</v>
      </c>
      <c r="AB23" s="44">
        <v>0.2</v>
      </c>
      <c r="AC23" s="43">
        <v>0</v>
      </c>
      <c r="AD23" s="44">
        <v>0</v>
      </c>
    </row>
    <row r="24" spans="1:30" s="42" customFormat="1" ht="13.5" customHeight="1">
      <c r="A24" s="73"/>
      <c r="B24" s="43">
        <v>55</v>
      </c>
      <c r="C24" s="43" t="s">
        <v>38</v>
      </c>
      <c r="D24" s="43">
        <v>2839</v>
      </c>
      <c r="E24" s="43">
        <v>3210</v>
      </c>
      <c r="F24" s="43">
        <v>2910</v>
      </c>
      <c r="G24" s="43">
        <v>23886</v>
      </c>
      <c r="H24" s="43">
        <f t="shared" si="5"/>
        <v>26796</v>
      </c>
      <c r="I24" s="43">
        <f t="shared" si="6"/>
        <v>32845</v>
      </c>
      <c r="J24" s="43">
        <f t="shared" si="7"/>
        <v>8959</v>
      </c>
      <c r="K24" s="43">
        <v>336</v>
      </c>
      <c r="L24" s="44">
        <v>1</v>
      </c>
      <c r="M24" s="43">
        <v>10075</v>
      </c>
      <c r="N24" s="44">
        <v>30.7</v>
      </c>
      <c r="O24" s="43">
        <v>1450</v>
      </c>
      <c r="P24" s="44">
        <v>4.4</v>
      </c>
      <c r="Q24" s="43">
        <v>7964</v>
      </c>
      <c r="R24" s="44">
        <v>24.2</v>
      </c>
      <c r="S24" s="43">
        <v>12234</v>
      </c>
      <c r="T24" s="44">
        <v>37.2</v>
      </c>
      <c r="U24" s="43">
        <v>0</v>
      </c>
      <c r="V24" s="44">
        <v>0</v>
      </c>
      <c r="W24" s="43">
        <v>0</v>
      </c>
      <c r="X24" s="44">
        <v>0</v>
      </c>
      <c r="Y24" s="43">
        <v>18</v>
      </c>
      <c r="Z24" s="44">
        <v>0.1</v>
      </c>
      <c r="AA24" s="43">
        <v>7</v>
      </c>
      <c r="AB24" s="44">
        <v>0</v>
      </c>
      <c r="AC24" s="43">
        <v>761</v>
      </c>
      <c r="AD24" s="44">
        <v>2.3</v>
      </c>
    </row>
    <row r="25" spans="1:30" s="42" customFormat="1" ht="13.5" customHeight="1">
      <c r="A25" s="73"/>
      <c r="B25" s="43">
        <v>65</v>
      </c>
      <c r="C25" s="43" t="s">
        <v>45</v>
      </c>
      <c r="D25" s="43">
        <v>980</v>
      </c>
      <c r="E25" s="43">
        <v>2488</v>
      </c>
      <c r="F25" s="43">
        <v>3020</v>
      </c>
      <c r="G25" s="43">
        <v>13617</v>
      </c>
      <c r="H25" s="43">
        <f t="shared" si="5"/>
        <v>16637</v>
      </c>
      <c r="I25" s="43">
        <f t="shared" si="6"/>
        <v>20105</v>
      </c>
      <c r="J25" s="43">
        <f t="shared" si="7"/>
        <v>6488</v>
      </c>
      <c r="K25" s="43">
        <v>63</v>
      </c>
      <c r="L25" s="44">
        <v>0.3</v>
      </c>
      <c r="M25" s="43">
        <v>5861</v>
      </c>
      <c r="N25" s="44">
        <v>29.2</v>
      </c>
      <c r="O25" s="43">
        <v>196</v>
      </c>
      <c r="P25" s="44">
        <v>1</v>
      </c>
      <c r="Q25" s="43">
        <v>7622</v>
      </c>
      <c r="R25" s="44">
        <v>37.9</v>
      </c>
      <c r="S25" s="43">
        <v>5335</v>
      </c>
      <c r="T25" s="44">
        <v>26.5</v>
      </c>
      <c r="U25" s="43">
        <v>0</v>
      </c>
      <c r="V25" s="44">
        <v>0</v>
      </c>
      <c r="W25" s="43">
        <v>0</v>
      </c>
      <c r="X25" s="44">
        <v>0</v>
      </c>
      <c r="Y25" s="43">
        <v>30</v>
      </c>
      <c r="Z25" s="44">
        <v>0.1</v>
      </c>
      <c r="AA25" s="43">
        <v>0</v>
      </c>
      <c r="AB25" s="44">
        <v>0</v>
      </c>
      <c r="AC25" s="43">
        <v>998</v>
      </c>
      <c r="AD25" s="44">
        <v>5</v>
      </c>
    </row>
    <row r="26" spans="1:30" s="42" customFormat="1" ht="13.5" customHeight="1">
      <c r="A26" s="73"/>
      <c r="B26" s="43">
        <v>17</v>
      </c>
      <c r="C26" s="43" t="s">
        <v>13</v>
      </c>
      <c r="D26" s="43">
        <v>2298</v>
      </c>
      <c r="E26" s="43">
        <v>15264</v>
      </c>
      <c r="F26" s="43">
        <v>99330</v>
      </c>
      <c r="G26" s="43">
        <v>0</v>
      </c>
      <c r="H26" s="43">
        <f t="shared" si="5"/>
        <v>99330</v>
      </c>
      <c r="I26" s="43">
        <f t="shared" si="6"/>
        <v>116892</v>
      </c>
      <c r="J26" s="43">
        <f t="shared" si="7"/>
        <v>116892</v>
      </c>
      <c r="K26" s="43">
        <v>30631</v>
      </c>
      <c r="L26" s="44">
        <v>26.2</v>
      </c>
      <c r="M26" s="43">
        <v>59198</v>
      </c>
      <c r="N26" s="44">
        <v>50.6</v>
      </c>
      <c r="O26" s="43">
        <v>1641</v>
      </c>
      <c r="P26" s="44">
        <v>1.4</v>
      </c>
      <c r="Q26" s="43">
        <v>0</v>
      </c>
      <c r="R26" s="44">
        <v>0</v>
      </c>
      <c r="S26" s="43">
        <v>13241</v>
      </c>
      <c r="T26" s="44">
        <v>11.3</v>
      </c>
      <c r="U26" s="43">
        <v>420</v>
      </c>
      <c r="V26" s="44">
        <v>0.4</v>
      </c>
      <c r="W26" s="43">
        <v>0</v>
      </c>
      <c r="X26" s="44">
        <v>0</v>
      </c>
      <c r="Y26" s="43">
        <v>11635</v>
      </c>
      <c r="Z26" s="44">
        <v>10</v>
      </c>
      <c r="AA26" s="43">
        <v>126</v>
      </c>
      <c r="AB26" s="44">
        <v>0.1</v>
      </c>
      <c r="AC26" s="43">
        <v>0</v>
      </c>
      <c r="AD26" s="44">
        <v>0</v>
      </c>
    </row>
    <row r="27" spans="1:30" s="42" customFormat="1" ht="13.5" customHeight="1">
      <c r="A27" s="73"/>
      <c r="B27" s="43">
        <v>58</v>
      </c>
      <c r="C27" s="43" t="s">
        <v>41</v>
      </c>
      <c r="D27" s="43">
        <v>11350</v>
      </c>
      <c r="E27" s="43">
        <v>22350</v>
      </c>
      <c r="F27" s="43">
        <v>12710</v>
      </c>
      <c r="G27" s="43">
        <v>243126</v>
      </c>
      <c r="H27" s="43">
        <f t="shared" si="5"/>
        <v>255836</v>
      </c>
      <c r="I27" s="43">
        <f t="shared" si="6"/>
        <v>289536</v>
      </c>
      <c r="J27" s="43">
        <f t="shared" si="7"/>
        <v>46410</v>
      </c>
      <c r="K27" s="43">
        <v>18741</v>
      </c>
      <c r="L27" s="44">
        <v>6.5</v>
      </c>
      <c r="M27" s="43">
        <v>215756</v>
      </c>
      <c r="N27" s="44">
        <v>74.5</v>
      </c>
      <c r="O27" s="43">
        <v>23430</v>
      </c>
      <c r="P27" s="44">
        <v>8.1</v>
      </c>
      <c r="Q27" s="43">
        <v>0</v>
      </c>
      <c r="R27" s="44">
        <v>0</v>
      </c>
      <c r="S27" s="43">
        <v>15113</v>
      </c>
      <c r="T27" s="44">
        <v>5.2</v>
      </c>
      <c r="U27" s="43">
        <v>0</v>
      </c>
      <c r="V27" s="44">
        <v>0</v>
      </c>
      <c r="W27" s="43">
        <v>0</v>
      </c>
      <c r="X27" s="44">
        <v>0</v>
      </c>
      <c r="Y27" s="43">
        <v>16386</v>
      </c>
      <c r="Z27" s="44">
        <v>5.7</v>
      </c>
      <c r="AA27" s="43">
        <v>110</v>
      </c>
      <c r="AB27" s="44">
        <v>0</v>
      </c>
      <c r="AC27" s="43">
        <v>0</v>
      </c>
      <c r="AD27" s="44">
        <v>0</v>
      </c>
    </row>
    <row r="28" spans="1:30" s="42" customFormat="1" ht="13.5" customHeight="1">
      <c r="A28" s="73"/>
      <c r="B28" s="43">
        <v>56</v>
      </c>
      <c r="C28" s="43" t="s">
        <v>39</v>
      </c>
      <c r="D28" s="43">
        <v>167</v>
      </c>
      <c r="E28" s="43">
        <v>6798</v>
      </c>
      <c r="F28" s="43">
        <v>122938</v>
      </c>
      <c r="G28" s="43">
        <v>0</v>
      </c>
      <c r="H28" s="43">
        <f t="shared" si="5"/>
        <v>122938</v>
      </c>
      <c r="I28" s="43">
        <f t="shared" si="6"/>
        <v>129903</v>
      </c>
      <c r="J28" s="43">
        <f t="shared" si="7"/>
        <v>129903</v>
      </c>
      <c r="K28" s="43">
        <v>0</v>
      </c>
      <c r="L28" s="44">
        <v>0</v>
      </c>
      <c r="M28" s="43">
        <v>10228</v>
      </c>
      <c r="N28" s="44">
        <v>7.9</v>
      </c>
      <c r="O28" s="43">
        <v>885</v>
      </c>
      <c r="P28" s="44">
        <v>0.7</v>
      </c>
      <c r="Q28" s="43">
        <v>809</v>
      </c>
      <c r="R28" s="44">
        <v>0.6</v>
      </c>
      <c r="S28" s="43">
        <v>117210</v>
      </c>
      <c r="T28" s="44">
        <v>90.2</v>
      </c>
      <c r="U28" s="43">
        <v>0</v>
      </c>
      <c r="V28" s="44">
        <v>0</v>
      </c>
      <c r="W28" s="43">
        <v>0</v>
      </c>
      <c r="X28" s="44">
        <v>0</v>
      </c>
      <c r="Y28" s="43">
        <v>771</v>
      </c>
      <c r="Z28" s="44">
        <v>0.6</v>
      </c>
      <c r="AA28" s="43">
        <v>0</v>
      </c>
      <c r="AB28" s="44">
        <v>0</v>
      </c>
      <c r="AC28" s="43">
        <v>0</v>
      </c>
      <c r="AD28" s="44">
        <v>0</v>
      </c>
    </row>
    <row r="29" spans="1:30" s="42" customFormat="1" ht="13.5" customHeight="1">
      <c r="A29" s="73"/>
      <c r="B29" s="43">
        <v>71</v>
      </c>
      <c r="C29" s="43" t="s">
        <v>50</v>
      </c>
      <c r="D29" s="43">
        <v>1511</v>
      </c>
      <c r="E29" s="43">
        <v>5727</v>
      </c>
      <c r="F29" s="43">
        <v>25721</v>
      </c>
      <c r="G29" s="43">
        <v>0</v>
      </c>
      <c r="H29" s="43">
        <f t="shared" si="5"/>
        <v>25721</v>
      </c>
      <c r="I29" s="43">
        <f t="shared" si="6"/>
        <v>32959</v>
      </c>
      <c r="J29" s="43">
        <f t="shared" si="7"/>
        <v>32959</v>
      </c>
      <c r="K29" s="43">
        <v>0</v>
      </c>
      <c r="L29" s="44">
        <v>0</v>
      </c>
      <c r="M29" s="43">
        <v>7572</v>
      </c>
      <c r="N29" s="44">
        <v>23</v>
      </c>
      <c r="O29" s="43">
        <v>0</v>
      </c>
      <c r="P29" s="44">
        <v>0</v>
      </c>
      <c r="Q29" s="43">
        <v>700</v>
      </c>
      <c r="R29" s="44">
        <v>2.1</v>
      </c>
      <c r="S29" s="43">
        <v>19832</v>
      </c>
      <c r="T29" s="44">
        <v>60.2</v>
      </c>
      <c r="U29" s="43">
        <v>0</v>
      </c>
      <c r="V29" s="44">
        <v>0</v>
      </c>
      <c r="W29" s="43">
        <v>0</v>
      </c>
      <c r="X29" s="44">
        <v>0</v>
      </c>
      <c r="Y29" s="43">
        <v>4855</v>
      </c>
      <c r="Z29" s="44">
        <v>14.7</v>
      </c>
      <c r="AA29" s="43">
        <v>0</v>
      </c>
      <c r="AB29" s="44">
        <v>0</v>
      </c>
      <c r="AC29" s="43">
        <v>0</v>
      </c>
      <c r="AD29" s="44">
        <v>0</v>
      </c>
    </row>
    <row r="30" spans="1:30" s="42" customFormat="1" ht="13.5" customHeight="1">
      <c r="A30" s="73"/>
      <c r="B30" s="43">
        <v>78</v>
      </c>
      <c r="C30" s="43" t="s">
        <v>55</v>
      </c>
      <c r="D30" s="43">
        <v>745</v>
      </c>
      <c r="E30" s="43">
        <v>2335</v>
      </c>
      <c r="F30" s="43">
        <v>54879</v>
      </c>
      <c r="G30" s="43">
        <v>12508</v>
      </c>
      <c r="H30" s="43">
        <f t="shared" si="5"/>
        <v>67387</v>
      </c>
      <c r="I30" s="43">
        <f t="shared" si="6"/>
        <v>70467</v>
      </c>
      <c r="J30" s="43">
        <f t="shared" si="7"/>
        <v>57959</v>
      </c>
      <c r="K30" s="43">
        <v>0</v>
      </c>
      <c r="L30" s="44">
        <v>0</v>
      </c>
      <c r="M30" s="43">
        <v>0</v>
      </c>
      <c r="N30" s="44">
        <v>0</v>
      </c>
      <c r="O30" s="43">
        <v>0</v>
      </c>
      <c r="P30" s="44">
        <v>0</v>
      </c>
      <c r="Q30" s="43">
        <v>0</v>
      </c>
      <c r="R30" s="44">
        <v>0</v>
      </c>
      <c r="S30" s="43">
        <v>40067</v>
      </c>
      <c r="T30" s="44">
        <v>56.9</v>
      </c>
      <c r="U30" s="43">
        <v>0</v>
      </c>
      <c r="V30" s="44">
        <v>0</v>
      </c>
      <c r="W30" s="43">
        <v>0</v>
      </c>
      <c r="X30" s="44">
        <v>0</v>
      </c>
      <c r="Y30" s="43">
        <v>30400</v>
      </c>
      <c r="Z30" s="44">
        <v>43.1</v>
      </c>
      <c r="AA30" s="43">
        <v>0</v>
      </c>
      <c r="AB30" s="44">
        <v>0</v>
      </c>
      <c r="AC30" s="43">
        <v>0</v>
      </c>
      <c r="AD30" s="44">
        <v>0</v>
      </c>
    </row>
    <row r="31" spans="1:30" s="42" customFormat="1" ht="13.5" customHeight="1">
      <c r="A31" s="73"/>
      <c r="B31" s="43">
        <v>79</v>
      </c>
      <c r="C31" s="43" t="s">
        <v>56</v>
      </c>
      <c r="D31" s="43">
        <v>1955</v>
      </c>
      <c r="E31" s="43">
        <v>6882</v>
      </c>
      <c r="F31" s="43">
        <v>42359</v>
      </c>
      <c r="G31" s="43">
        <v>0</v>
      </c>
      <c r="H31" s="43">
        <f t="shared" si="5"/>
        <v>42359</v>
      </c>
      <c r="I31" s="43">
        <f t="shared" si="6"/>
        <v>51196</v>
      </c>
      <c r="J31" s="43">
        <f t="shared" si="7"/>
        <v>51196</v>
      </c>
      <c r="K31" s="43">
        <v>0</v>
      </c>
      <c r="L31" s="44">
        <v>0</v>
      </c>
      <c r="M31" s="43">
        <v>10243</v>
      </c>
      <c r="N31" s="44">
        <v>20</v>
      </c>
      <c r="O31" s="43">
        <v>1260</v>
      </c>
      <c r="P31" s="44">
        <v>2.5</v>
      </c>
      <c r="Q31" s="43">
        <v>0</v>
      </c>
      <c r="R31" s="44">
        <v>0</v>
      </c>
      <c r="S31" s="43">
        <v>39693</v>
      </c>
      <c r="T31" s="44">
        <v>77.5</v>
      </c>
      <c r="U31" s="43">
        <v>0</v>
      </c>
      <c r="V31" s="44">
        <v>0</v>
      </c>
      <c r="W31" s="43">
        <v>0</v>
      </c>
      <c r="X31" s="44">
        <v>0</v>
      </c>
      <c r="Y31" s="43">
        <v>0</v>
      </c>
      <c r="Z31" s="44">
        <v>0</v>
      </c>
      <c r="AA31" s="43">
        <v>0</v>
      </c>
      <c r="AB31" s="44">
        <v>0</v>
      </c>
      <c r="AC31" s="43">
        <v>0</v>
      </c>
      <c r="AD31" s="44">
        <v>0</v>
      </c>
    </row>
    <row r="32" spans="1:30" s="42" customFormat="1" ht="13.5" customHeight="1">
      <c r="A32" s="73"/>
      <c r="B32" s="43">
        <v>80</v>
      </c>
      <c r="C32" s="43" t="s">
        <v>57</v>
      </c>
      <c r="D32" s="43">
        <v>3800</v>
      </c>
      <c r="E32" s="43">
        <v>1747</v>
      </c>
      <c r="F32" s="43">
        <v>40525</v>
      </c>
      <c r="G32" s="43">
        <v>0</v>
      </c>
      <c r="H32" s="43">
        <f t="shared" si="5"/>
        <v>40525</v>
      </c>
      <c r="I32" s="43">
        <f t="shared" si="6"/>
        <v>46072</v>
      </c>
      <c r="J32" s="43">
        <f t="shared" si="7"/>
        <v>46072</v>
      </c>
      <c r="K32" s="43">
        <v>3674</v>
      </c>
      <c r="L32" s="44">
        <v>8</v>
      </c>
      <c r="M32" s="43">
        <v>23483</v>
      </c>
      <c r="N32" s="44">
        <v>51</v>
      </c>
      <c r="O32" s="43">
        <v>2732</v>
      </c>
      <c r="P32" s="44">
        <v>5.9</v>
      </c>
      <c r="Q32" s="43">
        <v>0</v>
      </c>
      <c r="R32" s="44">
        <v>0</v>
      </c>
      <c r="S32" s="43">
        <v>16183</v>
      </c>
      <c r="T32" s="44">
        <v>35.1</v>
      </c>
      <c r="U32" s="43">
        <v>0</v>
      </c>
      <c r="V32" s="44">
        <v>0</v>
      </c>
      <c r="W32" s="43">
        <v>0</v>
      </c>
      <c r="X32" s="44">
        <v>0</v>
      </c>
      <c r="Y32" s="43">
        <v>0</v>
      </c>
      <c r="Z32" s="44">
        <v>0</v>
      </c>
      <c r="AA32" s="43">
        <v>0</v>
      </c>
      <c r="AB32" s="44">
        <v>0</v>
      </c>
      <c r="AC32" s="43">
        <v>0</v>
      </c>
      <c r="AD32" s="44">
        <v>0</v>
      </c>
    </row>
    <row r="33" spans="1:30" s="42" customFormat="1" ht="13.5" customHeight="1" thickBot="1">
      <c r="A33" s="73"/>
      <c r="B33" s="45">
        <v>85</v>
      </c>
      <c r="C33" s="45" t="s">
        <v>60</v>
      </c>
      <c r="D33" s="45">
        <v>1046</v>
      </c>
      <c r="E33" s="45">
        <v>3019</v>
      </c>
      <c r="F33" s="45">
        <v>35463</v>
      </c>
      <c r="G33" s="45">
        <v>0</v>
      </c>
      <c r="H33" s="45">
        <f t="shared" si="5"/>
        <v>35463</v>
      </c>
      <c r="I33" s="45">
        <f t="shared" si="6"/>
        <v>39528</v>
      </c>
      <c r="J33" s="45">
        <f t="shared" si="7"/>
        <v>39528</v>
      </c>
      <c r="K33" s="45">
        <v>0</v>
      </c>
      <c r="L33" s="46">
        <v>0</v>
      </c>
      <c r="M33" s="45">
        <v>0</v>
      </c>
      <c r="N33" s="46">
        <v>0</v>
      </c>
      <c r="O33" s="45">
        <v>0</v>
      </c>
      <c r="P33" s="46">
        <v>0</v>
      </c>
      <c r="Q33" s="45">
        <v>0</v>
      </c>
      <c r="R33" s="46">
        <v>0</v>
      </c>
      <c r="S33" s="45">
        <v>36028</v>
      </c>
      <c r="T33" s="46">
        <v>91.1</v>
      </c>
      <c r="U33" s="45">
        <v>0</v>
      </c>
      <c r="V33" s="46">
        <v>0</v>
      </c>
      <c r="W33" s="45">
        <v>0</v>
      </c>
      <c r="X33" s="46">
        <v>0</v>
      </c>
      <c r="Y33" s="45">
        <v>3500</v>
      </c>
      <c r="Z33" s="46">
        <v>8.9</v>
      </c>
      <c r="AA33" s="45">
        <v>0</v>
      </c>
      <c r="AB33" s="46">
        <v>0</v>
      </c>
      <c r="AC33" s="45">
        <v>0</v>
      </c>
      <c r="AD33" s="46">
        <v>0</v>
      </c>
    </row>
    <row r="34" spans="1:30" s="6" customFormat="1" ht="13.5" customHeight="1" thickTop="1">
      <c r="A34" s="73"/>
      <c r="B34" s="33"/>
      <c r="C34" s="34" t="s">
        <v>70</v>
      </c>
      <c r="D34" s="29">
        <f aca="true" t="shared" si="8" ref="D34:K34">+SUM(D21:D33)</f>
        <v>67976</v>
      </c>
      <c r="E34" s="29">
        <f t="shared" si="8"/>
        <v>144441</v>
      </c>
      <c r="F34" s="29">
        <f t="shared" si="8"/>
        <v>473158</v>
      </c>
      <c r="G34" s="29">
        <f t="shared" si="8"/>
        <v>1462377</v>
      </c>
      <c r="H34" s="29">
        <f t="shared" si="8"/>
        <v>1935535</v>
      </c>
      <c r="I34" s="29">
        <f t="shared" si="8"/>
        <v>2147952</v>
      </c>
      <c r="J34" s="29">
        <f t="shared" si="8"/>
        <v>685575</v>
      </c>
      <c r="K34" s="29">
        <f t="shared" si="8"/>
        <v>93706</v>
      </c>
      <c r="L34" s="30">
        <f>+ROUND(K34/$I34*100,1)</f>
        <v>4.4</v>
      </c>
      <c r="M34" s="29">
        <f>+SUM(M21:M33)</f>
        <v>1159783</v>
      </c>
      <c r="N34" s="30">
        <f>+ROUND(M34/$I34*100,1)</f>
        <v>54</v>
      </c>
      <c r="O34" s="29">
        <f>+SUM(O21:O33)</f>
        <v>81014</v>
      </c>
      <c r="P34" s="30">
        <f>+ROUND(O34/$I34*100,1)</f>
        <v>3.8</v>
      </c>
      <c r="Q34" s="29">
        <f>+SUM(Q21:Q33)</f>
        <v>28327</v>
      </c>
      <c r="R34" s="30">
        <f>+ROUND(Q34/$I34*100,1)</f>
        <v>1.3</v>
      </c>
      <c r="S34" s="29">
        <f>+SUM(S21:S33)</f>
        <v>659419</v>
      </c>
      <c r="T34" s="30">
        <f>+ROUND(S34/$I34*100,1)</f>
        <v>30.7</v>
      </c>
      <c r="U34" s="29">
        <f>+SUM(U21:U33)</f>
        <v>420</v>
      </c>
      <c r="V34" s="30">
        <f>+ROUND(U34/$I34*100,1)</f>
        <v>0</v>
      </c>
      <c r="W34" s="29">
        <f>+SUM(W21:W33)</f>
        <v>0</v>
      </c>
      <c r="X34" s="30">
        <f>+ROUND(W34/$I34*100,1)</f>
        <v>0</v>
      </c>
      <c r="Y34" s="29">
        <f>+SUM(Y21:Y33)</f>
        <v>119990</v>
      </c>
      <c r="Z34" s="30">
        <f>+ROUND(Y34/$I34*100,1)</f>
        <v>5.6</v>
      </c>
      <c r="AA34" s="29">
        <f>+SUM(AA21:AA33)</f>
        <v>2627</v>
      </c>
      <c r="AB34" s="30">
        <f>+ROUND(AA34/$I34*100,1)</f>
        <v>0.1</v>
      </c>
      <c r="AC34" s="29">
        <f>+SUM(AC21:AC33)</f>
        <v>2666</v>
      </c>
      <c r="AD34" s="30">
        <f>+ROUND(AC34/$I34*100,1)</f>
        <v>0.1</v>
      </c>
    </row>
    <row r="35" spans="1:30" s="6" customFormat="1" ht="13.5" customHeight="1">
      <c r="A35" s="73"/>
      <c r="B35" s="35"/>
      <c r="C35" s="36"/>
      <c r="D35" s="31"/>
      <c r="E35" s="31"/>
      <c r="F35" s="31"/>
      <c r="G35" s="31"/>
      <c r="H35" s="31"/>
      <c r="I35" s="31"/>
      <c r="J35" s="31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</row>
    <row r="36" spans="1:30" s="42" customFormat="1" ht="13.5" customHeight="1">
      <c r="A36" s="73" t="s">
        <v>73</v>
      </c>
      <c r="B36" s="40">
        <v>35</v>
      </c>
      <c r="C36" s="40" t="s">
        <v>24</v>
      </c>
      <c r="D36" s="40">
        <v>9454</v>
      </c>
      <c r="E36" s="40">
        <v>52902</v>
      </c>
      <c r="F36" s="40">
        <v>0</v>
      </c>
      <c r="G36" s="40">
        <v>546373</v>
      </c>
      <c r="H36" s="40">
        <f>SUM(F36:G36)</f>
        <v>546373</v>
      </c>
      <c r="I36" s="40">
        <f>SUM(D36:E36,H36)</f>
        <v>608729</v>
      </c>
      <c r="J36" s="40">
        <f aca="true" t="shared" si="9" ref="J36:J43">SUM(D36:F36)</f>
        <v>62356</v>
      </c>
      <c r="K36" s="40">
        <v>7387</v>
      </c>
      <c r="L36" s="41">
        <v>1.2</v>
      </c>
      <c r="M36" s="40">
        <v>210368</v>
      </c>
      <c r="N36" s="41">
        <v>34.6</v>
      </c>
      <c r="O36" s="40">
        <v>6648</v>
      </c>
      <c r="P36" s="41">
        <v>1.1</v>
      </c>
      <c r="Q36" s="40">
        <v>17017</v>
      </c>
      <c r="R36" s="41">
        <v>2.8</v>
      </c>
      <c r="S36" s="40">
        <v>354779</v>
      </c>
      <c r="T36" s="41">
        <v>58.3</v>
      </c>
      <c r="U36" s="40">
        <v>1330</v>
      </c>
      <c r="V36" s="41">
        <v>0.2</v>
      </c>
      <c r="W36" s="40">
        <v>0</v>
      </c>
      <c r="X36" s="41">
        <v>0</v>
      </c>
      <c r="Y36" s="40">
        <v>9525</v>
      </c>
      <c r="Z36" s="41">
        <v>1.6</v>
      </c>
      <c r="AA36" s="40">
        <v>850</v>
      </c>
      <c r="AB36" s="41">
        <v>0.1</v>
      </c>
      <c r="AC36" s="40">
        <v>825</v>
      </c>
      <c r="AD36" s="41">
        <v>0.1</v>
      </c>
    </row>
    <row r="37" spans="1:30" s="42" customFormat="1" ht="13.5" customHeight="1">
      <c r="A37" s="73"/>
      <c r="B37" s="43">
        <v>29</v>
      </c>
      <c r="C37" s="43" t="s">
        <v>21</v>
      </c>
      <c r="D37" s="43">
        <v>9195</v>
      </c>
      <c r="E37" s="43">
        <v>12247</v>
      </c>
      <c r="F37" s="43">
        <v>0</v>
      </c>
      <c r="G37" s="43">
        <v>329392</v>
      </c>
      <c r="H37" s="43">
        <f aca="true" t="shared" si="10" ref="H37:H43">SUM(F37:G37)</f>
        <v>329392</v>
      </c>
      <c r="I37" s="43">
        <f aca="true" t="shared" si="11" ref="I37:I43">SUM(D37:E37,H37)</f>
        <v>350834</v>
      </c>
      <c r="J37" s="43">
        <f t="shared" si="9"/>
        <v>21442</v>
      </c>
      <c r="K37" s="43">
        <v>0</v>
      </c>
      <c r="L37" s="44">
        <v>0</v>
      </c>
      <c r="M37" s="43">
        <v>182630</v>
      </c>
      <c r="N37" s="44">
        <v>52.1</v>
      </c>
      <c r="O37" s="43">
        <v>3449</v>
      </c>
      <c r="P37" s="44">
        <v>1</v>
      </c>
      <c r="Q37" s="43">
        <v>123</v>
      </c>
      <c r="R37" s="44">
        <v>0</v>
      </c>
      <c r="S37" s="43">
        <v>81007</v>
      </c>
      <c r="T37" s="44">
        <v>23.1</v>
      </c>
      <c r="U37" s="43">
        <v>0</v>
      </c>
      <c r="V37" s="44">
        <v>0</v>
      </c>
      <c r="W37" s="43">
        <v>0</v>
      </c>
      <c r="X37" s="44">
        <v>0</v>
      </c>
      <c r="Y37" s="43">
        <v>82205</v>
      </c>
      <c r="Z37" s="44">
        <v>23.4</v>
      </c>
      <c r="AA37" s="43">
        <v>1420</v>
      </c>
      <c r="AB37" s="44">
        <v>0.4</v>
      </c>
      <c r="AC37" s="43">
        <v>0</v>
      </c>
      <c r="AD37" s="44">
        <v>0</v>
      </c>
    </row>
    <row r="38" spans="1:30" s="42" customFormat="1" ht="13.5" customHeight="1">
      <c r="A38" s="73"/>
      <c r="B38" s="43">
        <v>25</v>
      </c>
      <c r="C38" s="43" t="s">
        <v>18</v>
      </c>
      <c r="D38" s="43">
        <v>5340</v>
      </c>
      <c r="E38" s="43">
        <v>2485</v>
      </c>
      <c r="F38" s="43">
        <v>3143</v>
      </c>
      <c r="G38" s="43">
        <v>133763</v>
      </c>
      <c r="H38" s="43">
        <f t="shared" si="10"/>
        <v>136906</v>
      </c>
      <c r="I38" s="43">
        <f t="shared" si="11"/>
        <v>144731</v>
      </c>
      <c r="J38" s="43">
        <f t="shared" si="9"/>
        <v>10968</v>
      </c>
      <c r="K38" s="43">
        <v>0</v>
      </c>
      <c r="L38" s="44">
        <v>0</v>
      </c>
      <c r="M38" s="43">
        <v>104632</v>
      </c>
      <c r="N38" s="44">
        <v>72.3</v>
      </c>
      <c r="O38" s="43">
        <v>1279</v>
      </c>
      <c r="P38" s="44">
        <v>0.9</v>
      </c>
      <c r="Q38" s="43">
        <v>1118</v>
      </c>
      <c r="R38" s="44">
        <v>0.8</v>
      </c>
      <c r="S38" s="43">
        <v>35128</v>
      </c>
      <c r="T38" s="44">
        <v>24.3</v>
      </c>
      <c r="U38" s="43">
        <v>0</v>
      </c>
      <c r="V38" s="44">
        <v>0</v>
      </c>
      <c r="W38" s="43">
        <v>0</v>
      </c>
      <c r="X38" s="44">
        <v>0</v>
      </c>
      <c r="Y38" s="43">
        <v>2429</v>
      </c>
      <c r="Z38" s="44">
        <v>1.7</v>
      </c>
      <c r="AA38" s="43">
        <v>145</v>
      </c>
      <c r="AB38" s="44">
        <v>0.1</v>
      </c>
      <c r="AC38" s="43">
        <v>0</v>
      </c>
      <c r="AD38" s="44">
        <v>0</v>
      </c>
    </row>
    <row r="39" spans="1:30" s="42" customFormat="1" ht="13.5" customHeight="1">
      <c r="A39" s="73"/>
      <c r="B39" s="43">
        <v>59</v>
      </c>
      <c r="C39" s="43" t="s">
        <v>42</v>
      </c>
      <c r="D39" s="43">
        <v>4885</v>
      </c>
      <c r="E39" s="43">
        <v>11658</v>
      </c>
      <c r="F39" s="43">
        <v>6513</v>
      </c>
      <c r="G39" s="43">
        <v>202030</v>
      </c>
      <c r="H39" s="43">
        <f t="shared" si="10"/>
        <v>208543</v>
      </c>
      <c r="I39" s="43">
        <f t="shared" si="11"/>
        <v>225086</v>
      </c>
      <c r="J39" s="43">
        <f t="shared" si="9"/>
        <v>23056</v>
      </c>
      <c r="K39" s="43">
        <v>27437</v>
      </c>
      <c r="L39" s="44">
        <v>12.2</v>
      </c>
      <c r="M39" s="43">
        <v>19640</v>
      </c>
      <c r="N39" s="44">
        <v>8.7</v>
      </c>
      <c r="O39" s="43">
        <v>0</v>
      </c>
      <c r="P39" s="44">
        <v>0</v>
      </c>
      <c r="Q39" s="43">
        <v>481</v>
      </c>
      <c r="R39" s="44">
        <v>0.2</v>
      </c>
      <c r="S39" s="43">
        <v>148160</v>
      </c>
      <c r="T39" s="44">
        <v>65.8</v>
      </c>
      <c r="U39" s="43">
        <v>0</v>
      </c>
      <c r="V39" s="44">
        <v>0</v>
      </c>
      <c r="W39" s="43">
        <v>0</v>
      </c>
      <c r="X39" s="44">
        <v>0</v>
      </c>
      <c r="Y39" s="43">
        <v>29368</v>
      </c>
      <c r="Z39" s="44">
        <v>13</v>
      </c>
      <c r="AA39" s="43">
        <v>0</v>
      </c>
      <c r="AB39" s="44">
        <v>0</v>
      </c>
      <c r="AC39" s="43">
        <v>0</v>
      </c>
      <c r="AD39" s="44">
        <v>0</v>
      </c>
    </row>
    <row r="40" spans="1:30" s="42" customFormat="1" ht="13.5" customHeight="1">
      <c r="A40" s="73"/>
      <c r="B40" s="43">
        <v>66</v>
      </c>
      <c r="C40" s="43" t="s">
        <v>46</v>
      </c>
      <c r="D40" s="43">
        <v>1778</v>
      </c>
      <c r="E40" s="43">
        <v>10645</v>
      </c>
      <c r="F40" s="43">
        <v>6664</v>
      </c>
      <c r="G40" s="43">
        <v>124994</v>
      </c>
      <c r="H40" s="43">
        <f t="shared" si="10"/>
        <v>131658</v>
      </c>
      <c r="I40" s="43">
        <f t="shared" si="11"/>
        <v>144081</v>
      </c>
      <c r="J40" s="43">
        <f t="shared" si="9"/>
        <v>19087</v>
      </c>
      <c r="K40" s="43">
        <v>0</v>
      </c>
      <c r="L40" s="44">
        <v>0</v>
      </c>
      <c r="M40" s="43">
        <v>28313</v>
      </c>
      <c r="N40" s="44">
        <v>19.7</v>
      </c>
      <c r="O40" s="43">
        <v>3424</v>
      </c>
      <c r="P40" s="44">
        <v>2.4</v>
      </c>
      <c r="Q40" s="43">
        <v>10535</v>
      </c>
      <c r="R40" s="44">
        <v>7.3</v>
      </c>
      <c r="S40" s="43">
        <v>23137</v>
      </c>
      <c r="T40" s="44">
        <v>16.1</v>
      </c>
      <c r="U40" s="43">
        <v>77</v>
      </c>
      <c r="V40" s="44">
        <v>0.1</v>
      </c>
      <c r="W40" s="43">
        <v>0</v>
      </c>
      <c r="X40" s="44">
        <v>0</v>
      </c>
      <c r="Y40" s="43">
        <v>78374</v>
      </c>
      <c r="Z40" s="44">
        <v>54.4</v>
      </c>
      <c r="AA40" s="43">
        <v>221</v>
      </c>
      <c r="AB40" s="44">
        <v>0.2</v>
      </c>
      <c r="AC40" s="43">
        <v>0</v>
      </c>
      <c r="AD40" s="44">
        <v>0</v>
      </c>
    </row>
    <row r="41" spans="1:30" s="42" customFormat="1" ht="13.5" customHeight="1">
      <c r="A41" s="73"/>
      <c r="B41" s="43">
        <v>64</v>
      </c>
      <c r="C41" s="43" t="s">
        <v>44</v>
      </c>
      <c r="D41" s="43">
        <v>3800</v>
      </c>
      <c r="E41" s="43">
        <v>3175</v>
      </c>
      <c r="F41" s="43">
        <v>0</v>
      </c>
      <c r="G41" s="43">
        <v>103665</v>
      </c>
      <c r="H41" s="43">
        <f t="shared" si="10"/>
        <v>103665</v>
      </c>
      <c r="I41" s="43">
        <f t="shared" si="11"/>
        <v>110640</v>
      </c>
      <c r="J41" s="43">
        <f t="shared" si="9"/>
        <v>6975</v>
      </c>
      <c r="K41" s="43">
        <v>0</v>
      </c>
      <c r="L41" s="44">
        <v>0</v>
      </c>
      <c r="M41" s="43">
        <v>26136</v>
      </c>
      <c r="N41" s="44">
        <v>23.6</v>
      </c>
      <c r="O41" s="43">
        <v>678</v>
      </c>
      <c r="P41" s="44">
        <v>0.6</v>
      </c>
      <c r="Q41" s="43">
        <v>1020</v>
      </c>
      <c r="R41" s="44">
        <v>0.9</v>
      </c>
      <c r="S41" s="43">
        <v>82698</v>
      </c>
      <c r="T41" s="44">
        <v>74.7</v>
      </c>
      <c r="U41" s="43">
        <v>0</v>
      </c>
      <c r="V41" s="44">
        <v>0</v>
      </c>
      <c r="W41" s="43">
        <v>0</v>
      </c>
      <c r="X41" s="44">
        <v>0</v>
      </c>
      <c r="Y41" s="43">
        <v>0</v>
      </c>
      <c r="Z41" s="44">
        <v>0</v>
      </c>
      <c r="AA41" s="43">
        <v>108</v>
      </c>
      <c r="AB41" s="44">
        <v>0.1</v>
      </c>
      <c r="AC41" s="43">
        <v>0</v>
      </c>
      <c r="AD41" s="44">
        <v>0</v>
      </c>
    </row>
    <row r="42" spans="1:30" s="42" customFormat="1" ht="13.5" customHeight="1">
      <c r="A42" s="73"/>
      <c r="B42" s="43">
        <v>88</v>
      </c>
      <c r="C42" s="43" t="s">
        <v>63</v>
      </c>
      <c r="D42" s="43">
        <v>2932</v>
      </c>
      <c r="E42" s="43">
        <v>4907</v>
      </c>
      <c r="F42" s="43">
        <v>77799</v>
      </c>
      <c r="G42" s="43">
        <v>0</v>
      </c>
      <c r="H42" s="43">
        <f t="shared" si="10"/>
        <v>77799</v>
      </c>
      <c r="I42" s="43">
        <f t="shared" si="11"/>
        <v>85638</v>
      </c>
      <c r="J42" s="43">
        <f t="shared" si="9"/>
        <v>85638</v>
      </c>
      <c r="K42" s="43">
        <v>0</v>
      </c>
      <c r="L42" s="44">
        <v>0</v>
      </c>
      <c r="M42" s="43">
        <v>4897</v>
      </c>
      <c r="N42" s="44">
        <v>5.7</v>
      </c>
      <c r="O42" s="43">
        <v>0</v>
      </c>
      <c r="P42" s="44">
        <v>0</v>
      </c>
      <c r="Q42" s="43">
        <v>0</v>
      </c>
      <c r="R42" s="44">
        <v>0</v>
      </c>
      <c r="S42" s="43">
        <v>66218</v>
      </c>
      <c r="T42" s="44">
        <v>77.3</v>
      </c>
      <c r="U42" s="43">
        <v>0</v>
      </c>
      <c r="V42" s="44">
        <v>0</v>
      </c>
      <c r="W42" s="43">
        <v>0</v>
      </c>
      <c r="X42" s="44">
        <v>0</v>
      </c>
      <c r="Y42" s="43">
        <v>14523</v>
      </c>
      <c r="Z42" s="44">
        <v>17</v>
      </c>
      <c r="AA42" s="43">
        <v>0</v>
      </c>
      <c r="AB42" s="44">
        <v>0</v>
      </c>
      <c r="AC42" s="43">
        <v>0</v>
      </c>
      <c r="AD42" s="44">
        <v>0</v>
      </c>
    </row>
    <row r="43" spans="1:30" s="42" customFormat="1" ht="13.5" customHeight="1" thickBot="1">
      <c r="A43" s="73"/>
      <c r="B43" s="45">
        <v>52</v>
      </c>
      <c r="C43" s="45" t="s">
        <v>35</v>
      </c>
      <c r="D43" s="45">
        <v>1924</v>
      </c>
      <c r="E43" s="45">
        <v>3686</v>
      </c>
      <c r="F43" s="45">
        <v>0</v>
      </c>
      <c r="G43" s="45">
        <v>57483</v>
      </c>
      <c r="H43" s="45">
        <f t="shared" si="10"/>
        <v>57483</v>
      </c>
      <c r="I43" s="45">
        <f t="shared" si="11"/>
        <v>63093</v>
      </c>
      <c r="J43" s="45">
        <f t="shared" si="9"/>
        <v>5610</v>
      </c>
      <c r="K43" s="45">
        <v>0</v>
      </c>
      <c r="L43" s="46">
        <v>0</v>
      </c>
      <c r="M43" s="45">
        <v>57027</v>
      </c>
      <c r="N43" s="46">
        <v>90.4</v>
      </c>
      <c r="O43" s="45">
        <v>106</v>
      </c>
      <c r="P43" s="46">
        <v>0.2</v>
      </c>
      <c r="Q43" s="45">
        <v>0</v>
      </c>
      <c r="R43" s="46">
        <v>0</v>
      </c>
      <c r="S43" s="45">
        <v>2321</v>
      </c>
      <c r="T43" s="46">
        <v>3.7</v>
      </c>
      <c r="U43" s="45">
        <v>0</v>
      </c>
      <c r="V43" s="46">
        <v>0</v>
      </c>
      <c r="W43" s="45">
        <v>0</v>
      </c>
      <c r="X43" s="46">
        <v>0</v>
      </c>
      <c r="Y43" s="45">
        <v>3639</v>
      </c>
      <c r="Z43" s="46">
        <v>5.8</v>
      </c>
      <c r="AA43" s="45">
        <v>0</v>
      </c>
      <c r="AB43" s="46">
        <v>0</v>
      </c>
      <c r="AC43" s="45">
        <v>0</v>
      </c>
      <c r="AD43" s="46">
        <v>0</v>
      </c>
    </row>
    <row r="44" spans="1:30" s="6" customFormat="1" ht="13.5" customHeight="1" thickTop="1">
      <c r="A44" s="73"/>
      <c r="B44" s="33"/>
      <c r="C44" s="34" t="s">
        <v>70</v>
      </c>
      <c r="D44" s="29">
        <f aca="true" t="shared" si="12" ref="D44:K44">+SUM(D36:D43)</f>
        <v>39308</v>
      </c>
      <c r="E44" s="29">
        <f t="shared" si="12"/>
        <v>101705</v>
      </c>
      <c r="F44" s="29">
        <f t="shared" si="12"/>
        <v>94119</v>
      </c>
      <c r="G44" s="29">
        <f>+SUM(G36:G43)</f>
        <v>1497700</v>
      </c>
      <c r="H44" s="29">
        <f t="shared" si="12"/>
        <v>1591819</v>
      </c>
      <c r="I44" s="29">
        <f t="shared" si="12"/>
        <v>1732832</v>
      </c>
      <c r="J44" s="29">
        <f t="shared" si="12"/>
        <v>235132</v>
      </c>
      <c r="K44" s="29">
        <f t="shared" si="12"/>
        <v>34824</v>
      </c>
      <c r="L44" s="30">
        <f>+ROUND(K44/$I44*100,1)</f>
        <v>2</v>
      </c>
      <c r="M44" s="29">
        <f>+SUM(M36:M43)</f>
        <v>633643</v>
      </c>
      <c r="N44" s="30">
        <f>+ROUND(M44/$I44*100,1)</f>
        <v>36.6</v>
      </c>
      <c r="O44" s="29">
        <f>+SUM(O36:O43)</f>
        <v>15584</v>
      </c>
      <c r="P44" s="30">
        <f>+ROUND(O44/$I44*100,1)</f>
        <v>0.9</v>
      </c>
      <c r="Q44" s="29">
        <f>+SUM(Q36:Q43)</f>
        <v>30294</v>
      </c>
      <c r="R44" s="30">
        <f>+ROUND(Q44/$I44*100,1)</f>
        <v>1.7</v>
      </c>
      <c r="S44" s="29">
        <f>+SUM(S36:S43)</f>
        <v>793448</v>
      </c>
      <c r="T44" s="30">
        <f>+ROUND(S44/$I44*100,1)</f>
        <v>45.8</v>
      </c>
      <c r="U44" s="29">
        <f>+SUM(U36:U43)</f>
        <v>1407</v>
      </c>
      <c r="V44" s="30">
        <f>+ROUND(U44/$I44*100,1)</f>
        <v>0.1</v>
      </c>
      <c r="W44" s="29">
        <f>+SUM(W36:W43)</f>
        <v>0</v>
      </c>
      <c r="X44" s="30">
        <f>+ROUND(W44/$I44*100,1)</f>
        <v>0</v>
      </c>
      <c r="Y44" s="29">
        <f>+SUM(Y36:Y43)</f>
        <v>220063</v>
      </c>
      <c r="Z44" s="30">
        <f>+ROUND(Y44/$I44*100,1)</f>
        <v>12.7</v>
      </c>
      <c r="AA44" s="29">
        <f>+SUM(AA36:AA43)</f>
        <v>2744</v>
      </c>
      <c r="AB44" s="30">
        <f>+ROUND(AA44/$I44*100,1)</f>
        <v>0.2</v>
      </c>
      <c r="AC44" s="29">
        <f>+SUM(AC36:AC43)</f>
        <v>825</v>
      </c>
      <c r="AD44" s="30">
        <f>+ROUND(AC44/$I44*100,1)</f>
        <v>0</v>
      </c>
    </row>
    <row r="45" spans="1:30" s="6" customFormat="1" ht="13.5" customHeight="1">
      <c r="A45" s="73"/>
      <c r="B45" s="35"/>
      <c r="C45" s="36"/>
      <c r="D45" s="31"/>
      <c r="E45" s="31"/>
      <c r="F45" s="31"/>
      <c r="G45" s="31"/>
      <c r="H45" s="31"/>
      <c r="I45" s="31"/>
      <c r="J45" s="31"/>
      <c r="K45" s="31"/>
      <c r="L45" s="32"/>
      <c r="M45" s="31"/>
      <c r="N45" s="32"/>
      <c r="O45" s="31"/>
      <c r="P45" s="32"/>
      <c r="Q45" s="31"/>
      <c r="R45" s="32"/>
      <c r="S45" s="31"/>
      <c r="T45" s="32"/>
      <c r="U45" s="31"/>
      <c r="V45" s="32"/>
      <c r="W45" s="31"/>
      <c r="X45" s="32"/>
      <c r="Y45" s="31"/>
      <c r="Z45" s="32"/>
      <c r="AA45" s="31"/>
      <c r="AB45" s="32"/>
      <c r="AC45" s="31"/>
      <c r="AD45" s="32"/>
    </row>
    <row r="46" spans="1:30" s="42" customFormat="1" ht="13.5" customHeight="1">
      <c r="A46" s="73" t="s">
        <v>74</v>
      </c>
      <c r="B46" s="40">
        <v>70</v>
      </c>
      <c r="C46" s="40" t="s">
        <v>49</v>
      </c>
      <c r="D46" s="40">
        <v>24849</v>
      </c>
      <c r="E46" s="40">
        <v>93149</v>
      </c>
      <c r="F46" s="40">
        <v>0</v>
      </c>
      <c r="G46" s="40">
        <v>923678</v>
      </c>
      <c r="H46" s="40">
        <f>SUM(F46:G46)</f>
        <v>923678</v>
      </c>
      <c r="I46" s="40">
        <f>SUM(D46:E46,H46)</f>
        <v>1041676</v>
      </c>
      <c r="J46" s="40">
        <f>SUM(D46:F46)</f>
        <v>117998</v>
      </c>
      <c r="K46" s="40">
        <v>147869</v>
      </c>
      <c r="L46" s="41">
        <v>14.2</v>
      </c>
      <c r="M46" s="40">
        <v>827616</v>
      </c>
      <c r="N46" s="41">
        <v>79.5</v>
      </c>
      <c r="O46" s="40">
        <v>25024</v>
      </c>
      <c r="P46" s="41">
        <v>2.4</v>
      </c>
      <c r="Q46" s="40">
        <v>170</v>
      </c>
      <c r="R46" s="41">
        <v>0</v>
      </c>
      <c r="S46" s="40">
        <v>36024</v>
      </c>
      <c r="T46" s="41">
        <v>3.5</v>
      </c>
      <c r="U46" s="40">
        <v>0</v>
      </c>
      <c r="V46" s="41">
        <v>0</v>
      </c>
      <c r="W46" s="40">
        <v>0</v>
      </c>
      <c r="X46" s="41">
        <v>0</v>
      </c>
      <c r="Y46" s="40">
        <v>2207</v>
      </c>
      <c r="Z46" s="41">
        <v>0.2</v>
      </c>
      <c r="AA46" s="40">
        <v>895</v>
      </c>
      <c r="AB46" s="41">
        <v>0.1</v>
      </c>
      <c r="AC46" s="40">
        <v>1871</v>
      </c>
      <c r="AD46" s="41">
        <v>0.2</v>
      </c>
    </row>
    <row r="47" spans="1:30" s="42" customFormat="1" ht="13.5" customHeight="1">
      <c r="A47" s="73"/>
      <c r="B47" s="43">
        <v>83</v>
      </c>
      <c r="C47" s="43" t="s">
        <v>59</v>
      </c>
      <c r="D47" s="43">
        <v>1209</v>
      </c>
      <c r="E47" s="43">
        <v>8545</v>
      </c>
      <c r="F47" s="43">
        <v>0</v>
      </c>
      <c r="G47" s="43">
        <v>116457</v>
      </c>
      <c r="H47" s="43">
        <f>SUM(F47:G47)</f>
        <v>116457</v>
      </c>
      <c r="I47" s="43">
        <f>SUM(D47:E47,H47)</f>
        <v>126211</v>
      </c>
      <c r="J47" s="43">
        <f>SUM(D47:F47)</f>
        <v>9754</v>
      </c>
      <c r="K47" s="43">
        <v>0</v>
      </c>
      <c r="L47" s="44">
        <v>0</v>
      </c>
      <c r="M47" s="43">
        <v>111268</v>
      </c>
      <c r="N47" s="44">
        <v>88.2</v>
      </c>
      <c r="O47" s="43">
        <v>3545</v>
      </c>
      <c r="P47" s="44">
        <v>2.8</v>
      </c>
      <c r="Q47" s="43">
        <v>0</v>
      </c>
      <c r="R47" s="44">
        <v>0</v>
      </c>
      <c r="S47" s="43">
        <v>3013</v>
      </c>
      <c r="T47" s="44">
        <v>2.4</v>
      </c>
      <c r="U47" s="43">
        <v>0</v>
      </c>
      <c r="V47" s="44">
        <v>0</v>
      </c>
      <c r="W47" s="43">
        <v>0</v>
      </c>
      <c r="X47" s="44">
        <v>0</v>
      </c>
      <c r="Y47" s="43">
        <v>8195</v>
      </c>
      <c r="Z47" s="44">
        <v>6.5</v>
      </c>
      <c r="AA47" s="43">
        <v>190</v>
      </c>
      <c r="AB47" s="44">
        <v>0.2</v>
      </c>
      <c r="AC47" s="43">
        <v>0</v>
      </c>
      <c r="AD47" s="44">
        <v>0</v>
      </c>
    </row>
    <row r="48" spans="1:30" s="42" customFormat="1" ht="13.5" customHeight="1" thickBot="1">
      <c r="A48" s="73"/>
      <c r="B48" s="45">
        <v>76</v>
      </c>
      <c r="C48" s="45" t="s">
        <v>54</v>
      </c>
      <c r="D48" s="45">
        <v>5147</v>
      </c>
      <c r="E48" s="45">
        <v>4260</v>
      </c>
      <c r="F48" s="45">
        <v>0</v>
      </c>
      <c r="G48" s="45">
        <v>87803</v>
      </c>
      <c r="H48" s="45">
        <f>SUM(F48:G48)</f>
        <v>87803</v>
      </c>
      <c r="I48" s="45">
        <f>SUM(D48:E48,H48)</f>
        <v>97210</v>
      </c>
      <c r="J48" s="45">
        <f>SUM(D48:F48)</f>
        <v>9407</v>
      </c>
      <c r="K48" s="45">
        <v>0</v>
      </c>
      <c r="L48" s="46">
        <v>0</v>
      </c>
      <c r="M48" s="45">
        <v>65436</v>
      </c>
      <c r="N48" s="46">
        <v>67.3</v>
      </c>
      <c r="O48" s="45">
        <v>166</v>
      </c>
      <c r="P48" s="46">
        <v>0.2</v>
      </c>
      <c r="Q48" s="45">
        <v>0</v>
      </c>
      <c r="R48" s="46">
        <v>0</v>
      </c>
      <c r="S48" s="45">
        <v>25661</v>
      </c>
      <c r="T48" s="46">
        <v>26.4</v>
      </c>
      <c r="U48" s="45">
        <v>0</v>
      </c>
      <c r="V48" s="46">
        <v>0</v>
      </c>
      <c r="W48" s="45">
        <v>0</v>
      </c>
      <c r="X48" s="46">
        <v>0</v>
      </c>
      <c r="Y48" s="45">
        <v>5841</v>
      </c>
      <c r="Z48" s="46">
        <v>6</v>
      </c>
      <c r="AA48" s="45">
        <v>106</v>
      </c>
      <c r="AB48" s="46">
        <v>0.1</v>
      </c>
      <c r="AC48" s="45">
        <v>0</v>
      </c>
      <c r="AD48" s="46">
        <v>0</v>
      </c>
    </row>
    <row r="49" spans="1:30" s="6" customFormat="1" ht="13.5" customHeight="1" thickTop="1">
      <c r="A49" s="73"/>
      <c r="B49" s="33"/>
      <c r="C49" s="34" t="s">
        <v>70</v>
      </c>
      <c r="D49" s="29">
        <f aca="true" t="shared" si="13" ref="D49:K49">+SUM(D46:D48)</f>
        <v>31205</v>
      </c>
      <c r="E49" s="29">
        <f t="shared" si="13"/>
        <v>105954</v>
      </c>
      <c r="F49" s="29">
        <f t="shared" si="13"/>
        <v>0</v>
      </c>
      <c r="G49" s="29">
        <f t="shared" si="13"/>
        <v>1127938</v>
      </c>
      <c r="H49" s="29">
        <f t="shared" si="13"/>
        <v>1127938</v>
      </c>
      <c r="I49" s="29">
        <f t="shared" si="13"/>
        <v>1265097</v>
      </c>
      <c r="J49" s="29">
        <f t="shared" si="13"/>
        <v>137159</v>
      </c>
      <c r="K49" s="29">
        <f t="shared" si="13"/>
        <v>147869</v>
      </c>
      <c r="L49" s="30">
        <f>+ROUND(K49/$I49*100,1)</f>
        <v>11.7</v>
      </c>
      <c r="M49" s="29">
        <f>+SUM(M46:M48)</f>
        <v>1004320</v>
      </c>
      <c r="N49" s="30">
        <f>+ROUND(M49/$I49*100,1)</f>
        <v>79.4</v>
      </c>
      <c r="O49" s="29">
        <f>+SUM(O46:O48)</f>
        <v>28735</v>
      </c>
      <c r="P49" s="30">
        <f>+ROUND(O49/$I49*100,1)</f>
        <v>2.3</v>
      </c>
      <c r="Q49" s="29">
        <f>+SUM(Q46:Q48)</f>
        <v>170</v>
      </c>
      <c r="R49" s="30">
        <f>+ROUND(Q49/$I49*100,1)</f>
        <v>0</v>
      </c>
      <c r="S49" s="29">
        <f>+SUM(S46:S48)</f>
        <v>64698</v>
      </c>
      <c r="T49" s="30">
        <f>+ROUND(S49/$I49*100,1)</f>
        <v>5.1</v>
      </c>
      <c r="U49" s="29">
        <f>+SUM(U46:U48)</f>
        <v>0</v>
      </c>
      <c r="V49" s="30">
        <f>+ROUND(U49/$I49*100,1)</f>
        <v>0</v>
      </c>
      <c r="W49" s="29">
        <f>+SUM(W46:W48)</f>
        <v>0</v>
      </c>
      <c r="X49" s="30">
        <f>+ROUND(W49/$I49*100,1)</f>
        <v>0</v>
      </c>
      <c r="Y49" s="29">
        <f>+SUM(Y46:Y48)</f>
        <v>16243</v>
      </c>
      <c r="Z49" s="30">
        <f>+ROUND(Y49/$I49*100,1)</f>
        <v>1.3</v>
      </c>
      <c r="AA49" s="29">
        <f>+SUM(AA46:AA48)</f>
        <v>1191</v>
      </c>
      <c r="AB49" s="30">
        <f>+ROUND(AA49/$I49*100,1)</f>
        <v>0.1</v>
      </c>
      <c r="AC49" s="29">
        <f>+SUM(AC46:AC48)</f>
        <v>1871</v>
      </c>
      <c r="AD49" s="30">
        <f>+ROUND(AC49/$I49*100,1)</f>
        <v>0.1</v>
      </c>
    </row>
    <row r="50" spans="1:30" s="6" customFormat="1" ht="13.5" customHeight="1">
      <c r="A50" s="73"/>
      <c r="B50" s="35"/>
      <c r="C50" s="36"/>
      <c r="D50" s="31"/>
      <c r="E50" s="31"/>
      <c r="F50" s="31"/>
      <c r="G50" s="31"/>
      <c r="H50" s="31"/>
      <c r="I50" s="31"/>
      <c r="J50" s="31"/>
      <c r="K50" s="31"/>
      <c r="L50" s="32"/>
      <c r="M50" s="31"/>
      <c r="N50" s="32"/>
      <c r="O50" s="31"/>
      <c r="P50" s="32"/>
      <c r="Q50" s="31"/>
      <c r="R50" s="32"/>
      <c r="S50" s="31"/>
      <c r="T50" s="32"/>
      <c r="U50" s="31"/>
      <c r="V50" s="32"/>
      <c r="W50" s="31"/>
      <c r="X50" s="32"/>
      <c r="Y50" s="31"/>
      <c r="Z50" s="32"/>
      <c r="AA50" s="31"/>
      <c r="AB50" s="32"/>
      <c r="AC50" s="31"/>
      <c r="AD50" s="32"/>
    </row>
    <row r="51" spans="1:30" s="42" customFormat="1" ht="13.5" customHeight="1" thickBot="1">
      <c r="A51" s="73" t="s">
        <v>66</v>
      </c>
      <c r="B51" s="47">
        <v>20</v>
      </c>
      <c r="C51" s="47" t="s">
        <v>14</v>
      </c>
      <c r="D51" s="47">
        <v>7027</v>
      </c>
      <c r="E51" s="47">
        <v>4483</v>
      </c>
      <c r="F51" s="47">
        <v>600</v>
      </c>
      <c r="G51" s="47">
        <v>44909</v>
      </c>
      <c r="H51" s="47">
        <f>SUM(F51:G51)</f>
        <v>45509</v>
      </c>
      <c r="I51" s="47">
        <f>SUM(D51:E51,H51)</f>
        <v>57019</v>
      </c>
      <c r="J51" s="47">
        <f>SUM(D51:F51)</f>
        <v>12110</v>
      </c>
      <c r="K51" s="47">
        <v>8063</v>
      </c>
      <c r="L51" s="48">
        <v>14.1</v>
      </c>
      <c r="M51" s="47">
        <v>20211</v>
      </c>
      <c r="N51" s="48">
        <v>35.4</v>
      </c>
      <c r="O51" s="47">
        <v>4790</v>
      </c>
      <c r="P51" s="48">
        <v>8.4</v>
      </c>
      <c r="Q51" s="47">
        <v>4046</v>
      </c>
      <c r="R51" s="48">
        <v>7.1</v>
      </c>
      <c r="S51" s="47">
        <v>17160</v>
      </c>
      <c r="T51" s="48">
        <v>30.1</v>
      </c>
      <c r="U51" s="47">
        <v>549</v>
      </c>
      <c r="V51" s="48">
        <v>1</v>
      </c>
      <c r="W51" s="47">
        <v>0</v>
      </c>
      <c r="X51" s="48">
        <v>0</v>
      </c>
      <c r="Y51" s="47">
        <v>1705</v>
      </c>
      <c r="Z51" s="48">
        <v>3</v>
      </c>
      <c r="AA51" s="47">
        <v>139</v>
      </c>
      <c r="AB51" s="48">
        <v>0.2</v>
      </c>
      <c r="AC51" s="47">
        <v>356</v>
      </c>
      <c r="AD51" s="48">
        <v>0.6</v>
      </c>
    </row>
    <row r="52" spans="1:30" s="6" customFormat="1" ht="13.5" customHeight="1" thickTop="1">
      <c r="A52" s="73"/>
      <c r="B52" s="33"/>
      <c r="C52" s="34" t="s">
        <v>70</v>
      </c>
      <c r="D52" s="29">
        <f aca="true" t="shared" si="14" ref="D52:K52">+SUM(D51:D51)</f>
        <v>7027</v>
      </c>
      <c r="E52" s="29">
        <f t="shared" si="14"/>
        <v>4483</v>
      </c>
      <c r="F52" s="29">
        <f t="shared" si="14"/>
        <v>600</v>
      </c>
      <c r="G52" s="29">
        <f t="shared" si="14"/>
        <v>44909</v>
      </c>
      <c r="H52" s="29">
        <f t="shared" si="14"/>
        <v>45509</v>
      </c>
      <c r="I52" s="29">
        <f t="shared" si="14"/>
        <v>57019</v>
      </c>
      <c r="J52" s="29">
        <f t="shared" si="14"/>
        <v>12110</v>
      </c>
      <c r="K52" s="29">
        <f t="shared" si="14"/>
        <v>8063</v>
      </c>
      <c r="L52" s="30">
        <f>+ROUND(K52/$I52*100,1)</f>
        <v>14.1</v>
      </c>
      <c r="M52" s="29">
        <f>+SUM(M51:M51)</f>
        <v>20211</v>
      </c>
      <c r="N52" s="30">
        <f>+ROUND(M52/$I52*100,1)</f>
        <v>35.4</v>
      </c>
      <c r="O52" s="29">
        <f>+SUM(O51:O51)</f>
        <v>4790</v>
      </c>
      <c r="P52" s="30">
        <f>+ROUND(O52/$I52*100,1)</f>
        <v>8.4</v>
      </c>
      <c r="Q52" s="29">
        <f>+SUM(Q51:Q51)</f>
        <v>4046</v>
      </c>
      <c r="R52" s="30">
        <f>+ROUND(Q52/$I52*100,1)</f>
        <v>7.1</v>
      </c>
      <c r="S52" s="29">
        <f>+SUM(S51:S51)</f>
        <v>17160</v>
      </c>
      <c r="T52" s="30">
        <f>+ROUND(S52/$I52*100,1)</f>
        <v>30.1</v>
      </c>
      <c r="U52" s="29">
        <f>+SUM(U51:U51)</f>
        <v>549</v>
      </c>
      <c r="V52" s="30">
        <f>+ROUND(U52/$I52*100,1)</f>
        <v>1</v>
      </c>
      <c r="W52" s="29">
        <f>+SUM(W51:W51)</f>
        <v>0</v>
      </c>
      <c r="X52" s="30">
        <f>+ROUND(W52/$I52*100,1)</f>
        <v>0</v>
      </c>
      <c r="Y52" s="29">
        <f>+SUM(Y51:Y51)</f>
        <v>1705</v>
      </c>
      <c r="Z52" s="30">
        <f>+ROUND(Y52/$I52*100,1)</f>
        <v>3</v>
      </c>
      <c r="AA52" s="29">
        <f>+SUM(AA51:AA51)</f>
        <v>139</v>
      </c>
      <c r="AB52" s="30">
        <f>+ROUND(AA52/$I52*100,1)</f>
        <v>0.2</v>
      </c>
      <c r="AC52" s="29">
        <f>+SUM(AC51:AC51)</f>
        <v>356</v>
      </c>
      <c r="AD52" s="30">
        <f>+ROUND(AC52/$I52*100,1)</f>
        <v>0.6</v>
      </c>
    </row>
    <row r="53" spans="1:30" s="6" customFormat="1" ht="13.5" customHeight="1">
      <c r="A53" s="73"/>
      <c r="B53" s="35"/>
      <c r="C53" s="36"/>
      <c r="D53" s="31"/>
      <c r="E53" s="31"/>
      <c r="F53" s="31"/>
      <c r="G53" s="31"/>
      <c r="H53" s="31"/>
      <c r="I53" s="31"/>
      <c r="J53" s="31"/>
      <c r="K53" s="31"/>
      <c r="L53" s="32"/>
      <c r="M53" s="31"/>
      <c r="N53" s="32"/>
      <c r="O53" s="31"/>
      <c r="P53" s="32"/>
      <c r="Q53" s="31"/>
      <c r="R53" s="32"/>
      <c r="S53" s="31"/>
      <c r="T53" s="32"/>
      <c r="U53" s="31"/>
      <c r="V53" s="32"/>
      <c r="W53" s="31"/>
      <c r="X53" s="32"/>
      <c r="Y53" s="31"/>
      <c r="Z53" s="32"/>
      <c r="AA53" s="31"/>
      <c r="AB53" s="32"/>
      <c r="AC53" s="31"/>
      <c r="AD53" s="32"/>
    </row>
    <row r="54" spans="1:30" s="42" customFormat="1" ht="13.5" customHeight="1">
      <c r="A54" s="73" t="s">
        <v>67</v>
      </c>
      <c r="B54" s="40">
        <v>4</v>
      </c>
      <c r="C54" s="40" t="s">
        <v>5</v>
      </c>
      <c r="D54" s="40">
        <v>0</v>
      </c>
      <c r="E54" s="40">
        <v>12080</v>
      </c>
      <c r="F54" s="40">
        <v>61646</v>
      </c>
      <c r="G54" s="40">
        <v>1218496</v>
      </c>
      <c r="H54" s="40">
        <f aca="true" t="shared" si="15" ref="H54:H63">SUM(F54:G54)</f>
        <v>1280142</v>
      </c>
      <c r="I54" s="40">
        <f aca="true" t="shared" si="16" ref="I54:I63">SUM(D54:E54,H54)</f>
        <v>1292222</v>
      </c>
      <c r="J54" s="40">
        <f aca="true" t="shared" si="17" ref="J54:J63">SUM(D54:F54)</f>
        <v>73726</v>
      </c>
      <c r="K54" s="40">
        <v>18123</v>
      </c>
      <c r="L54" s="41">
        <v>1.4</v>
      </c>
      <c r="M54" s="40">
        <v>1002679</v>
      </c>
      <c r="N54" s="41">
        <v>77.6</v>
      </c>
      <c r="O54" s="40">
        <v>17901</v>
      </c>
      <c r="P54" s="41">
        <v>1.4</v>
      </c>
      <c r="Q54" s="40">
        <v>1302</v>
      </c>
      <c r="R54" s="41">
        <v>0.1</v>
      </c>
      <c r="S54" s="40">
        <v>169538</v>
      </c>
      <c r="T54" s="41">
        <v>13.1</v>
      </c>
      <c r="U54" s="40">
        <v>0</v>
      </c>
      <c r="V54" s="41">
        <v>0</v>
      </c>
      <c r="W54" s="40">
        <v>0</v>
      </c>
      <c r="X54" s="41">
        <v>0</v>
      </c>
      <c r="Y54" s="40">
        <v>78696</v>
      </c>
      <c r="Z54" s="41">
        <v>6.1</v>
      </c>
      <c r="AA54" s="40">
        <v>2879</v>
      </c>
      <c r="AB54" s="41">
        <v>0.2</v>
      </c>
      <c r="AC54" s="40">
        <v>1104</v>
      </c>
      <c r="AD54" s="41">
        <v>0.1</v>
      </c>
    </row>
    <row r="55" spans="1:30" s="42" customFormat="1" ht="13.5" customHeight="1">
      <c r="A55" s="73"/>
      <c r="B55" s="43">
        <v>41</v>
      </c>
      <c r="C55" s="43" t="s">
        <v>27</v>
      </c>
      <c r="D55" s="43">
        <v>6319</v>
      </c>
      <c r="E55" s="43">
        <v>6555</v>
      </c>
      <c r="F55" s="43">
        <v>0</v>
      </c>
      <c r="G55" s="43">
        <v>98893</v>
      </c>
      <c r="H55" s="43">
        <f t="shared" si="15"/>
        <v>98893</v>
      </c>
      <c r="I55" s="43">
        <f t="shared" si="16"/>
        <v>111767</v>
      </c>
      <c r="J55" s="43">
        <f t="shared" si="17"/>
        <v>12874</v>
      </c>
      <c r="K55" s="43">
        <v>0</v>
      </c>
      <c r="L55" s="44">
        <v>0</v>
      </c>
      <c r="M55" s="43">
        <v>81020</v>
      </c>
      <c r="N55" s="44">
        <v>72.5</v>
      </c>
      <c r="O55" s="43">
        <v>211</v>
      </c>
      <c r="P55" s="44">
        <v>0.2</v>
      </c>
      <c r="Q55" s="43">
        <v>690</v>
      </c>
      <c r="R55" s="44">
        <v>0.6</v>
      </c>
      <c r="S55" s="43">
        <v>9007</v>
      </c>
      <c r="T55" s="44">
        <v>8.1</v>
      </c>
      <c r="U55" s="43">
        <v>0</v>
      </c>
      <c r="V55" s="44">
        <v>0</v>
      </c>
      <c r="W55" s="43">
        <v>0</v>
      </c>
      <c r="X55" s="44">
        <v>0</v>
      </c>
      <c r="Y55" s="43">
        <v>20584</v>
      </c>
      <c r="Z55" s="44">
        <v>18.4</v>
      </c>
      <c r="AA55" s="43">
        <v>62</v>
      </c>
      <c r="AB55" s="44">
        <v>0.1</v>
      </c>
      <c r="AC55" s="43">
        <v>193</v>
      </c>
      <c r="AD55" s="44">
        <v>0.2</v>
      </c>
    </row>
    <row r="56" spans="1:30" s="42" customFormat="1" ht="13.5" customHeight="1">
      <c r="A56" s="73"/>
      <c r="B56" s="43">
        <v>47</v>
      </c>
      <c r="C56" s="43" t="s">
        <v>32</v>
      </c>
      <c r="D56" s="43">
        <v>5756</v>
      </c>
      <c r="E56" s="43">
        <v>15224</v>
      </c>
      <c r="F56" s="43">
        <v>0</v>
      </c>
      <c r="G56" s="43">
        <v>80237</v>
      </c>
      <c r="H56" s="43">
        <f t="shared" si="15"/>
        <v>80237</v>
      </c>
      <c r="I56" s="43">
        <f t="shared" si="16"/>
        <v>101217</v>
      </c>
      <c r="J56" s="43">
        <f t="shared" si="17"/>
        <v>20980</v>
      </c>
      <c r="K56" s="43">
        <v>0</v>
      </c>
      <c r="L56" s="44">
        <v>0</v>
      </c>
      <c r="M56" s="43">
        <v>54183</v>
      </c>
      <c r="N56" s="44">
        <v>53.5</v>
      </c>
      <c r="O56" s="43">
        <v>5899</v>
      </c>
      <c r="P56" s="44">
        <v>5.8</v>
      </c>
      <c r="Q56" s="43">
        <v>294</v>
      </c>
      <c r="R56" s="44">
        <v>0.3</v>
      </c>
      <c r="S56" s="43">
        <v>21118</v>
      </c>
      <c r="T56" s="44">
        <v>20.9</v>
      </c>
      <c r="U56" s="43">
        <v>0</v>
      </c>
      <c r="V56" s="44">
        <v>0</v>
      </c>
      <c r="W56" s="43">
        <v>0</v>
      </c>
      <c r="X56" s="44">
        <v>0</v>
      </c>
      <c r="Y56" s="43">
        <v>15666</v>
      </c>
      <c r="Z56" s="44">
        <v>15.5</v>
      </c>
      <c r="AA56" s="43">
        <v>661</v>
      </c>
      <c r="AB56" s="44">
        <v>0.7</v>
      </c>
      <c r="AC56" s="43">
        <v>3396</v>
      </c>
      <c r="AD56" s="44">
        <v>3.4</v>
      </c>
    </row>
    <row r="57" spans="1:30" s="42" customFormat="1" ht="13.5" customHeight="1">
      <c r="A57" s="73"/>
      <c r="B57" s="43">
        <v>19</v>
      </c>
      <c r="C57" s="43" t="s">
        <v>186</v>
      </c>
      <c r="D57" s="43">
        <v>12937</v>
      </c>
      <c r="E57" s="43">
        <v>3918</v>
      </c>
      <c r="F57" s="43">
        <v>0</v>
      </c>
      <c r="G57" s="43">
        <v>103918</v>
      </c>
      <c r="H57" s="43">
        <f t="shared" si="15"/>
        <v>103918</v>
      </c>
      <c r="I57" s="43">
        <f t="shared" si="16"/>
        <v>120773</v>
      </c>
      <c r="J57" s="43">
        <f t="shared" si="17"/>
        <v>16855</v>
      </c>
      <c r="K57" s="43">
        <v>74</v>
      </c>
      <c r="L57" s="44">
        <v>0.1</v>
      </c>
      <c r="M57" s="43">
        <v>52923</v>
      </c>
      <c r="N57" s="44">
        <v>43.8</v>
      </c>
      <c r="O57" s="43">
        <v>7253</v>
      </c>
      <c r="P57" s="44">
        <v>6</v>
      </c>
      <c r="Q57" s="43">
        <v>3474</v>
      </c>
      <c r="R57" s="44">
        <v>2.9</v>
      </c>
      <c r="S57" s="43">
        <v>51529</v>
      </c>
      <c r="T57" s="44">
        <v>42.7</v>
      </c>
      <c r="U57" s="43">
        <v>0</v>
      </c>
      <c r="V57" s="44">
        <v>0</v>
      </c>
      <c r="W57" s="43">
        <v>0</v>
      </c>
      <c r="X57" s="44">
        <v>0</v>
      </c>
      <c r="Y57" s="43">
        <v>3964</v>
      </c>
      <c r="Z57" s="44">
        <v>3.3</v>
      </c>
      <c r="AA57" s="43">
        <v>29</v>
      </c>
      <c r="AB57" s="44">
        <v>0</v>
      </c>
      <c r="AC57" s="43">
        <v>1527</v>
      </c>
      <c r="AD57" s="44">
        <v>1.3</v>
      </c>
    </row>
    <row r="58" spans="1:30" s="42" customFormat="1" ht="13.5" customHeight="1">
      <c r="A58" s="73"/>
      <c r="B58" s="43">
        <v>46</v>
      </c>
      <c r="C58" s="43" t="s">
        <v>31</v>
      </c>
      <c r="D58" s="43">
        <v>18202</v>
      </c>
      <c r="E58" s="43">
        <v>49172</v>
      </c>
      <c r="F58" s="43">
        <v>1882</v>
      </c>
      <c r="G58" s="43">
        <v>505013</v>
      </c>
      <c r="H58" s="43">
        <f t="shared" si="15"/>
        <v>506895</v>
      </c>
      <c r="I58" s="43">
        <f t="shared" si="16"/>
        <v>574269</v>
      </c>
      <c r="J58" s="43">
        <f t="shared" si="17"/>
        <v>69256</v>
      </c>
      <c r="K58" s="43">
        <v>5041</v>
      </c>
      <c r="L58" s="44">
        <v>0.9</v>
      </c>
      <c r="M58" s="43">
        <v>378268</v>
      </c>
      <c r="N58" s="44">
        <v>65.9</v>
      </c>
      <c r="O58" s="43">
        <v>26002</v>
      </c>
      <c r="P58" s="44">
        <v>4.5</v>
      </c>
      <c r="Q58" s="43">
        <v>177</v>
      </c>
      <c r="R58" s="44">
        <v>0</v>
      </c>
      <c r="S58" s="43">
        <v>122289</v>
      </c>
      <c r="T58" s="44">
        <v>21.3</v>
      </c>
      <c r="U58" s="43">
        <v>0</v>
      </c>
      <c r="V58" s="44">
        <v>0</v>
      </c>
      <c r="W58" s="43">
        <v>0</v>
      </c>
      <c r="X58" s="44">
        <v>0</v>
      </c>
      <c r="Y58" s="43">
        <v>38482</v>
      </c>
      <c r="Z58" s="44">
        <v>6.7</v>
      </c>
      <c r="AA58" s="43">
        <v>3878</v>
      </c>
      <c r="AB58" s="44">
        <v>0.7</v>
      </c>
      <c r="AC58" s="43">
        <v>132</v>
      </c>
      <c r="AD58" s="44">
        <v>0</v>
      </c>
    </row>
    <row r="59" spans="1:30" s="42" customFormat="1" ht="13.5" customHeight="1">
      <c r="A59" s="73"/>
      <c r="B59" s="43">
        <v>34</v>
      </c>
      <c r="C59" s="43" t="s">
        <v>23</v>
      </c>
      <c r="D59" s="43">
        <v>2366</v>
      </c>
      <c r="E59" s="43">
        <v>15910</v>
      </c>
      <c r="F59" s="43">
        <v>7014</v>
      </c>
      <c r="G59" s="43">
        <v>350917</v>
      </c>
      <c r="H59" s="43">
        <f t="shared" si="15"/>
        <v>357931</v>
      </c>
      <c r="I59" s="43">
        <f t="shared" si="16"/>
        <v>376207</v>
      </c>
      <c r="J59" s="43">
        <f t="shared" si="17"/>
        <v>25290</v>
      </c>
      <c r="K59" s="43">
        <v>0</v>
      </c>
      <c r="L59" s="44">
        <v>0</v>
      </c>
      <c r="M59" s="43">
        <v>182906</v>
      </c>
      <c r="N59" s="44">
        <v>48.6</v>
      </c>
      <c r="O59" s="43">
        <v>9067</v>
      </c>
      <c r="P59" s="44">
        <v>2.4</v>
      </c>
      <c r="Q59" s="43">
        <v>0</v>
      </c>
      <c r="R59" s="44">
        <v>0</v>
      </c>
      <c r="S59" s="43">
        <v>159487</v>
      </c>
      <c r="T59" s="44">
        <v>42.4</v>
      </c>
      <c r="U59" s="43">
        <v>0</v>
      </c>
      <c r="V59" s="44">
        <v>0</v>
      </c>
      <c r="W59" s="43">
        <v>0</v>
      </c>
      <c r="X59" s="44">
        <v>0</v>
      </c>
      <c r="Y59" s="43">
        <v>23732</v>
      </c>
      <c r="Z59" s="44">
        <v>6.3</v>
      </c>
      <c r="AA59" s="43">
        <v>540</v>
      </c>
      <c r="AB59" s="44">
        <v>0.1</v>
      </c>
      <c r="AC59" s="43">
        <v>475</v>
      </c>
      <c r="AD59" s="44">
        <v>0.1</v>
      </c>
    </row>
    <row r="60" spans="1:30" s="42" customFormat="1" ht="13.5" customHeight="1">
      <c r="A60" s="73"/>
      <c r="B60" s="43">
        <v>51</v>
      </c>
      <c r="C60" s="43" t="s">
        <v>34</v>
      </c>
      <c r="D60" s="43">
        <v>0</v>
      </c>
      <c r="E60" s="43">
        <v>13496</v>
      </c>
      <c r="F60" s="43">
        <v>0</v>
      </c>
      <c r="G60" s="43">
        <v>102425</v>
      </c>
      <c r="H60" s="43">
        <f t="shared" si="15"/>
        <v>102425</v>
      </c>
      <c r="I60" s="43">
        <f t="shared" si="16"/>
        <v>115921</v>
      </c>
      <c r="J60" s="43">
        <f t="shared" si="17"/>
        <v>13496</v>
      </c>
      <c r="K60" s="43">
        <v>398</v>
      </c>
      <c r="L60" s="44">
        <v>0.3</v>
      </c>
      <c r="M60" s="43">
        <v>52251</v>
      </c>
      <c r="N60" s="44">
        <v>45.1</v>
      </c>
      <c r="O60" s="43">
        <v>8391</v>
      </c>
      <c r="P60" s="44">
        <v>7.2</v>
      </c>
      <c r="Q60" s="43">
        <v>0</v>
      </c>
      <c r="R60" s="44">
        <v>0</v>
      </c>
      <c r="S60" s="43">
        <v>21857</v>
      </c>
      <c r="T60" s="44">
        <v>18.9</v>
      </c>
      <c r="U60" s="43">
        <v>0</v>
      </c>
      <c r="V60" s="44">
        <v>0</v>
      </c>
      <c r="W60" s="43">
        <v>0</v>
      </c>
      <c r="X60" s="44">
        <v>0</v>
      </c>
      <c r="Y60" s="43">
        <v>32754</v>
      </c>
      <c r="Z60" s="44">
        <v>28.3</v>
      </c>
      <c r="AA60" s="43">
        <v>3</v>
      </c>
      <c r="AB60" s="44">
        <v>0</v>
      </c>
      <c r="AC60" s="43">
        <v>267</v>
      </c>
      <c r="AD60" s="44">
        <v>0.2</v>
      </c>
    </row>
    <row r="61" spans="1:30" s="42" customFormat="1" ht="13.5" customHeight="1">
      <c r="A61" s="73"/>
      <c r="B61" s="43">
        <v>73</v>
      </c>
      <c r="C61" s="43" t="s">
        <v>51</v>
      </c>
      <c r="D61" s="43">
        <v>260</v>
      </c>
      <c r="E61" s="43">
        <v>2820</v>
      </c>
      <c r="F61" s="43">
        <v>3422</v>
      </c>
      <c r="G61" s="43">
        <v>71866</v>
      </c>
      <c r="H61" s="43">
        <f t="shared" si="15"/>
        <v>75288</v>
      </c>
      <c r="I61" s="43">
        <f t="shared" si="16"/>
        <v>78368</v>
      </c>
      <c r="J61" s="43">
        <f t="shared" si="17"/>
        <v>6502</v>
      </c>
      <c r="K61" s="43">
        <v>0</v>
      </c>
      <c r="L61" s="44">
        <v>0</v>
      </c>
      <c r="M61" s="43">
        <v>33331</v>
      </c>
      <c r="N61" s="44">
        <v>42.5</v>
      </c>
      <c r="O61" s="43">
        <v>200</v>
      </c>
      <c r="P61" s="44">
        <v>0.3</v>
      </c>
      <c r="Q61" s="43">
        <v>0</v>
      </c>
      <c r="R61" s="44">
        <v>0</v>
      </c>
      <c r="S61" s="43">
        <v>39721</v>
      </c>
      <c r="T61" s="44">
        <v>50.7</v>
      </c>
      <c r="U61" s="43">
        <v>0</v>
      </c>
      <c r="V61" s="44">
        <v>0</v>
      </c>
      <c r="W61" s="43">
        <v>0</v>
      </c>
      <c r="X61" s="44">
        <v>0</v>
      </c>
      <c r="Y61" s="43">
        <v>5079</v>
      </c>
      <c r="Z61" s="44">
        <v>6.5</v>
      </c>
      <c r="AA61" s="43">
        <v>4</v>
      </c>
      <c r="AB61" s="44">
        <v>0</v>
      </c>
      <c r="AC61" s="43">
        <v>33</v>
      </c>
      <c r="AD61" s="44">
        <v>0</v>
      </c>
    </row>
    <row r="62" spans="1:30" s="42" customFormat="1" ht="13.5" customHeight="1">
      <c r="A62" s="73"/>
      <c r="B62" s="53">
        <v>69</v>
      </c>
      <c r="C62" s="53" t="s">
        <v>188</v>
      </c>
      <c r="D62" s="53">
        <v>6617</v>
      </c>
      <c r="E62" s="53">
        <v>23070</v>
      </c>
      <c r="F62" s="53">
        <v>9198</v>
      </c>
      <c r="G62" s="53">
        <v>356049</v>
      </c>
      <c r="H62" s="43">
        <f>SUM(F62:G62)</f>
        <v>365247</v>
      </c>
      <c r="I62" s="43">
        <f>SUM(D62:E62,H62)</f>
        <v>394934</v>
      </c>
      <c r="J62" s="43">
        <f>SUM(D62:F62)</f>
        <v>38885</v>
      </c>
      <c r="K62" s="53">
        <v>251</v>
      </c>
      <c r="L62" s="56">
        <v>0.1</v>
      </c>
      <c r="M62" s="53">
        <v>243327</v>
      </c>
      <c r="N62" s="56">
        <v>61.6</v>
      </c>
      <c r="O62" s="53">
        <v>3478</v>
      </c>
      <c r="P62" s="56">
        <v>0.9</v>
      </c>
      <c r="Q62" s="53">
        <v>0</v>
      </c>
      <c r="R62" s="56">
        <v>0</v>
      </c>
      <c r="S62" s="53">
        <v>116900</v>
      </c>
      <c r="T62" s="56">
        <v>29.6</v>
      </c>
      <c r="U62" s="53">
        <v>0</v>
      </c>
      <c r="V62" s="56">
        <v>0</v>
      </c>
      <c r="W62" s="53">
        <v>0</v>
      </c>
      <c r="X62" s="56">
        <v>0</v>
      </c>
      <c r="Y62" s="53">
        <v>22395</v>
      </c>
      <c r="Z62" s="56">
        <v>5.7</v>
      </c>
      <c r="AA62" s="53">
        <v>207</v>
      </c>
      <c r="AB62" s="56">
        <v>0.1</v>
      </c>
      <c r="AC62" s="53">
        <v>8376</v>
      </c>
      <c r="AD62" s="56">
        <v>2.1</v>
      </c>
    </row>
    <row r="63" spans="1:30" s="42" customFormat="1" ht="13.5" customHeight="1" thickBot="1">
      <c r="A63" s="73"/>
      <c r="B63" s="45">
        <v>32</v>
      </c>
      <c r="C63" s="45" t="s">
        <v>22</v>
      </c>
      <c r="D63" s="45">
        <v>1162</v>
      </c>
      <c r="E63" s="45">
        <v>15865</v>
      </c>
      <c r="F63" s="45">
        <v>0</v>
      </c>
      <c r="G63" s="45">
        <v>58357</v>
      </c>
      <c r="H63" s="45">
        <f t="shared" si="15"/>
        <v>58357</v>
      </c>
      <c r="I63" s="45">
        <f t="shared" si="16"/>
        <v>75384</v>
      </c>
      <c r="J63" s="45">
        <f t="shared" si="17"/>
        <v>17027</v>
      </c>
      <c r="K63" s="45">
        <v>0</v>
      </c>
      <c r="L63" s="46">
        <v>0</v>
      </c>
      <c r="M63" s="45">
        <v>62694</v>
      </c>
      <c r="N63" s="46">
        <v>83.2</v>
      </c>
      <c r="O63" s="45">
        <v>263</v>
      </c>
      <c r="P63" s="46">
        <v>0.3</v>
      </c>
      <c r="Q63" s="45">
        <v>0</v>
      </c>
      <c r="R63" s="46">
        <v>0</v>
      </c>
      <c r="S63" s="45">
        <v>12126</v>
      </c>
      <c r="T63" s="46">
        <v>16.1</v>
      </c>
      <c r="U63" s="45">
        <v>0</v>
      </c>
      <c r="V63" s="46">
        <v>0</v>
      </c>
      <c r="W63" s="45">
        <v>0</v>
      </c>
      <c r="X63" s="46">
        <v>0</v>
      </c>
      <c r="Y63" s="45">
        <v>301</v>
      </c>
      <c r="Z63" s="46">
        <v>0.4</v>
      </c>
      <c r="AA63" s="45">
        <v>0</v>
      </c>
      <c r="AB63" s="46">
        <v>0</v>
      </c>
      <c r="AC63" s="45">
        <v>0</v>
      </c>
      <c r="AD63" s="46">
        <v>0</v>
      </c>
    </row>
    <row r="64" spans="1:30" s="6" customFormat="1" ht="13.5" customHeight="1" thickTop="1">
      <c r="A64" s="73"/>
      <c r="B64" s="33"/>
      <c r="C64" s="34" t="s">
        <v>70</v>
      </c>
      <c r="D64" s="29">
        <f aca="true" t="shared" si="18" ref="D64:K64">+SUM(D54:D63)</f>
        <v>53619</v>
      </c>
      <c r="E64" s="29">
        <f t="shared" si="18"/>
        <v>158110</v>
      </c>
      <c r="F64" s="29">
        <f t="shared" si="18"/>
        <v>83162</v>
      </c>
      <c r="G64" s="29">
        <f t="shared" si="18"/>
        <v>2946171</v>
      </c>
      <c r="H64" s="29">
        <f t="shared" si="18"/>
        <v>3029333</v>
      </c>
      <c r="I64" s="29">
        <f t="shared" si="18"/>
        <v>3241062</v>
      </c>
      <c r="J64" s="29">
        <f t="shared" si="18"/>
        <v>294891</v>
      </c>
      <c r="K64" s="29">
        <f t="shared" si="18"/>
        <v>23887</v>
      </c>
      <c r="L64" s="30">
        <f>+ROUND(K64/$I64*100,1)</f>
        <v>0.7</v>
      </c>
      <c r="M64" s="29">
        <f>+SUM(M54:M63)</f>
        <v>2143582</v>
      </c>
      <c r="N64" s="30">
        <f>+ROUND(M64/$I64*100,1)</f>
        <v>66.1</v>
      </c>
      <c r="O64" s="29">
        <f>+SUM(O54:O63)</f>
        <v>78665</v>
      </c>
      <c r="P64" s="30">
        <f>+ROUND(O64/$I64*100,1)</f>
        <v>2.4</v>
      </c>
      <c r="Q64" s="29">
        <f>+SUM(Q54:Q63)</f>
        <v>5937</v>
      </c>
      <c r="R64" s="30">
        <f>+ROUND(Q64/$I64*100,1)</f>
        <v>0.2</v>
      </c>
      <c r="S64" s="29">
        <f>+SUM(S54:S63)</f>
        <v>723572</v>
      </c>
      <c r="T64" s="30">
        <f>+ROUND(S64/$I64*100,1)</f>
        <v>22.3</v>
      </c>
      <c r="U64" s="29">
        <f>+SUM(U54:U63)</f>
        <v>0</v>
      </c>
      <c r="V64" s="30">
        <f>+ROUND(U64/$I64*100,1)</f>
        <v>0</v>
      </c>
      <c r="W64" s="29">
        <f>+SUM(W54:W63)</f>
        <v>0</v>
      </c>
      <c r="X64" s="30">
        <f>+ROUND(W64/$I64*100,1)</f>
        <v>0</v>
      </c>
      <c r="Y64" s="29">
        <f>+SUM(Y54:Y63)</f>
        <v>241653</v>
      </c>
      <c r="Z64" s="30">
        <f>+ROUND(Y64/$I64*100,1)</f>
        <v>7.5</v>
      </c>
      <c r="AA64" s="29">
        <f>+SUM(AA54:AA63)</f>
        <v>8263</v>
      </c>
      <c r="AB64" s="30">
        <f>+ROUND(AA64/$I64*100,1)</f>
        <v>0.3</v>
      </c>
      <c r="AC64" s="29">
        <f>+SUM(AC54:AC63)</f>
        <v>15503</v>
      </c>
      <c r="AD64" s="30">
        <f>+ROUND(AC64/$I64*100,1)</f>
        <v>0.5</v>
      </c>
    </row>
    <row r="65" spans="1:30" s="6" customFormat="1" ht="13.5" customHeight="1">
      <c r="A65" s="73"/>
      <c r="B65" s="35"/>
      <c r="C65" s="36"/>
      <c r="D65" s="31"/>
      <c r="E65" s="31"/>
      <c r="F65" s="31"/>
      <c r="G65" s="31"/>
      <c r="H65" s="31"/>
      <c r="I65" s="31"/>
      <c r="J65" s="31"/>
      <c r="K65" s="31"/>
      <c r="L65" s="32"/>
      <c r="M65" s="31"/>
      <c r="N65" s="32"/>
      <c r="O65" s="31"/>
      <c r="P65" s="32"/>
      <c r="Q65" s="31"/>
      <c r="R65" s="32"/>
      <c r="S65" s="31"/>
      <c r="T65" s="32"/>
      <c r="U65" s="31"/>
      <c r="V65" s="32"/>
      <c r="W65" s="31"/>
      <c r="X65" s="32"/>
      <c r="Y65" s="31"/>
      <c r="Z65" s="32"/>
      <c r="AA65" s="31"/>
      <c r="AB65" s="32"/>
      <c r="AC65" s="31"/>
      <c r="AD65" s="32"/>
    </row>
    <row r="66" spans="1:30" s="42" customFormat="1" ht="13.5" customHeight="1">
      <c r="A66" s="73" t="s">
        <v>75</v>
      </c>
      <c r="B66" s="40">
        <v>9</v>
      </c>
      <c r="C66" s="40" t="s">
        <v>8</v>
      </c>
      <c r="D66" s="40">
        <v>0</v>
      </c>
      <c r="E66" s="40">
        <v>57681</v>
      </c>
      <c r="F66" s="40">
        <v>0</v>
      </c>
      <c r="G66" s="40">
        <v>293569</v>
      </c>
      <c r="H66" s="53">
        <f>SUM(F66:G66)</f>
        <v>293569</v>
      </c>
      <c r="I66" s="54">
        <f>SUM(D66:E66,H66)</f>
        <v>351250</v>
      </c>
      <c r="J66" s="43">
        <f>SUM(D66:F66)</f>
        <v>57681</v>
      </c>
      <c r="K66" s="40">
        <v>32682</v>
      </c>
      <c r="L66" s="41">
        <v>9.3</v>
      </c>
      <c r="M66" s="40">
        <v>250572</v>
      </c>
      <c r="N66" s="41">
        <v>71.3</v>
      </c>
      <c r="O66" s="40">
        <v>992</v>
      </c>
      <c r="P66" s="41">
        <v>0.3</v>
      </c>
      <c r="Q66" s="40">
        <v>1818</v>
      </c>
      <c r="R66" s="41">
        <v>0.5</v>
      </c>
      <c r="S66" s="40">
        <v>54905</v>
      </c>
      <c r="T66" s="41">
        <v>15.6</v>
      </c>
      <c r="U66" s="50">
        <v>85</v>
      </c>
      <c r="V66" s="41">
        <v>0</v>
      </c>
      <c r="W66" s="40">
        <v>0</v>
      </c>
      <c r="X66" s="41">
        <v>0</v>
      </c>
      <c r="Y66" s="40">
        <v>7766</v>
      </c>
      <c r="Z66" s="41">
        <v>2.2</v>
      </c>
      <c r="AA66" s="40">
        <v>706</v>
      </c>
      <c r="AB66" s="41">
        <v>0.2</v>
      </c>
      <c r="AC66" s="40">
        <v>1724</v>
      </c>
      <c r="AD66" s="41">
        <v>0.5</v>
      </c>
    </row>
    <row r="67" spans="1:30" s="42" customFormat="1" ht="13.5" customHeight="1">
      <c r="A67" s="73"/>
      <c r="B67" s="43">
        <v>22</v>
      </c>
      <c r="C67" s="43" t="s">
        <v>16</v>
      </c>
      <c r="D67" s="43">
        <v>3852</v>
      </c>
      <c r="E67" s="43">
        <v>5600</v>
      </c>
      <c r="F67" s="43">
        <v>2900</v>
      </c>
      <c r="G67" s="43">
        <v>81420</v>
      </c>
      <c r="H67" s="43">
        <f>SUM(F67:G67)</f>
        <v>84320</v>
      </c>
      <c r="I67" s="43">
        <f>SUM(D67:E67,H67)</f>
        <v>93772</v>
      </c>
      <c r="J67" s="43">
        <f>SUM(D67:F67)</f>
        <v>12352</v>
      </c>
      <c r="K67" s="43">
        <v>5175</v>
      </c>
      <c r="L67" s="44">
        <v>5.5</v>
      </c>
      <c r="M67" s="43">
        <v>38806</v>
      </c>
      <c r="N67" s="44">
        <v>41.4</v>
      </c>
      <c r="O67" s="43">
        <v>3705</v>
      </c>
      <c r="P67" s="44">
        <v>4</v>
      </c>
      <c r="Q67" s="43">
        <v>3677</v>
      </c>
      <c r="R67" s="44">
        <v>3.9</v>
      </c>
      <c r="S67" s="43">
        <v>33169</v>
      </c>
      <c r="T67" s="44">
        <v>35.4</v>
      </c>
      <c r="U67" s="43">
        <v>0</v>
      </c>
      <c r="V67" s="44">
        <v>0</v>
      </c>
      <c r="W67" s="43">
        <v>0</v>
      </c>
      <c r="X67" s="44">
        <v>0</v>
      </c>
      <c r="Y67" s="43">
        <v>565</v>
      </c>
      <c r="Z67" s="44">
        <v>0.6</v>
      </c>
      <c r="AA67" s="43">
        <v>0</v>
      </c>
      <c r="AB67" s="44">
        <v>0</v>
      </c>
      <c r="AC67" s="43">
        <v>8675</v>
      </c>
      <c r="AD67" s="44">
        <v>9.3</v>
      </c>
    </row>
    <row r="68" spans="1:30" s="42" customFormat="1" ht="13.5" customHeight="1">
      <c r="A68" s="73"/>
      <c r="B68" s="43">
        <v>74</v>
      </c>
      <c r="C68" s="43" t="s">
        <v>52</v>
      </c>
      <c r="D68" s="43">
        <v>1518</v>
      </c>
      <c r="E68" s="43">
        <v>0</v>
      </c>
      <c r="F68" s="43">
        <v>3361</v>
      </c>
      <c r="G68" s="43">
        <v>120888</v>
      </c>
      <c r="H68" s="43">
        <f>SUM(F68:G68)</f>
        <v>124249</v>
      </c>
      <c r="I68" s="43">
        <f>SUM(D68:E68,H68)</f>
        <v>125767</v>
      </c>
      <c r="J68" s="43">
        <f>SUM(D68:F68)</f>
        <v>4879</v>
      </c>
      <c r="K68" s="43">
        <v>0</v>
      </c>
      <c r="L68" s="44">
        <v>0</v>
      </c>
      <c r="M68" s="43">
        <v>49143</v>
      </c>
      <c r="N68" s="44">
        <v>39.1</v>
      </c>
      <c r="O68" s="43">
        <v>102</v>
      </c>
      <c r="P68" s="44">
        <v>0.1</v>
      </c>
      <c r="Q68" s="43">
        <v>0</v>
      </c>
      <c r="R68" s="44">
        <v>0</v>
      </c>
      <c r="S68" s="43">
        <v>61535</v>
      </c>
      <c r="T68" s="44">
        <v>48.9</v>
      </c>
      <c r="U68" s="43">
        <v>0</v>
      </c>
      <c r="V68" s="44">
        <v>0</v>
      </c>
      <c r="W68" s="43">
        <v>0</v>
      </c>
      <c r="X68" s="44">
        <v>0</v>
      </c>
      <c r="Y68" s="43">
        <v>13896</v>
      </c>
      <c r="Z68" s="44">
        <v>11</v>
      </c>
      <c r="AA68" s="43">
        <v>171</v>
      </c>
      <c r="AB68" s="44">
        <v>0.1</v>
      </c>
      <c r="AC68" s="43">
        <v>920</v>
      </c>
      <c r="AD68" s="44">
        <v>0.7</v>
      </c>
    </row>
    <row r="69" spans="1:30" s="42" customFormat="1" ht="13.5" customHeight="1" thickBot="1">
      <c r="A69" s="73"/>
      <c r="B69" s="45">
        <v>63</v>
      </c>
      <c r="C69" s="45" t="s">
        <v>43</v>
      </c>
      <c r="D69" s="45">
        <v>195</v>
      </c>
      <c r="E69" s="45">
        <v>20469</v>
      </c>
      <c r="F69" s="45">
        <v>0</v>
      </c>
      <c r="G69" s="45">
        <v>180962</v>
      </c>
      <c r="H69" s="47">
        <f>SUM(F69:G69)</f>
        <v>180962</v>
      </c>
      <c r="I69" s="55">
        <f>SUM(D69:E69,H69)</f>
        <v>201626</v>
      </c>
      <c r="J69" s="43">
        <f>SUM(D69:F69)</f>
        <v>20664</v>
      </c>
      <c r="K69" s="45">
        <v>195</v>
      </c>
      <c r="L69" s="46">
        <v>0.1</v>
      </c>
      <c r="M69" s="45">
        <v>54302</v>
      </c>
      <c r="N69" s="46">
        <v>26.9</v>
      </c>
      <c r="O69" s="45">
        <v>15087</v>
      </c>
      <c r="P69" s="46">
        <v>7.5</v>
      </c>
      <c r="Q69" s="45">
        <v>48</v>
      </c>
      <c r="R69" s="46">
        <v>0</v>
      </c>
      <c r="S69" s="45">
        <v>95721</v>
      </c>
      <c r="T69" s="46">
        <v>47.5</v>
      </c>
      <c r="U69" s="45">
        <v>0</v>
      </c>
      <c r="V69" s="46">
        <v>0</v>
      </c>
      <c r="W69" s="45">
        <v>0</v>
      </c>
      <c r="X69" s="46">
        <v>0</v>
      </c>
      <c r="Y69" s="45">
        <v>36182</v>
      </c>
      <c r="Z69" s="46">
        <v>17.9</v>
      </c>
      <c r="AA69" s="45">
        <v>91</v>
      </c>
      <c r="AB69" s="46">
        <v>0</v>
      </c>
      <c r="AC69" s="45">
        <v>0</v>
      </c>
      <c r="AD69" s="46">
        <v>0</v>
      </c>
    </row>
    <row r="70" spans="1:30" s="6" customFormat="1" ht="13.5" customHeight="1" thickTop="1">
      <c r="A70" s="73"/>
      <c r="B70" s="33"/>
      <c r="C70" s="34" t="s">
        <v>70</v>
      </c>
      <c r="D70" s="29">
        <f aca="true" t="shared" si="19" ref="D70:K70">+SUM(D66:D69)</f>
        <v>5565</v>
      </c>
      <c r="E70" s="29">
        <f t="shared" si="19"/>
        <v>83750</v>
      </c>
      <c r="F70" s="29">
        <f t="shared" si="19"/>
        <v>6261</v>
      </c>
      <c r="G70" s="29">
        <f t="shared" si="19"/>
        <v>676839</v>
      </c>
      <c r="H70" s="29">
        <f t="shared" si="19"/>
        <v>683100</v>
      </c>
      <c r="I70" s="29">
        <f t="shared" si="19"/>
        <v>772415</v>
      </c>
      <c r="J70" s="29">
        <f t="shared" si="19"/>
        <v>95576</v>
      </c>
      <c r="K70" s="29">
        <f t="shared" si="19"/>
        <v>38052</v>
      </c>
      <c r="L70" s="30">
        <f>+ROUND(K70/$I70*100,1)</f>
        <v>4.9</v>
      </c>
      <c r="M70" s="29">
        <f>+SUM(M66:M69)</f>
        <v>392823</v>
      </c>
      <c r="N70" s="30">
        <f>+ROUND(M70/$I70*100,1)</f>
        <v>50.9</v>
      </c>
      <c r="O70" s="29">
        <f>+SUM(O66:O69)</f>
        <v>19886</v>
      </c>
      <c r="P70" s="30">
        <f>+ROUND(O70/$I70*100,1)</f>
        <v>2.6</v>
      </c>
      <c r="Q70" s="29">
        <f>+SUM(Q66:Q69)</f>
        <v>5543</v>
      </c>
      <c r="R70" s="30">
        <f>+ROUND(Q70/$I70*100,1)</f>
        <v>0.7</v>
      </c>
      <c r="S70" s="29">
        <f>+SUM(S66:S69)</f>
        <v>245330</v>
      </c>
      <c r="T70" s="30">
        <f>+ROUND(S70/$I70*100,1)</f>
        <v>31.8</v>
      </c>
      <c r="U70" s="29">
        <f>+SUM(U66:U69)</f>
        <v>85</v>
      </c>
      <c r="V70" s="30">
        <f>+ROUND(U70/$I70*100,1)</f>
        <v>0</v>
      </c>
      <c r="W70" s="29">
        <f>+SUM(W66:W69)</f>
        <v>0</v>
      </c>
      <c r="X70" s="30">
        <f>+ROUND(W70/$I70*100,1)</f>
        <v>0</v>
      </c>
      <c r="Y70" s="29">
        <f>+SUM(Y66:Y69)</f>
        <v>58409</v>
      </c>
      <c r="Z70" s="30">
        <f>+ROUND(Y70/$I70*100,1)</f>
        <v>7.6</v>
      </c>
      <c r="AA70" s="29">
        <f>+SUM(AA66:AA69)</f>
        <v>968</v>
      </c>
      <c r="AB70" s="30">
        <f>+ROUND(AA70/$I70*100,1)</f>
        <v>0.1</v>
      </c>
      <c r="AC70" s="29">
        <f>+SUM(AC66:AC69)</f>
        <v>11319</v>
      </c>
      <c r="AD70" s="30">
        <f>+ROUND(AC70/$I70*100,1)</f>
        <v>1.5</v>
      </c>
    </row>
    <row r="71" spans="1:30" s="6" customFormat="1" ht="13.5" customHeight="1">
      <c r="A71" s="73"/>
      <c r="B71" s="35"/>
      <c r="C71" s="36"/>
      <c r="D71" s="31"/>
      <c r="E71" s="31"/>
      <c r="F71" s="31"/>
      <c r="G71" s="31"/>
      <c r="H71" s="31"/>
      <c r="I71" s="31"/>
      <c r="J71" s="31"/>
      <c r="K71" s="31"/>
      <c r="L71" s="32"/>
      <c r="M71" s="31"/>
      <c r="N71" s="32"/>
      <c r="O71" s="31"/>
      <c r="P71" s="32"/>
      <c r="Q71" s="31"/>
      <c r="R71" s="32"/>
      <c r="S71" s="31"/>
      <c r="T71" s="32"/>
      <c r="U71" s="31"/>
      <c r="V71" s="32"/>
      <c r="W71" s="31"/>
      <c r="X71" s="32"/>
      <c r="Y71" s="31"/>
      <c r="Z71" s="32"/>
      <c r="AA71" s="31"/>
      <c r="AB71" s="32"/>
      <c r="AC71" s="31"/>
      <c r="AD71" s="32"/>
    </row>
    <row r="72" spans="1:30" s="42" customFormat="1" ht="13.5" customHeight="1">
      <c r="A72" s="73" t="s">
        <v>68</v>
      </c>
      <c r="B72" s="40">
        <v>57</v>
      </c>
      <c r="C72" s="40" t="s">
        <v>40</v>
      </c>
      <c r="D72" s="40">
        <v>6355</v>
      </c>
      <c r="E72" s="40">
        <v>131907</v>
      </c>
      <c r="F72" s="40">
        <v>20459</v>
      </c>
      <c r="G72" s="40">
        <v>1248371</v>
      </c>
      <c r="H72" s="43">
        <f aca="true" t="shared" si="20" ref="H72:H80">SUM(F72:G72)</f>
        <v>1268830</v>
      </c>
      <c r="I72" s="43">
        <f aca="true" t="shared" si="21" ref="I72:I80">SUM(D72:E72,H72)</f>
        <v>1407092</v>
      </c>
      <c r="J72" s="40">
        <f aca="true" t="shared" si="22" ref="J72:J80">SUM(D72:F72)</f>
        <v>158721</v>
      </c>
      <c r="K72" s="40">
        <v>1079</v>
      </c>
      <c r="L72" s="41">
        <v>0.1</v>
      </c>
      <c r="M72" s="40">
        <v>1189891</v>
      </c>
      <c r="N72" s="41">
        <v>84.6</v>
      </c>
      <c r="O72" s="40">
        <v>37274</v>
      </c>
      <c r="P72" s="41">
        <v>2.6</v>
      </c>
      <c r="Q72" s="40">
        <v>1133</v>
      </c>
      <c r="R72" s="41">
        <v>0.1</v>
      </c>
      <c r="S72" s="40">
        <v>106334</v>
      </c>
      <c r="T72" s="41">
        <v>7.6</v>
      </c>
      <c r="U72" s="40">
        <v>0</v>
      </c>
      <c r="V72" s="41">
        <v>0</v>
      </c>
      <c r="W72" s="40">
        <v>0</v>
      </c>
      <c r="X72" s="41">
        <v>0</v>
      </c>
      <c r="Y72" s="40">
        <v>70372</v>
      </c>
      <c r="Z72" s="41">
        <v>5</v>
      </c>
      <c r="AA72" s="40">
        <v>1009</v>
      </c>
      <c r="AB72" s="41">
        <v>0.1</v>
      </c>
      <c r="AC72" s="40">
        <v>0</v>
      </c>
      <c r="AD72" s="41">
        <v>0</v>
      </c>
    </row>
    <row r="73" spans="1:30" s="42" customFormat="1" ht="13.5" customHeight="1">
      <c r="A73" s="73"/>
      <c r="B73" s="43">
        <v>1</v>
      </c>
      <c r="C73" s="43" t="s">
        <v>2</v>
      </c>
      <c r="D73" s="43">
        <v>31039</v>
      </c>
      <c r="E73" s="43">
        <v>105375</v>
      </c>
      <c r="F73" s="43">
        <v>79918</v>
      </c>
      <c r="G73" s="43">
        <v>1623010</v>
      </c>
      <c r="H73" s="43">
        <f t="shared" si="20"/>
        <v>1702928</v>
      </c>
      <c r="I73" s="43">
        <f t="shared" si="21"/>
        <v>1839342</v>
      </c>
      <c r="J73" s="43">
        <f t="shared" si="22"/>
        <v>216332</v>
      </c>
      <c r="K73" s="43">
        <v>58977</v>
      </c>
      <c r="L73" s="44">
        <v>3.2</v>
      </c>
      <c r="M73" s="43">
        <v>1361079</v>
      </c>
      <c r="N73" s="44">
        <v>74</v>
      </c>
      <c r="O73" s="43">
        <v>131901</v>
      </c>
      <c r="P73" s="44">
        <v>7.2</v>
      </c>
      <c r="Q73" s="43">
        <v>0</v>
      </c>
      <c r="R73" s="44">
        <v>0</v>
      </c>
      <c r="S73" s="43">
        <v>101116</v>
      </c>
      <c r="T73" s="44">
        <v>5.5</v>
      </c>
      <c r="U73" s="43">
        <v>3476</v>
      </c>
      <c r="V73" s="44">
        <v>0.2</v>
      </c>
      <c r="W73" s="43">
        <v>0</v>
      </c>
      <c r="X73" s="44">
        <v>0</v>
      </c>
      <c r="Y73" s="43">
        <v>182793</v>
      </c>
      <c r="Z73" s="44">
        <v>9.9</v>
      </c>
      <c r="AA73" s="43">
        <v>0</v>
      </c>
      <c r="AB73" s="44">
        <v>0</v>
      </c>
      <c r="AC73" s="43">
        <v>0</v>
      </c>
      <c r="AD73" s="44">
        <v>0</v>
      </c>
    </row>
    <row r="74" spans="1:30" s="42" customFormat="1" ht="13.5" customHeight="1">
      <c r="A74" s="73"/>
      <c r="B74" s="43">
        <v>10</v>
      </c>
      <c r="C74" s="43" t="s">
        <v>9</v>
      </c>
      <c r="D74" s="43">
        <v>25557</v>
      </c>
      <c r="E74" s="43">
        <v>36020</v>
      </c>
      <c r="F74" s="43">
        <v>0</v>
      </c>
      <c r="G74" s="43">
        <v>353137</v>
      </c>
      <c r="H74" s="43">
        <f t="shared" si="20"/>
        <v>353137</v>
      </c>
      <c r="I74" s="43">
        <f t="shared" si="21"/>
        <v>414714</v>
      </c>
      <c r="J74" s="43">
        <f t="shared" si="22"/>
        <v>61577</v>
      </c>
      <c r="K74" s="43">
        <v>2776</v>
      </c>
      <c r="L74" s="44">
        <v>0.7</v>
      </c>
      <c r="M74" s="43">
        <v>382519</v>
      </c>
      <c r="N74" s="44">
        <v>92.2</v>
      </c>
      <c r="O74" s="43">
        <v>2415</v>
      </c>
      <c r="P74" s="44">
        <v>0.6</v>
      </c>
      <c r="Q74" s="43">
        <v>7848</v>
      </c>
      <c r="R74" s="44">
        <v>1.9</v>
      </c>
      <c r="S74" s="43">
        <v>7743</v>
      </c>
      <c r="T74" s="44">
        <v>1.9</v>
      </c>
      <c r="U74" s="43">
        <v>701</v>
      </c>
      <c r="V74" s="44">
        <v>0.2</v>
      </c>
      <c r="W74" s="43">
        <v>0</v>
      </c>
      <c r="X74" s="44">
        <v>0</v>
      </c>
      <c r="Y74" s="43">
        <v>10364</v>
      </c>
      <c r="Z74" s="44">
        <v>2.5</v>
      </c>
      <c r="AA74" s="43">
        <v>348</v>
      </c>
      <c r="AB74" s="44">
        <v>0.1</v>
      </c>
      <c r="AC74" s="43">
        <v>0</v>
      </c>
      <c r="AD74" s="44">
        <v>0</v>
      </c>
    </row>
    <row r="75" spans="1:30" s="42" customFormat="1" ht="13.5" customHeight="1">
      <c r="A75" s="73"/>
      <c r="B75" s="43">
        <v>26</v>
      </c>
      <c r="C75" s="43" t="s">
        <v>19</v>
      </c>
      <c r="D75" s="43">
        <v>2476</v>
      </c>
      <c r="E75" s="43">
        <v>4835</v>
      </c>
      <c r="F75" s="43">
        <v>0</v>
      </c>
      <c r="G75" s="43">
        <v>34520</v>
      </c>
      <c r="H75" s="43">
        <f t="shared" si="20"/>
        <v>34520</v>
      </c>
      <c r="I75" s="43">
        <f t="shared" si="21"/>
        <v>41831</v>
      </c>
      <c r="J75" s="43">
        <f t="shared" si="22"/>
        <v>7311</v>
      </c>
      <c r="K75" s="43">
        <v>0</v>
      </c>
      <c r="L75" s="44">
        <v>0</v>
      </c>
      <c r="M75" s="43">
        <v>10934</v>
      </c>
      <c r="N75" s="44">
        <v>26.1</v>
      </c>
      <c r="O75" s="43">
        <v>2101</v>
      </c>
      <c r="P75" s="44">
        <v>5</v>
      </c>
      <c r="Q75" s="43">
        <v>525</v>
      </c>
      <c r="R75" s="44">
        <v>1.3</v>
      </c>
      <c r="S75" s="43">
        <v>25733</v>
      </c>
      <c r="T75" s="44">
        <v>61.5</v>
      </c>
      <c r="U75" s="43">
        <v>881</v>
      </c>
      <c r="V75" s="44">
        <v>2.1</v>
      </c>
      <c r="W75" s="43">
        <v>0</v>
      </c>
      <c r="X75" s="44">
        <v>0</v>
      </c>
      <c r="Y75" s="43">
        <v>1657</v>
      </c>
      <c r="Z75" s="44">
        <v>4</v>
      </c>
      <c r="AA75" s="43">
        <v>0</v>
      </c>
      <c r="AB75" s="44">
        <v>0</v>
      </c>
      <c r="AC75" s="43">
        <v>0</v>
      </c>
      <c r="AD75" s="44">
        <v>0</v>
      </c>
    </row>
    <row r="76" spans="1:30" s="42" customFormat="1" ht="13.5" customHeight="1">
      <c r="A76" s="73"/>
      <c r="B76" s="43">
        <v>15</v>
      </c>
      <c r="C76" s="43" t="s">
        <v>12</v>
      </c>
      <c r="D76" s="43">
        <v>3542</v>
      </c>
      <c r="E76" s="43">
        <v>5741</v>
      </c>
      <c r="F76" s="43">
        <v>78332</v>
      </c>
      <c r="G76" s="43">
        <v>0</v>
      </c>
      <c r="H76" s="43">
        <f t="shared" si="20"/>
        <v>78332</v>
      </c>
      <c r="I76" s="43">
        <f t="shared" si="21"/>
        <v>87615</v>
      </c>
      <c r="J76" s="43">
        <f t="shared" si="22"/>
        <v>87615</v>
      </c>
      <c r="K76" s="43">
        <v>472</v>
      </c>
      <c r="L76" s="44">
        <v>0.5</v>
      </c>
      <c r="M76" s="43">
        <v>72543</v>
      </c>
      <c r="N76" s="44">
        <v>82.8</v>
      </c>
      <c r="O76" s="43">
        <v>0</v>
      </c>
      <c r="P76" s="44">
        <v>0</v>
      </c>
      <c r="Q76" s="43">
        <v>2760</v>
      </c>
      <c r="R76" s="44">
        <v>3.2</v>
      </c>
      <c r="S76" s="43">
        <v>6843</v>
      </c>
      <c r="T76" s="44">
        <v>7.8</v>
      </c>
      <c r="U76" s="43">
        <v>0</v>
      </c>
      <c r="V76" s="44">
        <v>0</v>
      </c>
      <c r="W76" s="43">
        <v>0</v>
      </c>
      <c r="X76" s="44">
        <v>0</v>
      </c>
      <c r="Y76" s="43">
        <v>4997</v>
      </c>
      <c r="Z76" s="44">
        <v>5.7</v>
      </c>
      <c r="AA76" s="43">
        <v>0</v>
      </c>
      <c r="AB76" s="44">
        <v>0</v>
      </c>
      <c r="AC76" s="43">
        <v>0</v>
      </c>
      <c r="AD76" s="44">
        <v>0</v>
      </c>
    </row>
    <row r="77" spans="1:30" s="42" customFormat="1" ht="13.5" customHeight="1">
      <c r="A77" s="73"/>
      <c r="B77" s="43">
        <v>87</v>
      </c>
      <c r="C77" s="43" t="s">
        <v>62</v>
      </c>
      <c r="D77" s="43">
        <v>9061</v>
      </c>
      <c r="E77" s="43">
        <v>0</v>
      </c>
      <c r="F77" s="43">
        <v>39155</v>
      </c>
      <c r="G77" s="43">
        <v>0</v>
      </c>
      <c r="H77" s="43">
        <f t="shared" si="20"/>
        <v>39155</v>
      </c>
      <c r="I77" s="43">
        <f>SUM(D77:E77,H77)</f>
        <v>48216</v>
      </c>
      <c r="J77" s="43">
        <f t="shared" si="22"/>
        <v>48216</v>
      </c>
      <c r="K77" s="43">
        <v>0</v>
      </c>
      <c r="L77" s="44">
        <v>0</v>
      </c>
      <c r="M77" s="43">
        <v>21909</v>
      </c>
      <c r="N77" s="44">
        <v>45.4</v>
      </c>
      <c r="O77" s="43">
        <v>0</v>
      </c>
      <c r="P77" s="44">
        <v>0</v>
      </c>
      <c r="Q77" s="43">
        <v>0</v>
      </c>
      <c r="R77" s="44">
        <v>0</v>
      </c>
      <c r="S77" s="43">
        <v>22375</v>
      </c>
      <c r="T77" s="44">
        <v>46.4</v>
      </c>
      <c r="U77" s="43">
        <v>0</v>
      </c>
      <c r="V77" s="44">
        <v>0</v>
      </c>
      <c r="W77" s="43">
        <v>0</v>
      </c>
      <c r="X77" s="44">
        <v>0</v>
      </c>
      <c r="Y77" s="43">
        <v>3724</v>
      </c>
      <c r="Z77" s="44">
        <v>7.7</v>
      </c>
      <c r="AA77" s="43">
        <v>0</v>
      </c>
      <c r="AB77" s="44">
        <v>0</v>
      </c>
      <c r="AC77" s="43">
        <v>208</v>
      </c>
      <c r="AD77" s="44">
        <v>0.4</v>
      </c>
    </row>
    <row r="78" spans="1:30" s="42" customFormat="1" ht="13.5" customHeight="1">
      <c r="A78" s="73"/>
      <c r="B78" s="43">
        <v>81</v>
      </c>
      <c r="C78" s="43" t="s">
        <v>58</v>
      </c>
      <c r="D78" s="43">
        <v>5129</v>
      </c>
      <c r="E78" s="43">
        <v>2338</v>
      </c>
      <c r="F78" s="43">
        <v>7413</v>
      </c>
      <c r="G78" s="43">
        <v>163310</v>
      </c>
      <c r="H78" s="43">
        <f t="shared" si="20"/>
        <v>170723</v>
      </c>
      <c r="I78" s="43">
        <f t="shared" si="21"/>
        <v>178190</v>
      </c>
      <c r="J78" s="43">
        <f t="shared" si="22"/>
        <v>14880</v>
      </c>
      <c r="K78" s="43">
        <v>0</v>
      </c>
      <c r="L78" s="44">
        <v>0</v>
      </c>
      <c r="M78" s="43">
        <v>64805</v>
      </c>
      <c r="N78" s="44">
        <v>36.4</v>
      </c>
      <c r="O78" s="43">
        <v>1124</v>
      </c>
      <c r="P78" s="44">
        <v>0.6</v>
      </c>
      <c r="Q78" s="43">
        <v>10402</v>
      </c>
      <c r="R78" s="44">
        <v>5.8</v>
      </c>
      <c r="S78" s="43">
        <v>50221</v>
      </c>
      <c r="T78" s="44">
        <v>28.2</v>
      </c>
      <c r="U78" s="43">
        <v>0</v>
      </c>
      <c r="V78" s="44">
        <v>0</v>
      </c>
      <c r="W78" s="43">
        <v>0</v>
      </c>
      <c r="X78" s="44">
        <v>0</v>
      </c>
      <c r="Y78" s="43">
        <v>51444</v>
      </c>
      <c r="Z78" s="44">
        <v>28.9</v>
      </c>
      <c r="AA78" s="43">
        <v>194</v>
      </c>
      <c r="AB78" s="44">
        <v>0.1</v>
      </c>
      <c r="AC78" s="43">
        <v>0</v>
      </c>
      <c r="AD78" s="44">
        <v>0</v>
      </c>
    </row>
    <row r="79" spans="1:30" s="42" customFormat="1" ht="13.5" customHeight="1">
      <c r="A79" s="73"/>
      <c r="B79" s="43">
        <v>54</v>
      </c>
      <c r="C79" s="43" t="s">
        <v>37</v>
      </c>
      <c r="D79" s="43">
        <v>10485</v>
      </c>
      <c r="E79" s="43">
        <v>19411</v>
      </c>
      <c r="F79" s="43">
        <v>49176</v>
      </c>
      <c r="G79" s="43">
        <v>75416</v>
      </c>
      <c r="H79" s="43">
        <f t="shared" si="20"/>
        <v>124592</v>
      </c>
      <c r="I79" s="43">
        <f t="shared" si="21"/>
        <v>154488</v>
      </c>
      <c r="J79" s="43">
        <f t="shared" si="22"/>
        <v>79072</v>
      </c>
      <c r="K79" s="43">
        <v>860</v>
      </c>
      <c r="L79" s="44">
        <v>0.6</v>
      </c>
      <c r="M79" s="43">
        <v>103289</v>
      </c>
      <c r="N79" s="44">
        <v>66.9</v>
      </c>
      <c r="O79" s="43">
        <v>15314</v>
      </c>
      <c r="P79" s="44">
        <v>9.9</v>
      </c>
      <c r="Q79" s="43">
        <v>2396</v>
      </c>
      <c r="R79" s="44">
        <v>1.6</v>
      </c>
      <c r="S79" s="43">
        <v>15878</v>
      </c>
      <c r="T79" s="44">
        <v>10.3</v>
      </c>
      <c r="U79" s="43">
        <v>0</v>
      </c>
      <c r="V79" s="44">
        <v>0</v>
      </c>
      <c r="W79" s="43">
        <v>0</v>
      </c>
      <c r="X79" s="44">
        <v>0</v>
      </c>
      <c r="Y79" s="43">
        <v>16720</v>
      </c>
      <c r="Z79" s="44">
        <v>10.8</v>
      </c>
      <c r="AA79" s="43">
        <v>31</v>
      </c>
      <c r="AB79" s="44">
        <v>0</v>
      </c>
      <c r="AC79" s="43">
        <v>0</v>
      </c>
      <c r="AD79" s="44">
        <v>0</v>
      </c>
    </row>
    <row r="80" spans="1:30" s="42" customFormat="1" ht="13.5" customHeight="1" thickBot="1">
      <c r="A80" s="73"/>
      <c r="B80" s="45">
        <v>75</v>
      </c>
      <c r="C80" s="45" t="s">
        <v>53</v>
      </c>
      <c r="D80" s="45">
        <v>4779</v>
      </c>
      <c r="E80" s="45">
        <v>6143</v>
      </c>
      <c r="F80" s="45"/>
      <c r="G80" s="45">
        <v>74634</v>
      </c>
      <c r="H80" s="43">
        <f t="shared" si="20"/>
        <v>74634</v>
      </c>
      <c r="I80" s="43">
        <f t="shared" si="21"/>
        <v>85556</v>
      </c>
      <c r="J80" s="45">
        <f t="shared" si="22"/>
        <v>10922</v>
      </c>
      <c r="K80" s="45">
        <v>0</v>
      </c>
      <c r="L80" s="46">
        <v>0</v>
      </c>
      <c r="M80" s="45">
        <v>59867</v>
      </c>
      <c r="N80" s="46">
        <v>70</v>
      </c>
      <c r="O80" s="45">
        <v>159</v>
      </c>
      <c r="P80" s="46">
        <v>0.2</v>
      </c>
      <c r="Q80" s="45">
        <v>3552</v>
      </c>
      <c r="R80" s="46">
        <v>4.2</v>
      </c>
      <c r="S80" s="45">
        <v>14329</v>
      </c>
      <c r="T80" s="46">
        <v>16.7</v>
      </c>
      <c r="U80" s="45">
        <v>0</v>
      </c>
      <c r="V80" s="46">
        <v>0</v>
      </c>
      <c r="W80" s="45">
        <v>0</v>
      </c>
      <c r="X80" s="46">
        <v>0</v>
      </c>
      <c r="Y80" s="45">
        <v>7635</v>
      </c>
      <c r="Z80" s="46">
        <v>8.9</v>
      </c>
      <c r="AA80" s="45">
        <v>0</v>
      </c>
      <c r="AB80" s="46">
        <v>0</v>
      </c>
      <c r="AC80" s="45">
        <v>14</v>
      </c>
      <c r="AD80" s="46">
        <v>0</v>
      </c>
    </row>
    <row r="81" spans="1:30" s="6" customFormat="1" ht="13.5" customHeight="1" thickTop="1">
      <c r="A81" s="73"/>
      <c r="B81" s="33"/>
      <c r="C81" s="34" t="s">
        <v>70</v>
      </c>
      <c r="D81" s="29">
        <f aca="true" t="shared" si="23" ref="D81:K81">+SUM(D72:D80)</f>
        <v>98423</v>
      </c>
      <c r="E81" s="29">
        <f t="shared" si="23"/>
        <v>311770</v>
      </c>
      <c r="F81" s="29">
        <f t="shared" si="23"/>
        <v>274453</v>
      </c>
      <c r="G81" s="29">
        <f t="shared" si="23"/>
        <v>3572398</v>
      </c>
      <c r="H81" s="29">
        <f t="shared" si="23"/>
        <v>3846851</v>
      </c>
      <c r="I81" s="29">
        <f t="shared" si="23"/>
        <v>4257044</v>
      </c>
      <c r="J81" s="29">
        <f t="shared" si="23"/>
        <v>684646</v>
      </c>
      <c r="K81" s="29">
        <f t="shared" si="23"/>
        <v>64164</v>
      </c>
      <c r="L81" s="30">
        <f>+ROUND(K81/$I81*100,1)</f>
        <v>1.5</v>
      </c>
      <c r="M81" s="29">
        <f>+SUM(M72:M80)</f>
        <v>3266836</v>
      </c>
      <c r="N81" s="30">
        <f>+ROUND(M81/$I81*100,1)</f>
        <v>76.7</v>
      </c>
      <c r="O81" s="29">
        <f>+SUM(O72:O80)</f>
        <v>190288</v>
      </c>
      <c r="P81" s="30">
        <f>+ROUND(O81/$I81*100,1)</f>
        <v>4.5</v>
      </c>
      <c r="Q81" s="29">
        <f>+SUM(Q72:Q80)</f>
        <v>28616</v>
      </c>
      <c r="R81" s="30">
        <f>+ROUND(Q81/$I81*100,1)</f>
        <v>0.7</v>
      </c>
      <c r="S81" s="29">
        <f>+SUM(S72:S80)</f>
        <v>350572</v>
      </c>
      <c r="T81" s="30">
        <f>+ROUND(S81/$I81*100,1)</f>
        <v>8.2</v>
      </c>
      <c r="U81" s="29">
        <f>+SUM(U72:U80)</f>
        <v>5058</v>
      </c>
      <c r="V81" s="30">
        <f>+ROUND(U81/$I81*100,1)</f>
        <v>0.1</v>
      </c>
      <c r="W81" s="29">
        <f>+SUM(W72:W80)</f>
        <v>0</v>
      </c>
      <c r="X81" s="30">
        <f>+ROUND(W81/$I81*100,1)</f>
        <v>0</v>
      </c>
      <c r="Y81" s="29">
        <f>+SUM(Y72:Y80)</f>
        <v>349706</v>
      </c>
      <c r="Z81" s="30">
        <f>+ROUND(Y81/$I81*100,1)</f>
        <v>8.2</v>
      </c>
      <c r="AA81" s="29">
        <f>+SUM(AA72:AA80)</f>
        <v>1582</v>
      </c>
      <c r="AB81" s="30">
        <f>+ROUND(AA81/$I81*100,1)</f>
        <v>0</v>
      </c>
      <c r="AC81" s="29">
        <f>+SUM(AC72:AC80)</f>
        <v>222</v>
      </c>
      <c r="AD81" s="30">
        <f>+ROUND(AC81/$I81*100,1)</f>
        <v>0</v>
      </c>
    </row>
    <row r="82" spans="1:30" s="6" customFormat="1" ht="13.5" customHeight="1">
      <c r="A82" s="73"/>
      <c r="B82" s="35"/>
      <c r="C82" s="36"/>
      <c r="D82" s="31"/>
      <c r="E82" s="31"/>
      <c r="F82" s="31"/>
      <c r="G82" s="31"/>
      <c r="H82" s="31"/>
      <c r="I82" s="31"/>
      <c r="J82" s="31"/>
      <c r="K82" s="31"/>
      <c r="L82" s="32"/>
      <c r="M82" s="31"/>
      <c r="N82" s="32"/>
      <c r="O82" s="31"/>
      <c r="P82" s="32"/>
      <c r="Q82" s="31"/>
      <c r="R82" s="32"/>
      <c r="S82" s="31"/>
      <c r="T82" s="32"/>
      <c r="U82" s="31"/>
      <c r="V82" s="32"/>
      <c r="W82" s="31"/>
      <c r="X82" s="32"/>
      <c r="Y82" s="31"/>
      <c r="Z82" s="32"/>
      <c r="AA82" s="31"/>
      <c r="AB82" s="32"/>
      <c r="AC82" s="31"/>
      <c r="AD82" s="32"/>
    </row>
    <row r="83" spans="1:30" s="42" customFormat="1" ht="13.5" customHeight="1">
      <c r="A83" s="73" t="s">
        <v>69</v>
      </c>
      <c r="B83" s="40">
        <v>2</v>
      </c>
      <c r="C83" s="40" t="s">
        <v>3</v>
      </c>
      <c r="D83" s="40">
        <v>8514</v>
      </c>
      <c r="E83" s="40">
        <v>18967</v>
      </c>
      <c r="F83" s="40">
        <v>0</v>
      </c>
      <c r="G83" s="40">
        <v>221770</v>
      </c>
      <c r="H83" s="40">
        <f aca="true" t="shared" si="24" ref="H83:H88">SUM(F83:G83)</f>
        <v>221770</v>
      </c>
      <c r="I83" s="40">
        <f aca="true" t="shared" si="25" ref="I83:I88">SUM(D83:E83,H83)</f>
        <v>249251</v>
      </c>
      <c r="J83" s="40">
        <f aca="true" t="shared" si="26" ref="J83:J88">SUM(D83:F83)</f>
        <v>27481</v>
      </c>
      <c r="K83" s="40">
        <v>0</v>
      </c>
      <c r="L83" s="41">
        <v>0</v>
      </c>
      <c r="M83" s="40">
        <v>224267</v>
      </c>
      <c r="N83" s="41">
        <v>90</v>
      </c>
      <c r="O83" s="40">
        <v>457</v>
      </c>
      <c r="P83" s="41">
        <v>0.2</v>
      </c>
      <c r="Q83" s="40">
        <v>1254</v>
      </c>
      <c r="R83" s="41">
        <v>0.5</v>
      </c>
      <c r="S83" s="40">
        <v>7986</v>
      </c>
      <c r="T83" s="41">
        <v>3.2</v>
      </c>
      <c r="U83" s="40">
        <v>1803</v>
      </c>
      <c r="V83" s="41">
        <v>0.7</v>
      </c>
      <c r="W83" s="40">
        <v>0</v>
      </c>
      <c r="X83" s="41">
        <v>0</v>
      </c>
      <c r="Y83" s="40">
        <v>13484</v>
      </c>
      <c r="Z83" s="41">
        <v>5.4</v>
      </c>
      <c r="AA83" s="40">
        <v>0</v>
      </c>
      <c r="AB83" s="41">
        <v>0</v>
      </c>
      <c r="AC83" s="40">
        <v>0</v>
      </c>
      <c r="AD83" s="41">
        <v>0</v>
      </c>
    </row>
    <row r="84" spans="1:30" s="42" customFormat="1" ht="13.5" customHeight="1">
      <c r="A84" s="73"/>
      <c r="B84" s="43">
        <v>69</v>
      </c>
      <c r="C84" s="43" t="s">
        <v>48</v>
      </c>
      <c r="D84" s="43">
        <v>3810</v>
      </c>
      <c r="E84" s="43">
        <v>7150</v>
      </c>
      <c r="F84" s="43">
        <v>0</v>
      </c>
      <c r="G84" s="43">
        <v>47933</v>
      </c>
      <c r="H84" s="43">
        <f t="shared" si="24"/>
        <v>47933</v>
      </c>
      <c r="I84" s="43">
        <f t="shared" si="25"/>
        <v>58893</v>
      </c>
      <c r="J84" s="43">
        <f t="shared" si="26"/>
        <v>10960</v>
      </c>
      <c r="K84" s="43">
        <v>100</v>
      </c>
      <c r="L84" s="44">
        <v>0.2</v>
      </c>
      <c r="M84" s="43">
        <v>16707</v>
      </c>
      <c r="N84" s="44">
        <v>28.4</v>
      </c>
      <c r="O84" s="43">
        <v>0</v>
      </c>
      <c r="P84" s="44">
        <v>0</v>
      </c>
      <c r="Q84" s="43">
        <v>3416</v>
      </c>
      <c r="R84" s="44">
        <v>5.8</v>
      </c>
      <c r="S84" s="43">
        <v>7536</v>
      </c>
      <c r="T84" s="44">
        <v>12.8</v>
      </c>
      <c r="U84" s="43">
        <v>0</v>
      </c>
      <c r="V84" s="44">
        <v>0</v>
      </c>
      <c r="W84" s="43">
        <v>0</v>
      </c>
      <c r="X84" s="44">
        <v>0</v>
      </c>
      <c r="Y84" s="43">
        <v>31118</v>
      </c>
      <c r="Z84" s="44">
        <v>52.8</v>
      </c>
      <c r="AA84" s="43">
        <v>16</v>
      </c>
      <c r="AB84" s="44">
        <v>0</v>
      </c>
      <c r="AC84" s="43">
        <v>0</v>
      </c>
      <c r="AD84" s="44">
        <v>0</v>
      </c>
    </row>
    <row r="85" spans="1:30" s="42" customFormat="1" ht="13.5" customHeight="1">
      <c r="A85" s="73"/>
      <c r="B85" s="43">
        <v>27</v>
      </c>
      <c r="C85" s="43" t="s">
        <v>20</v>
      </c>
      <c r="D85" s="43">
        <v>2292</v>
      </c>
      <c r="E85" s="43">
        <v>27151</v>
      </c>
      <c r="F85" s="43">
        <v>0</v>
      </c>
      <c r="G85" s="43">
        <v>176299</v>
      </c>
      <c r="H85" s="43">
        <f t="shared" si="24"/>
        <v>176299</v>
      </c>
      <c r="I85" s="43">
        <f t="shared" si="25"/>
        <v>205742</v>
      </c>
      <c r="J85" s="43">
        <f t="shared" si="26"/>
        <v>29443</v>
      </c>
      <c r="K85" s="43">
        <v>130</v>
      </c>
      <c r="L85" s="44">
        <v>0.1</v>
      </c>
      <c r="M85" s="43">
        <v>92850</v>
      </c>
      <c r="N85" s="44">
        <v>45.1</v>
      </c>
      <c r="O85" s="43">
        <v>3875</v>
      </c>
      <c r="P85" s="44">
        <v>1.9</v>
      </c>
      <c r="Q85" s="43">
        <v>1476</v>
      </c>
      <c r="R85" s="44">
        <v>0.7</v>
      </c>
      <c r="S85" s="43">
        <v>98362</v>
      </c>
      <c r="T85" s="44">
        <v>47.8</v>
      </c>
      <c r="U85" s="43">
        <v>0</v>
      </c>
      <c r="V85" s="44">
        <v>0</v>
      </c>
      <c r="W85" s="43">
        <v>0</v>
      </c>
      <c r="X85" s="44">
        <v>0</v>
      </c>
      <c r="Y85" s="43">
        <v>8140</v>
      </c>
      <c r="Z85" s="44">
        <v>4</v>
      </c>
      <c r="AA85" s="43">
        <v>909</v>
      </c>
      <c r="AB85" s="44">
        <v>0.4</v>
      </c>
      <c r="AC85" s="43">
        <v>0</v>
      </c>
      <c r="AD85" s="44">
        <v>0</v>
      </c>
    </row>
    <row r="86" spans="1:30" s="42" customFormat="1" ht="13.5" customHeight="1">
      <c r="A86" s="73"/>
      <c r="B86" s="43">
        <v>21</v>
      </c>
      <c r="C86" s="43" t="s">
        <v>15</v>
      </c>
      <c r="D86" s="43">
        <v>10239</v>
      </c>
      <c r="E86" s="43">
        <v>9414</v>
      </c>
      <c r="F86" s="43">
        <v>0</v>
      </c>
      <c r="G86" s="43">
        <v>83863</v>
      </c>
      <c r="H86" s="43">
        <f t="shared" si="24"/>
        <v>83863</v>
      </c>
      <c r="I86" s="43">
        <f t="shared" si="25"/>
        <v>103516</v>
      </c>
      <c r="J86" s="43">
        <f t="shared" si="26"/>
        <v>19653</v>
      </c>
      <c r="K86" s="43">
        <v>0</v>
      </c>
      <c r="L86" s="44">
        <v>0</v>
      </c>
      <c r="M86" s="43">
        <v>28650</v>
      </c>
      <c r="N86" s="44">
        <v>27.7</v>
      </c>
      <c r="O86" s="43">
        <v>935</v>
      </c>
      <c r="P86" s="44">
        <v>0.9</v>
      </c>
      <c r="Q86" s="43">
        <v>5932</v>
      </c>
      <c r="R86" s="44">
        <v>5.7</v>
      </c>
      <c r="S86" s="43">
        <v>63521</v>
      </c>
      <c r="T86" s="44">
        <v>61.4</v>
      </c>
      <c r="U86" s="43">
        <v>0</v>
      </c>
      <c r="V86" s="44">
        <v>0</v>
      </c>
      <c r="W86" s="43">
        <v>0</v>
      </c>
      <c r="X86" s="44">
        <v>0</v>
      </c>
      <c r="Y86" s="43">
        <v>4395</v>
      </c>
      <c r="Z86" s="44">
        <v>4.2</v>
      </c>
      <c r="AA86" s="43">
        <v>83</v>
      </c>
      <c r="AB86" s="44">
        <v>0.1</v>
      </c>
      <c r="AC86" s="43">
        <v>0</v>
      </c>
      <c r="AD86" s="44">
        <v>0</v>
      </c>
    </row>
    <row r="87" spans="1:30" s="42" customFormat="1" ht="13.5" customHeight="1">
      <c r="A87" s="73"/>
      <c r="B87" s="43">
        <v>40</v>
      </c>
      <c r="C87" s="43" t="s">
        <v>26</v>
      </c>
      <c r="D87" s="43">
        <v>1463</v>
      </c>
      <c r="E87" s="43">
        <v>472</v>
      </c>
      <c r="F87" s="43">
        <v>0</v>
      </c>
      <c r="G87" s="43">
        <v>53500</v>
      </c>
      <c r="H87" s="43">
        <f t="shared" si="24"/>
        <v>53500</v>
      </c>
      <c r="I87" s="43">
        <f t="shared" si="25"/>
        <v>55435</v>
      </c>
      <c r="J87" s="43">
        <f t="shared" si="26"/>
        <v>1935</v>
      </c>
      <c r="K87" s="43">
        <v>300</v>
      </c>
      <c r="L87" s="44">
        <v>0.5</v>
      </c>
      <c r="M87" s="43">
        <v>7785</v>
      </c>
      <c r="N87" s="44">
        <v>14</v>
      </c>
      <c r="O87" s="43">
        <v>348</v>
      </c>
      <c r="P87" s="44">
        <v>0.6</v>
      </c>
      <c r="Q87" s="43">
        <v>55</v>
      </c>
      <c r="R87" s="44">
        <v>0.1</v>
      </c>
      <c r="S87" s="43">
        <v>38825</v>
      </c>
      <c r="T87" s="44">
        <v>70</v>
      </c>
      <c r="U87" s="43">
        <v>0</v>
      </c>
      <c r="V87" s="44">
        <v>0</v>
      </c>
      <c r="W87" s="43">
        <v>0</v>
      </c>
      <c r="X87" s="44">
        <v>0</v>
      </c>
      <c r="Y87" s="43">
        <v>6319</v>
      </c>
      <c r="Z87" s="44">
        <v>11.4</v>
      </c>
      <c r="AA87" s="43">
        <v>56</v>
      </c>
      <c r="AB87" s="44">
        <v>0.1</v>
      </c>
      <c r="AC87" s="43">
        <v>1747</v>
      </c>
      <c r="AD87" s="44">
        <v>3.2</v>
      </c>
    </row>
    <row r="88" spans="1:30" s="42" customFormat="1" ht="13.5" customHeight="1" thickBot="1">
      <c r="A88" s="73"/>
      <c r="B88" s="45">
        <v>23</v>
      </c>
      <c r="C88" s="45" t="s">
        <v>17</v>
      </c>
      <c r="D88" s="45">
        <v>3460</v>
      </c>
      <c r="E88" s="45">
        <v>3892</v>
      </c>
      <c r="F88" s="45">
        <v>0</v>
      </c>
      <c r="G88" s="45">
        <v>25845</v>
      </c>
      <c r="H88" s="45">
        <f t="shared" si="24"/>
        <v>25845</v>
      </c>
      <c r="I88" s="45">
        <f t="shared" si="25"/>
        <v>33197</v>
      </c>
      <c r="J88" s="45">
        <f t="shared" si="26"/>
        <v>7352</v>
      </c>
      <c r="K88" s="45">
        <v>0</v>
      </c>
      <c r="L88" s="46">
        <v>0</v>
      </c>
      <c r="M88" s="45">
        <v>7493</v>
      </c>
      <c r="N88" s="46">
        <v>22.6</v>
      </c>
      <c r="O88" s="45">
        <v>15</v>
      </c>
      <c r="P88" s="46">
        <v>0</v>
      </c>
      <c r="Q88" s="45">
        <v>0</v>
      </c>
      <c r="R88" s="46">
        <v>0</v>
      </c>
      <c r="S88" s="45">
        <v>25438</v>
      </c>
      <c r="T88" s="46">
        <v>76.6</v>
      </c>
      <c r="U88" s="45">
        <v>75</v>
      </c>
      <c r="V88" s="46">
        <v>0.2</v>
      </c>
      <c r="W88" s="45">
        <v>0</v>
      </c>
      <c r="X88" s="46">
        <v>0</v>
      </c>
      <c r="Y88" s="45">
        <v>0</v>
      </c>
      <c r="Z88" s="46">
        <v>0</v>
      </c>
      <c r="AA88" s="45">
        <v>0</v>
      </c>
      <c r="AB88" s="46">
        <v>0</v>
      </c>
      <c r="AC88" s="45">
        <v>176</v>
      </c>
      <c r="AD88" s="46">
        <v>0.5</v>
      </c>
    </row>
    <row r="89" spans="1:30" s="6" customFormat="1" ht="13.5" customHeight="1" thickTop="1">
      <c r="A89" s="73"/>
      <c r="B89" s="33"/>
      <c r="C89" s="34" t="s">
        <v>70</v>
      </c>
      <c r="D89" s="29">
        <f aca="true" t="shared" si="27" ref="D89:K89">+SUM(D83:D88)</f>
        <v>29778</v>
      </c>
      <c r="E89" s="29">
        <f t="shared" si="27"/>
        <v>67046</v>
      </c>
      <c r="F89" s="29">
        <f t="shared" si="27"/>
        <v>0</v>
      </c>
      <c r="G89" s="29">
        <f t="shared" si="27"/>
        <v>609210</v>
      </c>
      <c r="H89" s="29">
        <f t="shared" si="27"/>
        <v>609210</v>
      </c>
      <c r="I89" s="29">
        <f t="shared" si="27"/>
        <v>706034</v>
      </c>
      <c r="J89" s="29">
        <f t="shared" si="27"/>
        <v>96824</v>
      </c>
      <c r="K89" s="29">
        <f t="shared" si="27"/>
        <v>530</v>
      </c>
      <c r="L89" s="30">
        <f>+ROUND(K89/$I89*100,1)</f>
        <v>0.1</v>
      </c>
      <c r="M89" s="29">
        <f>+SUM(M83:M88)</f>
        <v>377752</v>
      </c>
      <c r="N89" s="30">
        <f>+ROUND(M89/$I89*100,1)</f>
        <v>53.5</v>
      </c>
      <c r="O89" s="29">
        <f>+SUM(O83:O88)</f>
        <v>5630</v>
      </c>
      <c r="P89" s="30">
        <f>+ROUND(O89/$I89*100,1)</f>
        <v>0.8</v>
      </c>
      <c r="Q89" s="29">
        <f>+SUM(Q83:Q88)</f>
        <v>12133</v>
      </c>
      <c r="R89" s="30">
        <f>+ROUND(Q89/$I89*100,1)</f>
        <v>1.7</v>
      </c>
      <c r="S89" s="29">
        <f>+SUM(S83:S88)</f>
        <v>241668</v>
      </c>
      <c r="T89" s="30">
        <f>+ROUND(S89/$I89*100,1)</f>
        <v>34.2</v>
      </c>
      <c r="U89" s="29">
        <f>+SUM(U83:U88)</f>
        <v>1878</v>
      </c>
      <c r="V89" s="30">
        <f>+ROUND(U89/$I89*100,1)</f>
        <v>0.3</v>
      </c>
      <c r="W89" s="29">
        <f>+SUM(W83:W88)</f>
        <v>0</v>
      </c>
      <c r="X89" s="30">
        <f>+ROUND(W89/$I89*100,1)</f>
        <v>0</v>
      </c>
      <c r="Y89" s="29">
        <f>+SUM(Y83:Y88)</f>
        <v>63456</v>
      </c>
      <c r="Z89" s="30">
        <f>+ROUND(Y89/$I89*100,1)</f>
        <v>9</v>
      </c>
      <c r="AA89" s="29">
        <f>+SUM(AA83:AA88)</f>
        <v>1064</v>
      </c>
      <c r="AB89" s="30">
        <f>+ROUND(AA89/$I89*100,1)</f>
        <v>0.2</v>
      </c>
      <c r="AC89" s="29">
        <f>+SUM(AC83:AC88)</f>
        <v>1923</v>
      </c>
      <c r="AD89" s="30">
        <f>+ROUND(AC89/$I89*100,1)</f>
        <v>0.3</v>
      </c>
    </row>
    <row r="90" spans="1:30" s="6" customFormat="1" ht="13.5" customHeight="1">
      <c r="A90" s="73"/>
      <c r="B90" s="35"/>
      <c r="C90" s="36"/>
      <c r="D90" s="31"/>
      <c r="E90" s="31"/>
      <c r="F90" s="31"/>
      <c r="G90" s="31"/>
      <c r="H90" s="31"/>
      <c r="I90" s="31"/>
      <c r="J90" s="31"/>
      <c r="K90" s="31"/>
      <c r="L90" s="32"/>
      <c r="M90" s="31"/>
      <c r="N90" s="32"/>
      <c r="O90" s="31"/>
      <c r="P90" s="32"/>
      <c r="Q90" s="31"/>
      <c r="R90" s="32"/>
      <c r="S90" s="31"/>
      <c r="T90" s="32"/>
      <c r="U90" s="31"/>
      <c r="V90" s="32"/>
      <c r="W90" s="31"/>
      <c r="X90" s="32"/>
      <c r="Y90" s="31"/>
      <c r="Z90" s="32"/>
      <c r="AA90" s="31"/>
      <c r="AB90" s="32"/>
      <c r="AC90" s="31"/>
      <c r="AD90" s="32"/>
    </row>
    <row r="91" spans="1:30" s="6" customFormat="1" ht="13.5" customHeight="1">
      <c r="A91" s="12" t="s">
        <v>184</v>
      </c>
      <c r="B91" s="27"/>
      <c r="C91" s="28" t="s">
        <v>70</v>
      </c>
      <c r="D91" s="7">
        <f aca="true" t="shared" si="28" ref="D91:K91">+D13+D19+D34+D44+D49+D52+D64+D70+D81+D89</f>
        <v>420935</v>
      </c>
      <c r="E91" s="7">
        <f t="shared" si="28"/>
        <v>1182386</v>
      </c>
      <c r="F91" s="7">
        <f t="shared" si="28"/>
        <v>1484215</v>
      </c>
      <c r="G91" s="7">
        <f t="shared" si="28"/>
        <v>14022050</v>
      </c>
      <c r="H91" s="7">
        <f t="shared" si="28"/>
        <v>15506265</v>
      </c>
      <c r="I91" s="7">
        <f t="shared" si="28"/>
        <v>17109586</v>
      </c>
      <c r="J91" s="7">
        <f t="shared" si="28"/>
        <v>3087536</v>
      </c>
      <c r="K91" s="7">
        <f t="shared" si="28"/>
        <v>467172</v>
      </c>
      <c r="L91" s="8">
        <f>+ROUND(K91/$I91*100,1)</f>
        <v>2.7</v>
      </c>
      <c r="M91" s="7">
        <f>+M13+M19+M34+M44+M49+M52+M64+M70+M81+M89</f>
        <v>11140755</v>
      </c>
      <c r="N91" s="8">
        <f>+ROUND(M91/$I91*100,1)</f>
        <v>65.1</v>
      </c>
      <c r="O91" s="7">
        <f>+O13+O19+O34+O44+O49+O52+O64+O70+O81+O89</f>
        <v>528623</v>
      </c>
      <c r="P91" s="8">
        <f>+ROUND(O91/$I91*100,1)</f>
        <v>3.1</v>
      </c>
      <c r="Q91" s="7">
        <f>+Q13+Q19+Q34+Q44+Q49+Q52+Q64+Q70+Q81+Q89</f>
        <v>146764</v>
      </c>
      <c r="R91" s="8">
        <f>+ROUND(Q91/$I91*100,1)</f>
        <v>0.9</v>
      </c>
      <c r="S91" s="7">
        <f>+S13+S19+S34+S44+S49+S52+S64+S70+S81+S89</f>
        <v>3549563</v>
      </c>
      <c r="T91" s="8">
        <f>+ROUND(S91/$I91*100,1)</f>
        <v>20.7</v>
      </c>
      <c r="U91" s="7">
        <f>+U13+U19+U34+U44+U49+U52+U64+U70+U81+U89</f>
        <v>9397</v>
      </c>
      <c r="V91" s="8">
        <f>+ROUND(U91/$I91*100,1)</f>
        <v>0.1</v>
      </c>
      <c r="W91" s="7">
        <f>+W13+W19+W34+W44+W49+W52+W64+W70+W81+W89</f>
        <v>0</v>
      </c>
      <c r="X91" s="8">
        <f>+ROUND(W91/$I91*100,1)</f>
        <v>0</v>
      </c>
      <c r="Y91" s="7">
        <f>+Y13+Y19+Y34+Y44+Y49+Y52+Y64+Y70+Y81+Y89</f>
        <v>1202896</v>
      </c>
      <c r="Z91" s="8">
        <f>+ROUND(Y91/$I91*100,1)</f>
        <v>7</v>
      </c>
      <c r="AA91" s="7">
        <f>+AA13+AA19+AA34+AA44+AA49+AA52+AA64+AA70+AA81+AA89</f>
        <v>23774</v>
      </c>
      <c r="AB91" s="8">
        <f>+ROUND(AA91/$I91*100,1)</f>
        <v>0.1</v>
      </c>
      <c r="AC91" s="7">
        <f>+AC13+AC19+AC34+AC44+AC49+AC52+AC64+AC70+AC81+AC89</f>
        <v>40642</v>
      </c>
      <c r="AD91" s="8">
        <f>+ROUND(AC91/$I91*100,1)</f>
        <v>0.2</v>
      </c>
    </row>
    <row r="92" spans="12:30" s="6" customFormat="1" ht="13.5" customHeight="1">
      <c r="L92" s="9"/>
      <c r="N92" s="9"/>
      <c r="P92" s="9"/>
      <c r="R92" s="9"/>
      <c r="T92" s="9"/>
      <c r="V92" s="9"/>
      <c r="X92" s="9"/>
      <c r="Z92" s="9"/>
      <c r="AB92" s="9"/>
      <c r="AD92" s="9"/>
    </row>
    <row r="93" spans="12:30" s="6" customFormat="1" ht="13.5" customHeight="1">
      <c r="L93" s="9"/>
      <c r="N93" s="9"/>
      <c r="P93" s="9"/>
      <c r="R93" s="9"/>
      <c r="T93" s="9"/>
      <c r="V93" s="9"/>
      <c r="X93" s="9"/>
      <c r="Z93" s="9"/>
      <c r="AB93" s="9"/>
      <c r="AD93" s="9"/>
    </row>
    <row r="94" spans="12:30" s="6" customFormat="1" ht="13.5" customHeight="1">
      <c r="L94" s="9"/>
      <c r="N94" s="9"/>
      <c r="P94" s="9"/>
      <c r="R94" s="9"/>
      <c r="T94" s="9"/>
      <c r="V94" s="9"/>
      <c r="X94" s="9"/>
      <c r="Z94" s="9"/>
      <c r="AB94" s="9"/>
      <c r="AD94" s="9"/>
    </row>
    <row r="95" spans="12:30" s="6" customFormat="1" ht="13.5" customHeight="1">
      <c r="L95" s="9"/>
      <c r="N95" s="9"/>
      <c r="P95" s="9"/>
      <c r="R95" s="9"/>
      <c r="T95" s="9"/>
      <c r="V95" s="9"/>
      <c r="X95" s="9"/>
      <c r="Z95" s="9"/>
      <c r="AB95" s="9"/>
      <c r="AD95" s="9"/>
    </row>
    <row r="96" spans="12:30" s="6" customFormat="1" ht="13.5" customHeight="1">
      <c r="L96" s="9"/>
      <c r="N96" s="9"/>
      <c r="P96" s="9"/>
      <c r="R96" s="9"/>
      <c r="T96" s="9"/>
      <c r="V96" s="9"/>
      <c r="X96" s="9"/>
      <c r="Z96" s="9"/>
      <c r="AB96" s="9"/>
      <c r="AD96" s="9"/>
    </row>
    <row r="97" spans="12:30" s="6" customFormat="1" ht="13.5" customHeight="1">
      <c r="L97" s="9"/>
      <c r="N97" s="9"/>
      <c r="P97" s="9"/>
      <c r="R97" s="9"/>
      <c r="T97" s="9"/>
      <c r="V97" s="9"/>
      <c r="X97" s="9"/>
      <c r="Z97" s="9"/>
      <c r="AB97" s="9"/>
      <c r="AD97" s="9"/>
    </row>
    <row r="98" spans="12:30" s="6" customFormat="1" ht="13.5" customHeight="1">
      <c r="L98" s="9"/>
      <c r="N98" s="9"/>
      <c r="P98" s="9"/>
      <c r="R98" s="9"/>
      <c r="T98" s="9"/>
      <c r="V98" s="9"/>
      <c r="X98" s="9"/>
      <c r="Z98" s="9"/>
      <c r="AB98" s="9"/>
      <c r="AD98" s="9"/>
    </row>
    <row r="99" spans="12:30" s="6" customFormat="1" ht="13.5" customHeight="1">
      <c r="L99" s="9"/>
      <c r="N99" s="9"/>
      <c r="P99" s="9"/>
      <c r="R99" s="9"/>
      <c r="T99" s="9"/>
      <c r="V99" s="9"/>
      <c r="X99" s="9"/>
      <c r="Z99" s="9"/>
      <c r="AB99" s="9"/>
      <c r="AD99" s="9"/>
    </row>
    <row r="100" spans="12:30" s="6" customFormat="1" ht="13.5" customHeight="1">
      <c r="L100" s="9"/>
      <c r="N100" s="9"/>
      <c r="P100" s="9"/>
      <c r="R100" s="9"/>
      <c r="T100" s="9"/>
      <c r="V100" s="9"/>
      <c r="X100" s="9"/>
      <c r="Z100" s="9"/>
      <c r="AB100" s="9"/>
      <c r="AD100" s="9"/>
    </row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</sheetData>
  <sheetProtection/>
  <mergeCells count="30">
    <mergeCell ref="A83:A90"/>
    <mergeCell ref="A36:A45"/>
    <mergeCell ref="A46:A50"/>
    <mergeCell ref="A51:A53"/>
    <mergeCell ref="A54:A65"/>
    <mergeCell ref="AA4:AB5"/>
    <mergeCell ref="A3:A6"/>
    <mergeCell ref="B3:B6"/>
    <mergeCell ref="C3:C6"/>
    <mergeCell ref="D3:D6"/>
    <mergeCell ref="AC4:AD5"/>
    <mergeCell ref="S4:T5"/>
    <mergeCell ref="U4:V5"/>
    <mergeCell ref="A66:A71"/>
    <mergeCell ref="A72:A82"/>
    <mergeCell ref="W4:X5"/>
    <mergeCell ref="A7:A14"/>
    <mergeCell ref="A15:A20"/>
    <mergeCell ref="A21:A35"/>
    <mergeCell ref="E3:E6"/>
    <mergeCell ref="K3:N3"/>
    <mergeCell ref="O4:P5"/>
    <mergeCell ref="J4:J6"/>
    <mergeCell ref="Y4:Z5"/>
    <mergeCell ref="F3:H5"/>
    <mergeCell ref="O3:AD3"/>
    <mergeCell ref="M4:N5"/>
    <mergeCell ref="K4:L5"/>
    <mergeCell ref="Q4:R5"/>
    <mergeCell ref="I3:I6"/>
  </mergeCells>
  <printOptions/>
  <pageMargins left="0.77" right="0.1968503937007874" top="0.5905511811023623" bottom="0.6" header="0.5118110236220472" footer="0.15748031496062992"/>
  <pageSetup horizontalDpi="600" verticalDpi="600" orientation="portrait" pageOrder="overThenDown" paperSize="9" scale="85" r:id="rId1"/>
  <rowBreaks count="1" manualBreakCount="1">
    <brk id="53" max="255" man="1"/>
  </rowBreaks>
  <colBreaks count="1" manualBreakCount="1">
    <brk id="14" max="92" man="1"/>
  </colBreaks>
  <ignoredErrors>
    <ignoredError sqref="H8:J8 H91:J91 H14:K14 H10:J10 H9:I9 I11:J11 H24:J24 H23 J23 H26:J28 I25:J25 H34:K35 I29:J29 H19:K20 H15:J18 H12:J13 H30:J33 H21:J22 H44:K45 H37:J43 H49:K50 H46:J48 H65:K65 H70:K71 H66:J69 H81:K82 H72:J76 J36 H52:K53 H51:J51 H89:J90 H83:J88 H63:J63 H54:J61 H64 J64:K64 H78:J80 H77 J77" formulaRange="1"/>
    <ignoredError sqref="L13:N14 L64:AD65 L19:AD20 L34:AD35 L44:AD45 L49:AD50 L70:AD71 L81:AD82 P13:AD14 L52:AD5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0"/>
  <sheetViews>
    <sheetView zoomScale="75" zoomScaleNormal="75" zoomScalePageLayoutView="0" workbookViewId="0" topLeftCell="A1">
      <pane xSplit="5" ySplit="5" topLeftCell="Y6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83" sqref="E83:AD88"/>
    </sheetView>
  </sheetViews>
  <sheetFormatPr defaultColWidth="9.00390625" defaultRowHeight="13.5"/>
  <cols>
    <col min="1" max="1" width="3.625" style="19" customWidth="1"/>
    <col min="2" max="3" width="3.50390625" style="19" customWidth="1"/>
    <col min="4" max="4" width="14.125" style="19" customWidth="1"/>
    <col min="8" max="8" width="10.25390625" style="0" customWidth="1"/>
    <col min="9" max="9" width="10.375" style="0" customWidth="1"/>
    <col min="10" max="10" width="10.875" style="0" customWidth="1"/>
    <col min="14" max="15" width="10.25390625" style="0" customWidth="1"/>
    <col min="32" max="33" width="10.25390625" style="0" bestFit="1" customWidth="1"/>
  </cols>
  <sheetData>
    <row r="1" spans="1:4" ht="13.5">
      <c r="A1" s="13" t="s">
        <v>161</v>
      </c>
      <c r="B1" s="14"/>
      <c r="C1" s="14"/>
      <c r="D1" s="14"/>
    </row>
    <row r="2" spans="1:4" ht="13.5">
      <c r="A2" s="14"/>
      <c r="B2" s="14"/>
      <c r="C2" s="14"/>
      <c r="D2" s="14"/>
    </row>
    <row r="3" spans="1:11" ht="13.5">
      <c r="A3" s="14"/>
      <c r="B3" s="14"/>
      <c r="C3" s="14"/>
      <c r="D3" s="14"/>
      <c r="E3" t="s">
        <v>162</v>
      </c>
      <c r="F3" t="s">
        <v>163</v>
      </c>
      <c r="G3" t="s">
        <v>164</v>
      </c>
      <c r="H3" t="s">
        <v>165</v>
      </c>
      <c r="I3" t="s">
        <v>166</v>
      </c>
      <c r="K3" t="s">
        <v>167</v>
      </c>
    </row>
    <row r="4" spans="1:32" s="18" customFormat="1" ht="27">
      <c r="A4" s="15" t="s">
        <v>168</v>
      </c>
      <c r="B4" s="15" t="s">
        <v>169</v>
      </c>
      <c r="C4" s="15" t="s">
        <v>170</v>
      </c>
      <c r="D4" s="16" t="s">
        <v>1</v>
      </c>
      <c r="E4" s="17">
        <v>6812</v>
      </c>
      <c r="F4" s="17">
        <v>6824</v>
      </c>
      <c r="G4" s="17">
        <v>6836</v>
      </c>
      <c r="H4" s="17">
        <v>6848</v>
      </c>
      <c r="I4" s="18" t="s">
        <v>70</v>
      </c>
      <c r="J4" s="18" t="s">
        <v>171</v>
      </c>
      <c r="K4" s="18" t="s">
        <v>172</v>
      </c>
      <c r="L4" s="18" t="s">
        <v>173</v>
      </c>
      <c r="N4" s="18" t="s">
        <v>174</v>
      </c>
      <c r="P4" s="18" t="s">
        <v>175</v>
      </c>
      <c r="R4" s="18" t="s">
        <v>176</v>
      </c>
      <c r="T4" s="18" t="s">
        <v>177</v>
      </c>
      <c r="V4" s="18" t="s">
        <v>178</v>
      </c>
      <c r="X4" s="18" t="s">
        <v>179</v>
      </c>
      <c r="Z4" s="18" t="s">
        <v>180</v>
      </c>
      <c r="AB4" s="18" t="s">
        <v>181</v>
      </c>
      <c r="AD4" s="18" t="s">
        <v>182</v>
      </c>
      <c r="AF4" s="26" t="s">
        <v>70</v>
      </c>
    </row>
    <row r="5" spans="1:33" ht="13.5">
      <c r="A5" s="19">
        <v>6</v>
      </c>
      <c r="B5" s="19">
        <v>1</v>
      </c>
      <c r="C5" s="19">
        <v>1</v>
      </c>
      <c r="D5" s="20" t="s">
        <v>96</v>
      </c>
      <c r="E5" s="19">
        <v>18102</v>
      </c>
      <c r="F5" s="19">
        <v>910</v>
      </c>
      <c r="G5" s="19">
        <v>388620</v>
      </c>
      <c r="H5" s="19">
        <v>0</v>
      </c>
      <c r="I5" s="21">
        <f aca="true" t="shared" si="0" ref="I5:I42">SUM(G5:H5)</f>
        <v>388620</v>
      </c>
      <c r="J5" s="21">
        <f aca="true" t="shared" si="1" ref="J5:J42">SUM(E5:F5,I5)</f>
        <v>407632</v>
      </c>
      <c r="K5" s="21">
        <f aca="true" t="shared" si="2" ref="K5:K42">SUM(E5:G5)</f>
        <v>407632</v>
      </c>
      <c r="L5" s="19">
        <v>19852</v>
      </c>
      <c r="M5" s="19"/>
      <c r="N5" s="19">
        <v>303042</v>
      </c>
      <c r="O5" s="19"/>
      <c r="P5" s="19">
        <v>30214</v>
      </c>
      <c r="Q5" s="19"/>
      <c r="R5" s="19">
        <v>1597</v>
      </c>
      <c r="S5" s="19"/>
      <c r="T5" s="19">
        <v>30996</v>
      </c>
      <c r="U5" s="19"/>
      <c r="V5" s="19">
        <v>0</v>
      </c>
      <c r="W5" s="19"/>
      <c r="X5" s="19">
        <v>0</v>
      </c>
      <c r="Y5" s="19"/>
      <c r="Z5" s="19">
        <v>19607</v>
      </c>
      <c r="AA5" s="19"/>
      <c r="AB5" s="19">
        <v>1334</v>
      </c>
      <c r="AC5" s="19"/>
      <c r="AD5" s="19">
        <v>990</v>
      </c>
      <c r="AE5" s="19"/>
      <c r="AF5" s="21">
        <f aca="true" t="shared" si="3" ref="AF5:AF42">SUM(L5:AD5)</f>
        <v>407632</v>
      </c>
      <c r="AG5" s="21"/>
    </row>
    <row r="6" spans="1:33" ht="13.5">
      <c r="A6" s="19">
        <v>42</v>
      </c>
      <c r="B6" s="19">
        <v>1</v>
      </c>
      <c r="C6" s="19">
        <v>2</v>
      </c>
      <c r="D6" s="20" t="s">
        <v>97</v>
      </c>
      <c r="E6" s="19">
        <v>1860</v>
      </c>
      <c r="F6" s="19">
        <v>15155</v>
      </c>
      <c r="G6" s="19">
        <v>63864</v>
      </c>
      <c r="H6" s="19">
        <v>0</v>
      </c>
      <c r="I6" s="21">
        <f t="shared" si="0"/>
        <v>63864</v>
      </c>
      <c r="J6" s="21">
        <f t="shared" si="1"/>
        <v>80879</v>
      </c>
      <c r="K6" s="21">
        <f t="shared" si="2"/>
        <v>80879</v>
      </c>
      <c r="L6" s="19">
        <v>1860</v>
      </c>
      <c r="M6" s="19"/>
      <c r="N6" s="19">
        <v>69116</v>
      </c>
      <c r="O6" s="19"/>
      <c r="P6" s="19">
        <v>0</v>
      </c>
      <c r="Q6" s="19"/>
      <c r="R6" s="19">
        <v>0</v>
      </c>
      <c r="S6" s="19"/>
      <c r="T6" s="19">
        <v>8303</v>
      </c>
      <c r="U6" s="19"/>
      <c r="V6" s="19">
        <v>0</v>
      </c>
      <c r="W6" s="19"/>
      <c r="X6" s="19">
        <v>0</v>
      </c>
      <c r="Y6" s="19"/>
      <c r="Z6" s="19">
        <v>1600</v>
      </c>
      <c r="AA6" s="19"/>
      <c r="AB6" s="19">
        <v>0</v>
      </c>
      <c r="AC6" s="19"/>
      <c r="AD6" s="19">
        <v>0</v>
      </c>
      <c r="AE6" s="19"/>
      <c r="AF6" s="21">
        <f t="shared" si="3"/>
        <v>80879</v>
      </c>
      <c r="AG6" s="21"/>
    </row>
    <row r="7" spans="1:33" ht="13.5">
      <c r="A7" s="19">
        <v>13</v>
      </c>
      <c r="B7" s="19">
        <v>1</v>
      </c>
      <c r="C7" s="19">
        <v>3</v>
      </c>
      <c r="D7" s="20" t="s">
        <v>98</v>
      </c>
      <c r="E7" s="19">
        <v>8960</v>
      </c>
      <c r="F7" s="19">
        <v>7940</v>
      </c>
      <c r="G7" s="19">
        <v>0</v>
      </c>
      <c r="H7" s="19">
        <v>243167</v>
      </c>
      <c r="I7" s="21">
        <f t="shared" si="0"/>
        <v>243167</v>
      </c>
      <c r="J7" s="21">
        <f t="shared" si="1"/>
        <v>260067</v>
      </c>
      <c r="K7" s="21">
        <f t="shared" si="2"/>
        <v>16900</v>
      </c>
      <c r="L7" s="19">
        <v>19460</v>
      </c>
      <c r="M7" s="19"/>
      <c r="N7" s="19">
        <v>36234</v>
      </c>
      <c r="O7" s="19"/>
      <c r="P7" s="19">
        <v>193</v>
      </c>
      <c r="Q7" s="19"/>
      <c r="R7" s="19">
        <v>5236</v>
      </c>
      <c r="S7" s="19"/>
      <c r="T7" s="19">
        <v>198944</v>
      </c>
      <c r="U7" s="19"/>
      <c r="V7" s="19">
        <v>0</v>
      </c>
      <c r="W7" s="19"/>
      <c r="X7" s="19">
        <v>0</v>
      </c>
      <c r="Y7" s="19"/>
      <c r="Z7" s="19">
        <v>0</v>
      </c>
      <c r="AA7" s="19"/>
      <c r="AB7" s="19">
        <v>0</v>
      </c>
      <c r="AC7" s="19"/>
      <c r="AD7" s="19">
        <v>0</v>
      </c>
      <c r="AE7" s="19"/>
      <c r="AF7" s="21">
        <f t="shared" si="3"/>
        <v>260067</v>
      </c>
      <c r="AG7" s="21"/>
    </row>
    <row r="8" spans="1:33" ht="13.5">
      <c r="A8" s="19">
        <v>50</v>
      </c>
      <c r="B8" s="19">
        <v>1</v>
      </c>
      <c r="C8" s="19">
        <v>4</v>
      </c>
      <c r="D8" s="20" t="s">
        <v>99</v>
      </c>
      <c r="E8" s="19">
        <v>2557</v>
      </c>
      <c r="F8" s="19">
        <v>3320</v>
      </c>
      <c r="G8" s="19">
        <v>29600</v>
      </c>
      <c r="H8" s="19">
        <v>63568</v>
      </c>
      <c r="I8" s="21">
        <f t="shared" si="0"/>
        <v>93168</v>
      </c>
      <c r="J8" s="21">
        <f t="shared" si="1"/>
        <v>99045</v>
      </c>
      <c r="K8" s="21">
        <f t="shared" si="2"/>
        <v>35477</v>
      </c>
      <c r="L8" s="19">
        <v>0</v>
      </c>
      <c r="M8" s="19"/>
      <c r="N8" s="19">
        <v>72317</v>
      </c>
      <c r="O8" s="19"/>
      <c r="P8" s="19">
        <v>88</v>
      </c>
      <c r="Q8" s="19"/>
      <c r="R8" s="19">
        <v>0</v>
      </c>
      <c r="S8" s="19"/>
      <c r="T8" s="19">
        <v>13303</v>
      </c>
      <c r="U8" s="19"/>
      <c r="V8" s="19">
        <v>0</v>
      </c>
      <c r="W8" s="19"/>
      <c r="X8" s="19">
        <v>0</v>
      </c>
      <c r="Y8" s="19"/>
      <c r="Z8" s="19">
        <v>10439</v>
      </c>
      <c r="AA8" s="19"/>
      <c r="AB8" s="19">
        <v>109</v>
      </c>
      <c r="AC8" s="19"/>
      <c r="AD8" s="19">
        <v>2789</v>
      </c>
      <c r="AE8" s="19"/>
      <c r="AF8" s="21">
        <f t="shared" si="3"/>
        <v>99045</v>
      </c>
      <c r="AG8" s="21"/>
    </row>
    <row r="9" spans="1:33" ht="13.5">
      <c r="A9" s="19">
        <v>37</v>
      </c>
      <c r="B9" s="19">
        <v>1</v>
      </c>
      <c r="C9" s="19">
        <v>5</v>
      </c>
      <c r="D9" s="20" t="s">
        <v>100</v>
      </c>
      <c r="E9" s="19">
        <v>12243</v>
      </c>
      <c r="F9" s="19">
        <v>85603</v>
      </c>
      <c r="G9" s="19">
        <v>11190</v>
      </c>
      <c r="H9" s="19">
        <v>740286</v>
      </c>
      <c r="I9" s="21">
        <f t="shared" si="0"/>
        <v>751476</v>
      </c>
      <c r="J9" s="21">
        <f t="shared" si="1"/>
        <v>849322</v>
      </c>
      <c r="K9" s="21">
        <f t="shared" si="2"/>
        <v>109036</v>
      </c>
      <c r="L9" s="19">
        <v>1676</v>
      </c>
      <c r="M9" s="19"/>
      <c r="N9" s="19">
        <v>733850</v>
      </c>
      <c r="O9" s="19"/>
      <c r="P9" s="19">
        <v>14829</v>
      </c>
      <c r="Q9" s="19"/>
      <c r="R9" s="19">
        <v>20569</v>
      </c>
      <c r="S9" s="19"/>
      <c r="T9" s="19">
        <v>66244</v>
      </c>
      <c r="U9" s="19"/>
      <c r="V9" s="19">
        <v>0</v>
      </c>
      <c r="W9" s="19"/>
      <c r="X9" s="19">
        <v>0</v>
      </c>
      <c r="Y9" s="19"/>
      <c r="Z9" s="19">
        <v>6144</v>
      </c>
      <c r="AA9" s="19"/>
      <c r="AB9" s="19">
        <v>1830</v>
      </c>
      <c r="AC9" s="19"/>
      <c r="AD9" s="19">
        <v>4180</v>
      </c>
      <c r="AE9" s="19"/>
      <c r="AF9" s="21">
        <f t="shared" si="3"/>
        <v>849322</v>
      </c>
      <c r="AG9" s="21"/>
    </row>
    <row r="10" spans="1:33" ht="13.5">
      <c r="A10" s="19">
        <v>86</v>
      </c>
      <c r="B10" s="19">
        <v>1</v>
      </c>
      <c r="C10" s="19">
        <v>6</v>
      </c>
      <c r="D10" s="20" t="s">
        <v>101</v>
      </c>
      <c r="E10" s="19">
        <v>2185</v>
      </c>
      <c r="F10" s="19">
        <v>0</v>
      </c>
      <c r="G10" s="19">
        <v>35936</v>
      </c>
      <c r="H10" s="19">
        <v>0</v>
      </c>
      <c r="I10" s="21">
        <f t="shared" si="0"/>
        <v>35936</v>
      </c>
      <c r="J10" s="21">
        <f t="shared" si="1"/>
        <v>38121</v>
      </c>
      <c r="K10" s="21">
        <f t="shared" si="2"/>
        <v>38121</v>
      </c>
      <c r="L10" s="19">
        <v>0</v>
      </c>
      <c r="M10" s="19"/>
      <c r="N10" s="19">
        <v>0</v>
      </c>
      <c r="O10" s="19"/>
      <c r="P10" s="19">
        <v>19107</v>
      </c>
      <c r="Q10" s="19"/>
      <c r="R10" s="19">
        <v>0</v>
      </c>
      <c r="S10" s="19"/>
      <c r="T10" s="19">
        <v>0</v>
      </c>
      <c r="U10" s="19"/>
      <c r="V10" s="19">
        <v>0</v>
      </c>
      <c r="W10" s="19"/>
      <c r="X10" s="19">
        <v>0</v>
      </c>
      <c r="Y10" s="19"/>
      <c r="Z10" s="19">
        <v>19014</v>
      </c>
      <c r="AA10" s="19"/>
      <c r="AB10" s="19">
        <v>0</v>
      </c>
      <c r="AC10" s="19"/>
      <c r="AD10" s="19">
        <v>0</v>
      </c>
      <c r="AE10" s="19"/>
      <c r="AF10" s="21">
        <f t="shared" si="3"/>
        <v>38121</v>
      </c>
      <c r="AG10" s="21"/>
    </row>
    <row r="11" spans="4:33" ht="13.5">
      <c r="D11" s="20"/>
      <c r="E11" s="19"/>
      <c r="F11" s="19"/>
      <c r="G11" s="19"/>
      <c r="H11" s="19"/>
      <c r="I11" s="21"/>
      <c r="J11" s="21"/>
      <c r="K11" s="21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1"/>
      <c r="AG11" s="21"/>
    </row>
    <row r="12" spans="4:33" ht="13.5">
      <c r="D12" s="20"/>
      <c r="E12" s="19"/>
      <c r="F12" s="19"/>
      <c r="G12" s="19"/>
      <c r="H12" s="19"/>
      <c r="I12" s="21"/>
      <c r="J12" s="21"/>
      <c r="K12" s="21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/>
      <c r="AG12" s="21"/>
    </row>
    <row r="13" spans="1:33" ht="13.5">
      <c r="A13" s="19">
        <v>3</v>
      </c>
      <c r="B13" s="19">
        <v>2</v>
      </c>
      <c r="C13" s="19">
        <v>7</v>
      </c>
      <c r="D13" s="20" t="s">
        <v>102</v>
      </c>
      <c r="E13" s="19">
        <v>22254</v>
      </c>
      <c r="F13" s="19">
        <v>28014</v>
      </c>
      <c r="G13" s="19">
        <v>0</v>
      </c>
      <c r="H13" s="19">
        <v>527274</v>
      </c>
      <c r="I13" s="21">
        <f t="shared" si="0"/>
        <v>527274</v>
      </c>
      <c r="J13" s="21">
        <f t="shared" si="1"/>
        <v>577542</v>
      </c>
      <c r="K13" s="21">
        <f t="shared" si="2"/>
        <v>50268</v>
      </c>
      <c r="L13" s="19">
        <v>42826</v>
      </c>
      <c r="M13" s="19"/>
      <c r="N13" s="19">
        <v>475070</v>
      </c>
      <c r="O13" s="19"/>
      <c r="P13" s="19">
        <v>23109</v>
      </c>
      <c r="Q13" s="19"/>
      <c r="R13" s="19">
        <v>0</v>
      </c>
      <c r="S13" s="19"/>
      <c r="T13" s="19">
        <v>34922</v>
      </c>
      <c r="U13" s="19"/>
      <c r="V13" s="19">
        <v>0</v>
      </c>
      <c r="W13" s="19"/>
      <c r="X13" s="19">
        <v>0</v>
      </c>
      <c r="Y13" s="19"/>
      <c r="Z13" s="19">
        <v>1330</v>
      </c>
      <c r="AA13" s="19"/>
      <c r="AB13" s="19">
        <v>285</v>
      </c>
      <c r="AC13" s="19"/>
      <c r="AD13" s="19">
        <v>0</v>
      </c>
      <c r="AE13" s="19"/>
      <c r="AF13" s="21">
        <f t="shared" si="3"/>
        <v>577542</v>
      </c>
      <c r="AG13" s="21"/>
    </row>
    <row r="14" spans="1:33" ht="13.5">
      <c r="A14" s="19">
        <v>44</v>
      </c>
      <c r="B14" s="19">
        <v>2</v>
      </c>
      <c r="C14" s="19">
        <v>8</v>
      </c>
      <c r="D14" s="19" t="s">
        <v>103</v>
      </c>
      <c r="E14" s="19">
        <v>395</v>
      </c>
      <c r="F14" s="19">
        <v>8777</v>
      </c>
      <c r="G14" s="19">
        <v>0</v>
      </c>
      <c r="H14" s="19">
        <v>162975</v>
      </c>
      <c r="I14" s="21">
        <f t="shared" si="0"/>
        <v>162975</v>
      </c>
      <c r="J14" s="21">
        <f t="shared" si="1"/>
        <v>172147</v>
      </c>
      <c r="K14" s="21">
        <f t="shared" si="2"/>
        <v>9172</v>
      </c>
      <c r="L14" s="19">
        <v>0</v>
      </c>
      <c r="M14" s="19"/>
      <c r="N14" s="19">
        <v>116183</v>
      </c>
      <c r="O14" s="19"/>
      <c r="P14" s="19">
        <v>3853</v>
      </c>
      <c r="Q14" s="19"/>
      <c r="R14" s="19">
        <v>4385</v>
      </c>
      <c r="S14" s="19"/>
      <c r="T14" s="19">
        <v>44261</v>
      </c>
      <c r="U14" s="19"/>
      <c r="V14" s="19">
        <v>0</v>
      </c>
      <c r="W14" s="19"/>
      <c r="X14" s="19">
        <v>0</v>
      </c>
      <c r="Y14" s="19"/>
      <c r="Z14" s="19">
        <v>3294</v>
      </c>
      <c r="AA14" s="19"/>
      <c r="AB14" s="19">
        <v>171</v>
      </c>
      <c r="AC14" s="19"/>
      <c r="AD14" s="19">
        <v>0</v>
      </c>
      <c r="AE14" s="19"/>
      <c r="AF14" s="21">
        <f t="shared" si="3"/>
        <v>172147</v>
      </c>
      <c r="AG14" s="21"/>
    </row>
    <row r="15" spans="1:33" ht="13.5">
      <c r="A15" s="19">
        <v>67</v>
      </c>
      <c r="B15" s="19">
        <v>2</v>
      </c>
      <c r="C15" s="19">
        <v>9</v>
      </c>
      <c r="D15" s="19" t="s">
        <v>104</v>
      </c>
      <c r="E15" s="19">
        <v>130</v>
      </c>
      <c r="F15" s="19">
        <v>19665</v>
      </c>
      <c r="G15" s="19">
        <v>0</v>
      </c>
      <c r="H15" s="19">
        <v>69016</v>
      </c>
      <c r="I15" s="21">
        <f t="shared" si="0"/>
        <v>69016</v>
      </c>
      <c r="J15" s="21">
        <f t="shared" si="1"/>
        <v>88811</v>
      </c>
      <c r="K15" s="21">
        <f t="shared" si="2"/>
        <v>19795</v>
      </c>
      <c r="L15" s="19">
        <v>130</v>
      </c>
      <c r="M15" s="19"/>
      <c r="N15" s="19">
        <v>57534</v>
      </c>
      <c r="O15" s="19"/>
      <c r="P15" s="19">
        <v>2061</v>
      </c>
      <c r="Q15" s="19"/>
      <c r="R15" s="19">
        <v>2400</v>
      </c>
      <c r="S15" s="19"/>
      <c r="T15" s="19">
        <v>24228</v>
      </c>
      <c r="U15" s="19"/>
      <c r="V15" s="19">
        <v>0</v>
      </c>
      <c r="W15" s="19"/>
      <c r="X15" s="19">
        <v>1628</v>
      </c>
      <c r="Y15" s="19"/>
      <c r="Z15" s="19">
        <v>830</v>
      </c>
      <c r="AA15" s="19"/>
      <c r="AB15" s="19">
        <v>0</v>
      </c>
      <c r="AC15" s="19"/>
      <c r="AD15" s="19">
        <v>0</v>
      </c>
      <c r="AE15" s="19"/>
      <c r="AF15" s="21">
        <f t="shared" si="3"/>
        <v>88811</v>
      </c>
      <c r="AG15" s="21"/>
    </row>
    <row r="16" spans="1:33" ht="13.5">
      <c r="A16" s="19">
        <v>53</v>
      </c>
      <c r="B16" s="19">
        <v>2</v>
      </c>
      <c r="C16" s="19">
        <v>10</v>
      </c>
      <c r="D16" s="20" t="s">
        <v>105</v>
      </c>
      <c r="E16" s="19">
        <v>15660</v>
      </c>
      <c r="F16" s="19">
        <v>34349</v>
      </c>
      <c r="G16" s="19">
        <v>210524</v>
      </c>
      <c r="H16" s="19">
        <v>0</v>
      </c>
      <c r="I16" s="21">
        <f t="shared" si="0"/>
        <v>210524</v>
      </c>
      <c r="J16" s="21">
        <f t="shared" si="1"/>
        <v>260533</v>
      </c>
      <c r="K16" s="21">
        <f t="shared" si="2"/>
        <v>260533</v>
      </c>
      <c r="L16" s="19">
        <v>1556</v>
      </c>
      <c r="M16" s="19"/>
      <c r="N16" s="19">
        <v>215345</v>
      </c>
      <c r="O16" s="19"/>
      <c r="P16" s="19">
        <v>3194</v>
      </c>
      <c r="Q16" s="19"/>
      <c r="R16" s="19">
        <v>5327</v>
      </c>
      <c r="S16" s="19"/>
      <c r="T16" s="19">
        <v>17882</v>
      </c>
      <c r="U16" s="19"/>
      <c r="V16" s="19">
        <v>0</v>
      </c>
      <c r="W16" s="19"/>
      <c r="X16" s="19">
        <v>0</v>
      </c>
      <c r="Y16" s="19"/>
      <c r="Z16" s="19">
        <v>14622</v>
      </c>
      <c r="AA16" s="19"/>
      <c r="AB16" s="19">
        <v>825</v>
      </c>
      <c r="AC16" s="19"/>
      <c r="AD16" s="19">
        <v>1782</v>
      </c>
      <c r="AE16" s="19"/>
      <c r="AF16" s="21">
        <f t="shared" si="3"/>
        <v>260533</v>
      </c>
      <c r="AG16" s="21"/>
    </row>
    <row r="17" spans="4:33" ht="13.5">
      <c r="D17" s="20"/>
      <c r="E17" s="19"/>
      <c r="F17" s="19"/>
      <c r="G17" s="19"/>
      <c r="H17" s="19"/>
      <c r="I17" s="21"/>
      <c r="J17" s="21"/>
      <c r="K17" s="2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</row>
    <row r="18" spans="4:33" ht="13.5">
      <c r="D18" s="20"/>
      <c r="E18" s="19"/>
      <c r="F18" s="19"/>
      <c r="G18" s="19"/>
      <c r="H18" s="19"/>
      <c r="I18" s="21"/>
      <c r="J18" s="21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1"/>
    </row>
    <row r="19" spans="1:33" ht="13.5">
      <c r="A19" s="19">
        <v>14</v>
      </c>
      <c r="B19" s="19">
        <v>3</v>
      </c>
      <c r="C19" s="19">
        <v>11</v>
      </c>
      <c r="D19" s="20" t="s">
        <v>106</v>
      </c>
      <c r="E19" s="19">
        <v>2179</v>
      </c>
      <c r="F19" s="19">
        <v>19725</v>
      </c>
      <c r="G19" s="19">
        <v>0</v>
      </c>
      <c r="H19" s="19">
        <v>273866</v>
      </c>
      <c r="I19" s="21">
        <f t="shared" si="0"/>
        <v>273866</v>
      </c>
      <c r="J19" s="21">
        <f t="shared" si="1"/>
        <v>295770</v>
      </c>
      <c r="K19" s="21">
        <f t="shared" si="2"/>
        <v>21904</v>
      </c>
      <c r="L19" s="19">
        <v>8941</v>
      </c>
      <c r="M19" s="19"/>
      <c r="N19" s="19">
        <v>136283</v>
      </c>
      <c r="O19" s="19"/>
      <c r="P19" s="19">
        <v>879</v>
      </c>
      <c r="Q19" s="19"/>
      <c r="R19" s="19">
        <v>0</v>
      </c>
      <c r="S19" s="19"/>
      <c r="T19" s="19">
        <v>149018</v>
      </c>
      <c r="U19" s="19"/>
      <c r="V19" s="19">
        <v>0</v>
      </c>
      <c r="W19" s="19"/>
      <c r="X19" s="19">
        <v>0</v>
      </c>
      <c r="Y19" s="19"/>
      <c r="Z19" s="19">
        <v>0</v>
      </c>
      <c r="AA19" s="19"/>
      <c r="AB19" s="19">
        <v>649</v>
      </c>
      <c r="AC19" s="19"/>
      <c r="AD19" s="19">
        <v>0</v>
      </c>
      <c r="AE19" s="19"/>
      <c r="AF19" s="21">
        <f t="shared" si="3"/>
        <v>295770</v>
      </c>
      <c r="AG19" s="21"/>
    </row>
    <row r="20" spans="1:33" ht="13.5">
      <c r="A20" s="19">
        <v>5</v>
      </c>
      <c r="B20" s="19">
        <v>3</v>
      </c>
      <c r="C20" s="19">
        <v>12</v>
      </c>
      <c r="D20" s="20" t="s">
        <v>107</v>
      </c>
      <c r="E20" s="19">
        <v>6653</v>
      </c>
      <c r="F20" s="19">
        <v>24867</v>
      </c>
      <c r="G20" s="19">
        <v>0</v>
      </c>
      <c r="H20" s="19">
        <v>340426</v>
      </c>
      <c r="I20" s="21">
        <f t="shared" si="0"/>
        <v>340426</v>
      </c>
      <c r="J20" s="21">
        <f t="shared" si="1"/>
        <v>371946</v>
      </c>
      <c r="K20" s="21">
        <f t="shared" si="2"/>
        <v>31520</v>
      </c>
      <c r="L20" s="19">
        <v>31301</v>
      </c>
      <c r="M20" s="19"/>
      <c r="N20" s="19">
        <v>265471</v>
      </c>
      <c r="O20" s="19"/>
      <c r="P20" s="19">
        <v>48097</v>
      </c>
      <c r="Q20" s="19"/>
      <c r="R20" s="19">
        <v>951</v>
      </c>
      <c r="S20" s="19"/>
      <c r="T20" s="19">
        <v>2524</v>
      </c>
      <c r="U20" s="19"/>
      <c r="V20" s="19">
        <v>0</v>
      </c>
      <c r="W20" s="19"/>
      <c r="X20" s="19">
        <v>0</v>
      </c>
      <c r="Y20" s="19"/>
      <c r="Z20" s="19">
        <v>23019</v>
      </c>
      <c r="AA20" s="19"/>
      <c r="AB20" s="19">
        <v>370</v>
      </c>
      <c r="AC20" s="19"/>
      <c r="AD20" s="19">
        <v>213</v>
      </c>
      <c r="AE20" s="19"/>
      <c r="AF20" s="21">
        <f t="shared" si="3"/>
        <v>371946</v>
      </c>
      <c r="AG20" s="21"/>
    </row>
    <row r="21" spans="1:33" ht="13.5">
      <c r="A21" s="19">
        <v>45</v>
      </c>
      <c r="B21" s="19">
        <v>3</v>
      </c>
      <c r="C21" s="19">
        <v>13</v>
      </c>
      <c r="D21" s="20" t="s">
        <v>108</v>
      </c>
      <c r="E21" s="19">
        <v>16706</v>
      </c>
      <c r="F21" s="19">
        <v>60927</v>
      </c>
      <c r="G21" s="19">
        <v>0</v>
      </c>
      <c r="H21" s="19">
        <v>488045</v>
      </c>
      <c r="I21" s="21">
        <f t="shared" si="0"/>
        <v>488045</v>
      </c>
      <c r="J21" s="21">
        <f t="shared" si="1"/>
        <v>565678</v>
      </c>
      <c r="K21" s="21">
        <f t="shared" si="2"/>
        <v>77633</v>
      </c>
      <c r="L21" s="19">
        <v>9030</v>
      </c>
      <c r="M21" s="19"/>
      <c r="N21" s="19">
        <v>342798</v>
      </c>
      <c r="O21" s="19"/>
      <c r="P21" s="19">
        <v>10261</v>
      </c>
      <c r="Q21" s="19"/>
      <c r="R21" s="19">
        <v>56536</v>
      </c>
      <c r="S21" s="19"/>
      <c r="T21" s="19">
        <v>140166</v>
      </c>
      <c r="U21" s="19"/>
      <c r="V21" s="19">
        <v>0</v>
      </c>
      <c r="W21" s="19"/>
      <c r="X21" s="19">
        <v>0</v>
      </c>
      <c r="Y21" s="19"/>
      <c r="Z21" s="19">
        <v>6537</v>
      </c>
      <c r="AA21" s="19"/>
      <c r="AB21" s="19">
        <v>350</v>
      </c>
      <c r="AC21" s="19"/>
      <c r="AD21" s="19">
        <v>0</v>
      </c>
      <c r="AE21" s="19"/>
      <c r="AF21" s="21">
        <f t="shared" si="3"/>
        <v>565678</v>
      </c>
      <c r="AG21" s="21"/>
    </row>
    <row r="22" spans="1:33" ht="13.5">
      <c r="A22" s="19">
        <v>55</v>
      </c>
      <c r="B22" s="19">
        <v>3</v>
      </c>
      <c r="C22" s="19">
        <v>14</v>
      </c>
      <c r="D22" s="19" t="s">
        <v>109</v>
      </c>
      <c r="E22" s="19">
        <v>2353</v>
      </c>
      <c r="F22" s="19">
        <v>2518</v>
      </c>
      <c r="G22" s="19">
        <v>0</v>
      </c>
      <c r="H22" s="19">
        <v>19430</v>
      </c>
      <c r="I22" s="21">
        <f t="shared" si="0"/>
        <v>19430</v>
      </c>
      <c r="J22" s="21">
        <f t="shared" si="1"/>
        <v>24301</v>
      </c>
      <c r="K22" s="21">
        <f t="shared" si="2"/>
        <v>4871</v>
      </c>
      <c r="L22" s="19">
        <v>0</v>
      </c>
      <c r="M22" s="19"/>
      <c r="N22" s="19">
        <v>11137</v>
      </c>
      <c r="O22" s="19"/>
      <c r="P22" s="19">
        <v>659</v>
      </c>
      <c r="Q22" s="19"/>
      <c r="R22" s="19">
        <v>4764</v>
      </c>
      <c r="S22" s="19"/>
      <c r="T22" s="19">
        <v>7357</v>
      </c>
      <c r="U22" s="19"/>
      <c r="V22" s="19">
        <v>384</v>
      </c>
      <c r="W22" s="19"/>
      <c r="X22" s="19">
        <v>0</v>
      </c>
      <c r="Y22" s="19"/>
      <c r="Z22" s="19">
        <v>0</v>
      </c>
      <c r="AA22" s="19"/>
      <c r="AB22" s="19">
        <v>0</v>
      </c>
      <c r="AC22" s="19"/>
      <c r="AD22" s="19">
        <v>0</v>
      </c>
      <c r="AE22" s="19"/>
      <c r="AF22" s="21">
        <f t="shared" si="3"/>
        <v>24301</v>
      </c>
      <c r="AG22" s="21"/>
    </row>
    <row r="23" spans="1:33" ht="13.5">
      <c r="A23" s="19">
        <v>65</v>
      </c>
      <c r="B23" s="19">
        <v>3</v>
      </c>
      <c r="C23" s="19">
        <v>15</v>
      </c>
      <c r="D23" s="19" t="s">
        <v>110</v>
      </c>
      <c r="E23" s="19">
        <v>13</v>
      </c>
      <c r="F23" s="19">
        <v>2358</v>
      </c>
      <c r="G23" s="19">
        <v>0</v>
      </c>
      <c r="H23" s="19">
        <v>16913</v>
      </c>
      <c r="I23" s="21">
        <f t="shared" si="0"/>
        <v>16913</v>
      </c>
      <c r="J23" s="21">
        <f t="shared" si="1"/>
        <v>19284</v>
      </c>
      <c r="K23" s="21">
        <f t="shared" si="2"/>
        <v>2371</v>
      </c>
      <c r="L23" s="19">
        <v>346</v>
      </c>
      <c r="M23" s="19"/>
      <c r="N23" s="19">
        <v>4875</v>
      </c>
      <c r="O23" s="19"/>
      <c r="P23" s="19">
        <v>399</v>
      </c>
      <c r="Q23" s="19"/>
      <c r="R23" s="19">
        <v>9002</v>
      </c>
      <c r="S23" s="19"/>
      <c r="T23" s="19">
        <v>4606</v>
      </c>
      <c r="U23" s="19"/>
      <c r="V23" s="19">
        <v>0</v>
      </c>
      <c r="W23" s="19"/>
      <c r="X23" s="19">
        <v>0</v>
      </c>
      <c r="Y23" s="19"/>
      <c r="Z23" s="19">
        <v>56</v>
      </c>
      <c r="AA23" s="19"/>
      <c r="AB23" s="19">
        <v>0</v>
      </c>
      <c r="AC23" s="19"/>
      <c r="AD23" s="19">
        <v>0</v>
      </c>
      <c r="AE23" s="19"/>
      <c r="AF23" s="21">
        <f t="shared" si="3"/>
        <v>19284</v>
      </c>
      <c r="AG23" s="21"/>
    </row>
    <row r="24" spans="1:33" ht="13.5">
      <c r="A24" s="19">
        <v>17</v>
      </c>
      <c r="B24" s="19">
        <v>3</v>
      </c>
      <c r="C24" s="19">
        <v>16</v>
      </c>
      <c r="D24" s="20" t="s">
        <v>111</v>
      </c>
      <c r="E24" s="19">
        <v>1840</v>
      </c>
      <c r="F24" s="19">
        <v>15264</v>
      </c>
      <c r="G24" s="19">
        <v>98025</v>
      </c>
      <c r="H24" s="19">
        <v>0</v>
      </c>
      <c r="I24" s="21">
        <f t="shared" si="0"/>
        <v>98025</v>
      </c>
      <c r="J24" s="21">
        <f t="shared" si="1"/>
        <v>115129</v>
      </c>
      <c r="K24" s="21">
        <f t="shared" si="2"/>
        <v>115129</v>
      </c>
      <c r="L24" s="19">
        <v>31283</v>
      </c>
      <c r="M24" s="19"/>
      <c r="N24" s="19">
        <v>59161</v>
      </c>
      <c r="O24" s="19"/>
      <c r="P24" s="19">
        <v>1627</v>
      </c>
      <c r="Q24" s="19"/>
      <c r="R24" s="19">
        <v>0</v>
      </c>
      <c r="S24" s="19"/>
      <c r="T24" s="19">
        <v>14257</v>
      </c>
      <c r="U24" s="19"/>
      <c r="V24" s="19">
        <v>420</v>
      </c>
      <c r="W24" s="19"/>
      <c r="X24" s="19">
        <v>0</v>
      </c>
      <c r="Y24" s="19"/>
      <c r="Z24" s="19">
        <v>8260</v>
      </c>
      <c r="AA24" s="19"/>
      <c r="AB24" s="19">
        <v>121</v>
      </c>
      <c r="AC24" s="19"/>
      <c r="AD24" s="19">
        <v>0</v>
      </c>
      <c r="AE24" s="19"/>
      <c r="AF24" s="21">
        <f t="shared" si="3"/>
        <v>115129</v>
      </c>
      <c r="AG24" s="21"/>
    </row>
    <row r="25" spans="1:33" ht="13.5">
      <c r="A25" s="19">
        <v>58</v>
      </c>
      <c r="B25" s="19">
        <v>3</v>
      </c>
      <c r="C25" s="19">
        <v>17</v>
      </c>
      <c r="D25" s="20" t="s">
        <v>112</v>
      </c>
      <c r="E25" s="19">
        <v>9650</v>
      </c>
      <c r="F25" s="19">
        <v>22213</v>
      </c>
      <c r="G25" s="19">
        <v>11264</v>
      </c>
      <c r="H25" s="19">
        <v>237893</v>
      </c>
      <c r="I25" s="21">
        <f t="shared" si="0"/>
        <v>249157</v>
      </c>
      <c r="J25" s="21">
        <f t="shared" si="1"/>
        <v>281020</v>
      </c>
      <c r="K25" s="21">
        <f t="shared" si="2"/>
        <v>43127</v>
      </c>
      <c r="L25" s="19">
        <v>20747</v>
      </c>
      <c r="M25" s="19"/>
      <c r="N25" s="19">
        <v>208465</v>
      </c>
      <c r="O25" s="19"/>
      <c r="P25" s="19">
        <v>28998</v>
      </c>
      <c r="Q25" s="19"/>
      <c r="R25" s="19">
        <v>0</v>
      </c>
      <c r="S25" s="19"/>
      <c r="T25" s="19">
        <v>13285</v>
      </c>
      <c r="U25" s="19"/>
      <c r="V25" s="19">
        <v>0</v>
      </c>
      <c r="W25" s="19"/>
      <c r="X25" s="19">
        <v>0</v>
      </c>
      <c r="Y25" s="19"/>
      <c r="Z25" s="19">
        <v>9482</v>
      </c>
      <c r="AA25" s="19"/>
      <c r="AB25" s="19">
        <v>43</v>
      </c>
      <c r="AC25" s="19"/>
      <c r="AD25" s="19">
        <v>0</v>
      </c>
      <c r="AE25" s="19"/>
      <c r="AF25" s="21">
        <f t="shared" si="3"/>
        <v>281020</v>
      </c>
      <c r="AG25" s="21"/>
    </row>
    <row r="26" spans="1:33" ht="13.5">
      <c r="A26" s="19">
        <v>56</v>
      </c>
      <c r="B26" s="19">
        <v>3</v>
      </c>
      <c r="C26" s="19">
        <v>18</v>
      </c>
      <c r="D26" s="20" t="s">
        <v>113</v>
      </c>
      <c r="E26" s="19">
        <v>167</v>
      </c>
      <c r="F26" s="19">
        <v>5620</v>
      </c>
      <c r="G26" s="19">
        <v>0</v>
      </c>
      <c r="H26" s="19">
        <v>122183</v>
      </c>
      <c r="I26" s="21">
        <f t="shared" si="0"/>
        <v>122183</v>
      </c>
      <c r="J26" s="21">
        <f t="shared" si="1"/>
        <v>127970</v>
      </c>
      <c r="K26" s="21">
        <f t="shared" si="2"/>
        <v>5787</v>
      </c>
      <c r="L26" s="19">
        <v>0</v>
      </c>
      <c r="M26" s="19"/>
      <c r="N26" s="19">
        <v>54544</v>
      </c>
      <c r="O26" s="19"/>
      <c r="P26" s="19">
        <v>885</v>
      </c>
      <c r="Q26" s="19"/>
      <c r="R26" s="19">
        <v>1653</v>
      </c>
      <c r="S26" s="19"/>
      <c r="T26" s="19">
        <v>70120</v>
      </c>
      <c r="U26" s="19"/>
      <c r="V26" s="19">
        <v>0</v>
      </c>
      <c r="W26" s="19"/>
      <c r="X26" s="19">
        <v>0</v>
      </c>
      <c r="Y26" s="19"/>
      <c r="Z26" s="19">
        <v>768</v>
      </c>
      <c r="AA26" s="19"/>
      <c r="AB26" s="19">
        <v>0</v>
      </c>
      <c r="AC26" s="19"/>
      <c r="AD26" s="19">
        <v>0</v>
      </c>
      <c r="AE26" s="19"/>
      <c r="AF26" s="21">
        <f t="shared" si="3"/>
        <v>127970</v>
      </c>
      <c r="AG26" s="21"/>
    </row>
    <row r="27" spans="1:33" ht="13.5">
      <c r="A27" s="20">
        <v>71</v>
      </c>
      <c r="B27" s="20">
        <v>3</v>
      </c>
      <c r="C27" s="20">
        <v>19</v>
      </c>
      <c r="D27" s="20" t="s">
        <v>114</v>
      </c>
      <c r="E27" s="19">
        <v>1934</v>
      </c>
      <c r="F27" s="19">
        <v>5727</v>
      </c>
      <c r="G27" s="19">
        <v>18931</v>
      </c>
      <c r="H27" s="19">
        <v>9611</v>
      </c>
      <c r="I27" s="21">
        <f t="shared" si="0"/>
        <v>28542</v>
      </c>
      <c r="J27" s="21">
        <f t="shared" si="1"/>
        <v>36203</v>
      </c>
      <c r="K27" s="21">
        <f t="shared" si="2"/>
        <v>26592</v>
      </c>
      <c r="L27" s="19">
        <v>0</v>
      </c>
      <c r="M27" s="19"/>
      <c r="N27" s="19">
        <v>9128</v>
      </c>
      <c r="O27" s="19"/>
      <c r="P27" s="19">
        <v>0</v>
      </c>
      <c r="Q27" s="19"/>
      <c r="R27" s="19">
        <v>700</v>
      </c>
      <c r="S27" s="19"/>
      <c r="T27" s="19">
        <v>24701</v>
      </c>
      <c r="U27" s="19"/>
      <c r="V27" s="19">
        <v>0</v>
      </c>
      <c r="W27" s="19"/>
      <c r="X27" s="19">
        <v>0</v>
      </c>
      <c r="Y27" s="19"/>
      <c r="Z27" s="19">
        <v>1674</v>
      </c>
      <c r="AA27" s="19"/>
      <c r="AB27" s="19">
        <v>0</v>
      </c>
      <c r="AC27" s="19"/>
      <c r="AD27" s="19">
        <v>0</v>
      </c>
      <c r="AE27" s="19"/>
      <c r="AF27" s="21">
        <f t="shared" si="3"/>
        <v>36203</v>
      </c>
      <c r="AG27" s="21"/>
    </row>
    <row r="28" spans="1:33" ht="13.5">
      <c r="A28" s="19">
        <v>78</v>
      </c>
      <c r="B28" s="19">
        <v>3</v>
      </c>
      <c r="C28" s="19">
        <v>20</v>
      </c>
      <c r="D28" s="20" t="s">
        <v>115</v>
      </c>
      <c r="E28" s="19">
        <v>6671</v>
      </c>
      <c r="F28" s="19">
        <v>1635</v>
      </c>
      <c r="G28" s="19">
        <v>54619</v>
      </c>
      <c r="H28" s="19">
        <v>12508</v>
      </c>
      <c r="I28" s="21">
        <f t="shared" si="0"/>
        <v>67127</v>
      </c>
      <c r="J28" s="21">
        <f t="shared" si="1"/>
        <v>75433</v>
      </c>
      <c r="K28" s="21">
        <f t="shared" si="2"/>
        <v>62925</v>
      </c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/>
      <c r="T28" s="19">
        <v>35652</v>
      </c>
      <c r="U28" s="19"/>
      <c r="V28" s="19">
        <v>0</v>
      </c>
      <c r="W28" s="19"/>
      <c r="X28" s="19">
        <v>0</v>
      </c>
      <c r="Y28" s="19"/>
      <c r="Z28" s="19">
        <v>39781</v>
      </c>
      <c r="AA28" s="19"/>
      <c r="AB28" s="19">
        <v>0</v>
      </c>
      <c r="AC28" s="19"/>
      <c r="AD28" s="19">
        <v>0</v>
      </c>
      <c r="AE28" s="19"/>
      <c r="AF28" s="21">
        <f t="shared" si="3"/>
        <v>75433</v>
      </c>
      <c r="AG28" s="21"/>
    </row>
    <row r="29" spans="1:33" ht="13.5">
      <c r="A29" s="19">
        <v>79</v>
      </c>
      <c r="B29" s="19">
        <v>3</v>
      </c>
      <c r="C29" s="19">
        <v>21</v>
      </c>
      <c r="D29" s="20" t="s">
        <v>116</v>
      </c>
      <c r="E29" s="19">
        <v>1955</v>
      </c>
      <c r="F29" s="19">
        <v>6882</v>
      </c>
      <c r="G29" s="19">
        <v>45488</v>
      </c>
      <c r="H29" s="19">
        <v>0</v>
      </c>
      <c r="I29" s="21">
        <f t="shared" si="0"/>
        <v>45488</v>
      </c>
      <c r="J29" s="21">
        <f t="shared" si="1"/>
        <v>54325</v>
      </c>
      <c r="K29" s="21">
        <f t="shared" si="2"/>
        <v>54325</v>
      </c>
      <c r="L29" s="19">
        <v>0</v>
      </c>
      <c r="M29" s="19"/>
      <c r="N29" s="19">
        <v>10243</v>
      </c>
      <c r="O29" s="19"/>
      <c r="P29" s="19">
        <v>1260</v>
      </c>
      <c r="Q29" s="19"/>
      <c r="R29" s="19">
        <v>0</v>
      </c>
      <c r="S29" s="19"/>
      <c r="T29" s="19">
        <v>42822</v>
      </c>
      <c r="U29" s="19"/>
      <c r="V29" s="19">
        <v>0</v>
      </c>
      <c r="W29" s="19"/>
      <c r="X29" s="19">
        <v>0</v>
      </c>
      <c r="Y29" s="19"/>
      <c r="Z29" s="19">
        <v>0</v>
      </c>
      <c r="AA29" s="19"/>
      <c r="AB29" s="19">
        <v>0</v>
      </c>
      <c r="AC29" s="19"/>
      <c r="AD29" s="19">
        <v>0</v>
      </c>
      <c r="AE29" s="19"/>
      <c r="AF29" s="21">
        <f t="shared" si="3"/>
        <v>54325</v>
      </c>
      <c r="AG29" s="21"/>
    </row>
    <row r="30" spans="1:33" ht="13.5">
      <c r="A30" s="19">
        <v>80</v>
      </c>
      <c r="B30" s="19">
        <v>3</v>
      </c>
      <c r="C30" s="19">
        <v>22</v>
      </c>
      <c r="D30" s="20" t="s">
        <v>117</v>
      </c>
      <c r="E30" s="19">
        <v>3800</v>
      </c>
      <c r="F30" s="19">
        <v>1747</v>
      </c>
      <c r="G30" s="19">
        <v>40525</v>
      </c>
      <c r="H30" s="19">
        <v>0</v>
      </c>
      <c r="I30" s="21">
        <f t="shared" si="0"/>
        <v>40525</v>
      </c>
      <c r="J30" s="21">
        <f t="shared" si="1"/>
        <v>46072</v>
      </c>
      <c r="K30" s="21">
        <f t="shared" si="2"/>
        <v>46072</v>
      </c>
      <c r="L30" s="19">
        <v>0</v>
      </c>
      <c r="M30" s="19"/>
      <c r="N30" s="19">
        <v>23549</v>
      </c>
      <c r="O30" s="19"/>
      <c r="P30" s="19">
        <v>2732</v>
      </c>
      <c r="Q30" s="19"/>
      <c r="R30" s="19">
        <v>0</v>
      </c>
      <c r="S30" s="19"/>
      <c r="T30" s="19">
        <v>19791</v>
      </c>
      <c r="U30" s="19"/>
      <c r="V30" s="19">
        <v>0</v>
      </c>
      <c r="W30" s="19"/>
      <c r="X30" s="19">
        <v>0</v>
      </c>
      <c r="Y30" s="19"/>
      <c r="Z30" s="19">
        <v>0</v>
      </c>
      <c r="AA30" s="19"/>
      <c r="AB30" s="19">
        <v>0</v>
      </c>
      <c r="AC30" s="19"/>
      <c r="AD30" s="19">
        <v>0</v>
      </c>
      <c r="AE30" s="19"/>
      <c r="AF30" s="21">
        <f t="shared" si="3"/>
        <v>46072</v>
      </c>
      <c r="AG30" s="21"/>
    </row>
    <row r="31" spans="1:33" ht="13.5">
      <c r="A31" s="19">
        <v>85</v>
      </c>
      <c r="B31" s="19">
        <v>3</v>
      </c>
      <c r="C31" s="19">
        <v>23</v>
      </c>
      <c r="D31" s="20" t="s">
        <v>118</v>
      </c>
      <c r="E31" s="19">
        <v>1046</v>
      </c>
      <c r="F31" s="19">
        <v>3019</v>
      </c>
      <c r="G31" s="19">
        <v>35463</v>
      </c>
      <c r="H31" s="19">
        <v>0</v>
      </c>
      <c r="I31" s="21">
        <f t="shared" si="0"/>
        <v>35463</v>
      </c>
      <c r="J31" s="21">
        <f t="shared" si="1"/>
        <v>39528</v>
      </c>
      <c r="K31" s="21">
        <f t="shared" si="2"/>
        <v>39528</v>
      </c>
      <c r="L31" s="19">
        <v>0</v>
      </c>
      <c r="M31" s="19"/>
      <c r="N31" s="19">
        <v>0</v>
      </c>
      <c r="O31" s="19"/>
      <c r="P31" s="19">
        <v>0</v>
      </c>
      <c r="Q31" s="19"/>
      <c r="R31" s="19">
        <v>0</v>
      </c>
      <c r="S31" s="19"/>
      <c r="T31" s="19">
        <v>36028</v>
      </c>
      <c r="U31" s="19"/>
      <c r="V31" s="19">
        <v>0</v>
      </c>
      <c r="W31" s="19"/>
      <c r="X31" s="19">
        <v>0</v>
      </c>
      <c r="Y31" s="19"/>
      <c r="Z31" s="19">
        <v>3500</v>
      </c>
      <c r="AA31" s="19"/>
      <c r="AB31" s="19">
        <v>0</v>
      </c>
      <c r="AC31" s="19"/>
      <c r="AD31" s="19">
        <v>0</v>
      </c>
      <c r="AE31" s="19"/>
      <c r="AF31" s="21">
        <f t="shared" si="3"/>
        <v>39528</v>
      </c>
      <c r="AG31" s="21"/>
    </row>
    <row r="32" spans="4:33" ht="13.5">
      <c r="D32" s="20"/>
      <c r="E32" s="19"/>
      <c r="F32" s="19"/>
      <c r="G32" s="19"/>
      <c r="H32" s="19"/>
      <c r="I32" s="21"/>
      <c r="J32" s="21"/>
      <c r="K32" s="2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1"/>
      <c r="AG32" s="21"/>
    </row>
    <row r="33" spans="4:33" ht="13.5">
      <c r="D33" s="20"/>
      <c r="E33" s="19"/>
      <c r="F33" s="19"/>
      <c r="G33" s="19"/>
      <c r="H33" s="19"/>
      <c r="I33" s="21"/>
      <c r="J33" s="21"/>
      <c r="K33" s="2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1"/>
      <c r="AG33" s="21"/>
    </row>
    <row r="34" spans="1:33" ht="13.5">
      <c r="A34" s="19">
        <v>35</v>
      </c>
      <c r="B34" s="19">
        <v>4</v>
      </c>
      <c r="C34" s="19">
        <v>24</v>
      </c>
      <c r="D34" s="20" t="s">
        <v>119</v>
      </c>
      <c r="E34" s="19">
        <v>9174</v>
      </c>
      <c r="F34" s="19">
        <v>47627</v>
      </c>
      <c r="G34" s="19">
        <v>0</v>
      </c>
      <c r="H34" s="19">
        <v>488994</v>
      </c>
      <c r="I34" s="21">
        <f t="shared" si="0"/>
        <v>488994</v>
      </c>
      <c r="J34" s="21">
        <f t="shared" si="1"/>
        <v>545795</v>
      </c>
      <c r="K34" s="21">
        <f t="shared" si="2"/>
        <v>56801</v>
      </c>
      <c r="L34" s="19">
        <v>6658</v>
      </c>
      <c r="M34" s="19"/>
      <c r="N34" s="19">
        <v>191300</v>
      </c>
      <c r="O34" s="19"/>
      <c r="P34" s="19">
        <v>6549</v>
      </c>
      <c r="Q34" s="19"/>
      <c r="R34" s="19">
        <v>22319</v>
      </c>
      <c r="S34" s="19"/>
      <c r="T34" s="19">
        <v>316606</v>
      </c>
      <c r="U34" s="19"/>
      <c r="V34" s="19">
        <v>1330</v>
      </c>
      <c r="W34" s="19"/>
      <c r="X34" s="19">
        <v>0</v>
      </c>
      <c r="Y34" s="19"/>
      <c r="Z34" s="19">
        <v>0</v>
      </c>
      <c r="AA34" s="19"/>
      <c r="AB34" s="19">
        <v>1033</v>
      </c>
      <c r="AC34" s="19"/>
      <c r="AD34" s="19">
        <v>0</v>
      </c>
      <c r="AE34" s="19"/>
      <c r="AF34" s="21">
        <f t="shared" si="3"/>
        <v>545795</v>
      </c>
      <c r="AG34" s="21"/>
    </row>
    <row r="35" spans="1:33" ht="13.5">
      <c r="A35" s="19">
        <v>72</v>
      </c>
      <c r="B35" s="19">
        <v>4</v>
      </c>
      <c r="C35" s="19">
        <v>25</v>
      </c>
      <c r="D35" s="19" t="s">
        <v>120</v>
      </c>
      <c r="E35" s="19">
        <v>280</v>
      </c>
      <c r="F35" s="19">
        <v>5268</v>
      </c>
      <c r="G35" s="19">
        <v>0</v>
      </c>
      <c r="H35" s="19">
        <v>46263</v>
      </c>
      <c r="I35" s="21">
        <f t="shared" si="0"/>
        <v>46263</v>
      </c>
      <c r="J35" s="21">
        <f t="shared" si="1"/>
        <v>51811</v>
      </c>
      <c r="K35" s="21">
        <f t="shared" si="2"/>
        <v>5548</v>
      </c>
      <c r="L35" s="19">
        <v>729</v>
      </c>
      <c r="M35" s="19"/>
      <c r="N35" s="19">
        <v>14629</v>
      </c>
      <c r="O35" s="19"/>
      <c r="P35" s="19">
        <v>99</v>
      </c>
      <c r="Q35" s="19"/>
      <c r="R35" s="19">
        <v>0</v>
      </c>
      <c r="S35" s="19"/>
      <c r="T35" s="19">
        <v>34756</v>
      </c>
      <c r="U35" s="19"/>
      <c r="V35" s="19">
        <v>0</v>
      </c>
      <c r="W35" s="19"/>
      <c r="X35" s="19">
        <v>0</v>
      </c>
      <c r="Y35" s="19"/>
      <c r="Z35" s="19">
        <v>773</v>
      </c>
      <c r="AA35" s="19"/>
      <c r="AB35" s="19">
        <v>0</v>
      </c>
      <c r="AC35" s="19"/>
      <c r="AD35" s="19">
        <v>825</v>
      </c>
      <c r="AE35" s="19"/>
      <c r="AF35" s="21">
        <f t="shared" si="3"/>
        <v>51811</v>
      </c>
      <c r="AG35" s="21"/>
    </row>
    <row r="36" spans="1:33" ht="13.5">
      <c r="A36" s="19">
        <v>29</v>
      </c>
      <c r="B36" s="19">
        <v>4</v>
      </c>
      <c r="C36" s="19">
        <v>26</v>
      </c>
      <c r="D36" s="20" t="s">
        <v>121</v>
      </c>
      <c r="E36" s="19">
        <v>1645</v>
      </c>
      <c r="F36" s="19">
        <v>9096</v>
      </c>
      <c r="G36" s="19">
        <v>0</v>
      </c>
      <c r="H36" s="19">
        <v>295868</v>
      </c>
      <c r="I36" s="21">
        <f t="shared" si="0"/>
        <v>295868</v>
      </c>
      <c r="J36" s="21">
        <f t="shared" si="1"/>
        <v>306609</v>
      </c>
      <c r="K36" s="21">
        <f t="shared" si="2"/>
        <v>10741</v>
      </c>
      <c r="L36" s="19">
        <v>0</v>
      </c>
      <c r="M36" s="19"/>
      <c r="N36" s="19">
        <v>171048</v>
      </c>
      <c r="O36" s="19"/>
      <c r="P36" s="19">
        <v>3491</v>
      </c>
      <c r="Q36" s="19"/>
      <c r="R36" s="19">
        <v>222</v>
      </c>
      <c r="S36" s="19"/>
      <c r="T36" s="19">
        <v>75743</v>
      </c>
      <c r="U36" s="19"/>
      <c r="V36" s="19">
        <v>0</v>
      </c>
      <c r="W36" s="19"/>
      <c r="X36" s="19">
        <v>0</v>
      </c>
      <c r="Y36" s="19"/>
      <c r="Z36" s="19">
        <v>54396</v>
      </c>
      <c r="AA36" s="19"/>
      <c r="AB36" s="19">
        <v>1182</v>
      </c>
      <c r="AC36" s="19"/>
      <c r="AD36" s="19">
        <v>527</v>
      </c>
      <c r="AE36" s="19"/>
      <c r="AF36" s="21">
        <f t="shared" si="3"/>
        <v>306609</v>
      </c>
      <c r="AG36" s="21"/>
    </row>
    <row r="37" spans="1:33" ht="13.5">
      <c r="A37" s="19">
        <v>25</v>
      </c>
      <c r="B37" s="19">
        <v>4</v>
      </c>
      <c r="C37" s="19">
        <v>27</v>
      </c>
      <c r="D37" s="20" t="s">
        <v>122</v>
      </c>
      <c r="E37" s="19">
        <v>5160</v>
      </c>
      <c r="F37" s="19">
        <v>2485</v>
      </c>
      <c r="G37" s="19">
        <v>130252</v>
      </c>
      <c r="H37" s="19">
        <v>4674</v>
      </c>
      <c r="I37" s="21">
        <f t="shared" si="0"/>
        <v>134926</v>
      </c>
      <c r="J37" s="21">
        <f t="shared" si="1"/>
        <v>142571</v>
      </c>
      <c r="K37" s="21">
        <f t="shared" si="2"/>
        <v>137897</v>
      </c>
      <c r="L37" s="19">
        <v>0</v>
      </c>
      <c r="M37" s="19"/>
      <c r="N37" s="19">
        <v>105641</v>
      </c>
      <c r="O37" s="19"/>
      <c r="P37" s="19">
        <v>794</v>
      </c>
      <c r="Q37" s="19"/>
      <c r="R37" s="19">
        <v>2208</v>
      </c>
      <c r="S37" s="19"/>
      <c r="T37" s="19">
        <v>33920</v>
      </c>
      <c r="U37" s="19"/>
      <c r="V37" s="19">
        <v>0</v>
      </c>
      <c r="W37" s="19"/>
      <c r="X37" s="19">
        <v>0</v>
      </c>
      <c r="Y37" s="19"/>
      <c r="Z37" s="19">
        <v>0</v>
      </c>
      <c r="AA37" s="19"/>
      <c r="AB37" s="19">
        <v>8</v>
      </c>
      <c r="AC37" s="19"/>
      <c r="AD37" s="19">
        <v>0</v>
      </c>
      <c r="AE37" s="19"/>
      <c r="AF37" s="21">
        <f t="shared" si="3"/>
        <v>142571</v>
      </c>
      <c r="AG37" s="21"/>
    </row>
    <row r="38" spans="1:33" ht="13.5">
      <c r="A38" s="19">
        <v>59</v>
      </c>
      <c r="B38" s="19">
        <v>4</v>
      </c>
      <c r="C38" s="19">
        <v>28</v>
      </c>
      <c r="D38" s="20" t="s">
        <v>123</v>
      </c>
      <c r="E38" s="19">
        <v>3687</v>
      </c>
      <c r="F38" s="19">
        <v>15120</v>
      </c>
      <c r="G38" s="19">
        <v>2248</v>
      </c>
      <c r="H38" s="19">
        <v>195833</v>
      </c>
      <c r="I38" s="21">
        <f t="shared" si="0"/>
        <v>198081</v>
      </c>
      <c r="J38" s="21">
        <f t="shared" si="1"/>
        <v>216888</v>
      </c>
      <c r="K38" s="21">
        <f t="shared" si="2"/>
        <v>21055</v>
      </c>
      <c r="L38" s="19">
        <v>30207</v>
      </c>
      <c r="M38" s="19"/>
      <c r="N38" s="19">
        <v>15198</v>
      </c>
      <c r="O38" s="19"/>
      <c r="P38" s="19">
        <v>0</v>
      </c>
      <c r="Q38" s="19"/>
      <c r="R38" s="19">
        <v>2296</v>
      </c>
      <c r="S38" s="19"/>
      <c r="T38" s="19">
        <v>149525</v>
      </c>
      <c r="U38" s="19"/>
      <c r="V38" s="19">
        <v>0</v>
      </c>
      <c r="W38" s="19"/>
      <c r="X38" s="19">
        <v>0</v>
      </c>
      <c r="Y38" s="19"/>
      <c r="Z38" s="19">
        <v>19662</v>
      </c>
      <c r="AA38" s="19"/>
      <c r="AB38" s="19">
        <v>0</v>
      </c>
      <c r="AC38" s="19"/>
      <c r="AD38" s="19">
        <v>0</v>
      </c>
      <c r="AE38" s="19"/>
      <c r="AF38" s="21">
        <f t="shared" si="3"/>
        <v>216888</v>
      </c>
      <c r="AG38" s="21"/>
    </row>
    <row r="39" spans="1:33" ht="13.5">
      <c r="A39" s="19">
        <v>66</v>
      </c>
      <c r="B39" s="19">
        <v>4</v>
      </c>
      <c r="C39" s="19">
        <v>29</v>
      </c>
      <c r="D39" s="20" t="s">
        <v>124</v>
      </c>
      <c r="E39" s="19">
        <v>1688</v>
      </c>
      <c r="F39" s="19">
        <v>7120</v>
      </c>
      <c r="G39" s="19">
        <v>55893</v>
      </c>
      <c r="H39" s="19">
        <v>81160</v>
      </c>
      <c r="I39" s="21">
        <f t="shared" si="0"/>
        <v>137053</v>
      </c>
      <c r="J39" s="21">
        <f t="shared" si="1"/>
        <v>145861</v>
      </c>
      <c r="K39" s="21">
        <f t="shared" si="2"/>
        <v>64701</v>
      </c>
      <c r="L39" s="19">
        <v>0</v>
      </c>
      <c r="M39" s="19"/>
      <c r="N39" s="19">
        <v>24487</v>
      </c>
      <c r="O39" s="19"/>
      <c r="P39" s="19">
        <v>6063</v>
      </c>
      <c r="Q39" s="19"/>
      <c r="R39" s="19">
        <v>15591</v>
      </c>
      <c r="S39" s="19"/>
      <c r="T39" s="19">
        <v>34131</v>
      </c>
      <c r="U39" s="19"/>
      <c r="V39" s="19">
        <v>87</v>
      </c>
      <c r="W39" s="19"/>
      <c r="X39" s="19">
        <v>0</v>
      </c>
      <c r="Y39" s="19"/>
      <c r="Z39" s="19">
        <v>59932</v>
      </c>
      <c r="AA39" s="19"/>
      <c r="AB39" s="19">
        <v>217</v>
      </c>
      <c r="AC39" s="19"/>
      <c r="AD39" s="19">
        <v>5353</v>
      </c>
      <c r="AE39" s="19"/>
      <c r="AF39" s="21">
        <f t="shared" si="3"/>
        <v>145861</v>
      </c>
      <c r="AG39" s="21"/>
    </row>
    <row r="40" spans="1:33" ht="13.5">
      <c r="A40" s="19">
        <v>64</v>
      </c>
      <c r="B40" s="19">
        <v>4</v>
      </c>
      <c r="C40" s="19">
        <v>30</v>
      </c>
      <c r="D40" s="22" t="s">
        <v>183</v>
      </c>
      <c r="E40" s="19">
        <v>3800</v>
      </c>
      <c r="F40" s="19">
        <v>3175</v>
      </c>
      <c r="G40" s="19">
        <v>103030</v>
      </c>
      <c r="H40" s="19">
        <v>0</v>
      </c>
      <c r="I40" s="21">
        <f t="shared" si="0"/>
        <v>103030</v>
      </c>
      <c r="J40" s="21">
        <f t="shared" si="1"/>
        <v>110005</v>
      </c>
      <c r="K40" s="21">
        <f t="shared" si="2"/>
        <v>110005</v>
      </c>
      <c r="L40" s="19">
        <v>0</v>
      </c>
      <c r="M40" s="19"/>
      <c r="N40" s="19">
        <v>26043</v>
      </c>
      <c r="O40" s="19"/>
      <c r="P40" s="19">
        <v>678</v>
      </c>
      <c r="Q40" s="19"/>
      <c r="R40" s="19">
        <v>1610</v>
      </c>
      <c r="S40" s="19"/>
      <c r="T40" s="19">
        <v>81566</v>
      </c>
      <c r="U40" s="19"/>
      <c r="V40" s="19">
        <v>0</v>
      </c>
      <c r="W40" s="19"/>
      <c r="X40" s="19">
        <v>0</v>
      </c>
      <c r="Y40" s="19"/>
      <c r="Z40" s="19">
        <v>0</v>
      </c>
      <c r="AA40" s="19"/>
      <c r="AB40" s="19">
        <v>108</v>
      </c>
      <c r="AC40" s="19"/>
      <c r="AD40" s="19">
        <v>0</v>
      </c>
      <c r="AE40" s="19"/>
      <c r="AF40" s="21">
        <f t="shared" si="3"/>
        <v>110005</v>
      </c>
      <c r="AG40" s="21"/>
    </row>
    <row r="41" spans="1:33" ht="13.5">
      <c r="A41" s="19">
        <v>88</v>
      </c>
      <c r="B41" s="19">
        <v>4</v>
      </c>
      <c r="C41" s="19">
        <v>31</v>
      </c>
      <c r="D41" s="20" t="s">
        <v>125</v>
      </c>
      <c r="E41" s="19">
        <v>2932</v>
      </c>
      <c r="F41" s="19">
        <v>4907</v>
      </c>
      <c r="G41" s="19">
        <v>77170</v>
      </c>
      <c r="H41" s="19">
        <v>0</v>
      </c>
      <c r="I41" s="21">
        <f t="shared" si="0"/>
        <v>77170</v>
      </c>
      <c r="J41" s="21">
        <f t="shared" si="1"/>
        <v>85009</v>
      </c>
      <c r="K41" s="21">
        <f t="shared" si="2"/>
        <v>85009</v>
      </c>
      <c r="L41" s="19">
        <v>0</v>
      </c>
      <c r="M41" s="19"/>
      <c r="N41" s="19">
        <v>4932</v>
      </c>
      <c r="O41" s="19"/>
      <c r="P41" s="19">
        <v>0</v>
      </c>
      <c r="Q41" s="19"/>
      <c r="R41" s="19">
        <v>0</v>
      </c>
      <c r="S41" s="19"/>
      <c r="T41" s="19">
        <v>75398</v>
      </c>
      <c r="U41" s="19"/>
      <c r="V41" s="19">
        <v>0</v>
      </c>
      <c r="W41" s="19"/>
      <c r="X41" s="19">
        <v>0</v>
      </c>
      <c r="Y41" s="19"/>
      <c r="Z41" s="19">
        <v>4679</v>
      </c>
      <c r="AA41" s="19"/>
      <c r="AB41" s="19">
        <v>0</v>
      </c>
      <c r="AC41" s="19"/>
      <c r="AD41" s="19">
        <v>0</v>
      </c>
      <c r="AE41" s="19"/>
      <c r="AF41" s="21">
        <f t="shared" si="3"/>
        <v>85009</v>
      </c>
      <c r="AG41" s="21"/>
    </row>
    <row r="42" spans="1:33" ht="13.5">
      <c r="A42" s="19">
        <v>52</v>
      </c>
      <c r="B42" s="19">
        <v>4</v>
      </c>
      <c r="C42" s="19">
        <v>32</v>
      </c>
      <c r="D42" s="20" t="s">
        <v>126</v>
      </c>
      <c r="E42" s="19">
        <v>1924</v>
      </c>
      <c r="F42" s="19">
        <v>3686</v>
      </c>
      <c r="G42" s="19">
        <v>0</v>
      </c>
      <c r="H42" s="19">
        <v>56913</v>
      </c>
      <c r="I42" s="21">
        <f t="shared" si="0"/>
        <v>56913</v>
      </c>
      <c r="J42" s="21">
        <f t="shared" si="1"/>
        <v>62523</v>
      </c>
      <c r="K42" s="21">
        <f t="shared" si="2"/>
        <v>5610</v>
      </c>
      <c r="L42" s="19">
        <v>0</v>
      </c>
      <c r="M42" s="19"/>
      <c r="N42" s="19">
        <v>56457</v>
      </c>
      <c r="O42" s="19"/>
      <c r="P42" s="19">
        <v>106</v>
      </c>
      <c r="Q42" s="19"/>
      <c r="R42" s="19">
        <v>0</v>
      </c>
      <c r="S42" s="19"/>
      <c r="T42" s="19">
        <v>2321</v>
      </c>
      <c r="U42" s="19"/>
      <c r="V42" s="19">
        <v>0</v>
      </c>
      <c r="W42" s="19"/>
      <c r="X42" s="19">
        <v>0</v>
      </c>
      <c r="Y42" s="19"/>
      <c r="Z42" s="19">
        <v>3639</v>
      </c>
      <c r="AA42" s="19"/>
      <c r="AB42" s="19">
        <v>0</v>
      </c>
      <c r="AC42" s="19"/>
      <c r="AD42" s="19">
        <v>0</v>
      </c>
      <c r="AE42" s="19"/>
      <c r="AF42" s="21">
        <f t="shared" si="3"/>
        <v>62523</v>
      </c>
      <c r="AG42" s="21"/>
    </row>
    <row r="43" spans="4:33" ht="13.5">
      <c r="D43" s="20"/>
      <c r="E43" s="19"/>
      <c r="F43" s="19"/>
      <c r="G43" s="19"/>
      <c r="H43" s="19"/>
      <c r="I43" s="21"/>
      <c r="J43" s="21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1"/>
      <c r="AG43" s="21"/>
    </row>
    <row r="44" spans="4:33" ht="13.5">
      <c r="D44" s="20"/>
      <c r="E44" s="19"/>
      <c r="F44" s="19"/>
      <c r="G44" s="19"/>
      <c r="H44" s="19"/>
      <c r="I44" s="21"/>
      <c r="J44" s="21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1"/>
      <c r="AG44" s="21"/>
    </row>
    <row r="45" spans="1:33" ht="13.5">
      <c r="A45" s="19">
        <v>70</v>
      </c>
      <c r="B45" s="19">
        <v>5</v>
      </c>
      <c r="C45" s="19">
        <v>33</v>
      </c>
      <c r="D45" s="20" t="s">
        <v>127</v>
      </c>
      <c r="E45" s="19">
        <v>19069</v>
      </c>
      <c r="F45" s="19">
        <v>82293</v>
      </c>
      <c r="G45" s="19">
        <v>0</v>
      </c>
      <c r="H45" s="19">
        <v>803660</v>
      </c>
      <c r="I45" s="21">
        <f aca="true" t="shared" si="4" ref="I45:I86">SUM(G45:H45)</f>
        <v>803660</v>
      </c>
      <c r="J45" s="21">
        <f aca="true" t="shared" si="5" ref="J45:J86">SUM(E45:F45,I45)</f>
        <v>905022</v>
      </c>
      <c r="K45" s="21">
        <f aca="true" t="shared" si="6" ref="K45:K88">SUM(E45:G45)</f>
        <v>101362</v>
      </c>
      <c r="L45" s="19">
        <v>159247</v>
      </c>
      <c r="M45" s="19"/>
      <c r="N45" s="19">
        <v>680217</v>
      </c>
      <c r="O45" s="19"/>
      <c r="P45" s="19">
        <v>26476</v>
      </c>
      <c r="Q45" s="19"/>
      <c r="R45" s="19">
        <v>170</v>
      </c>
      <c r="S45" s="19"/>
      <c r="T45" s="19">
        <v>35954</v>
      </c>
      <c r="U45" s="19"/>
      <c r="V45" s="19">
        <v>0</v>
      </c>
      <c r="W45" s="19"/>
      <c r="X45" s="19">
        <v>0</v>
      </c>
      <c r="Y45" s="19"/>
      <c r="Z45" s="19">
        <v>871</v>
      </c>
      <c r="AA45" s="19"/>
      <c r="AB45" s="19">
        <v>216</v>
      </c>
      <c r="AC45" s="19"/>
      <c r="AD45" s="19">
        <v>1871</v>
      </c>
      <c r="AE45" s="19"/>
      <c r="AF45" s="21">
        <f aca="true" t="shared" si="7" ref="AF45:AF86">SUM(L45:AD45)</f>
        <v>905022</v>
      </c>
      <c r="AG45" s="21"/>
    </row>
    <row r="46" spans="1:33" ht="13.5">
      <c r="A46" s="19">
        <v>83</v>
      </c>
      <c r="B46" s="19">
        <v>5</v>
      </c>
      <c r="C46" s="19">
        <v>34</v>
      </c>
      <c r="D46" s="20" t="s">
        <v>128</v>
      </c>
      <c r="E46" s="19">
        <v>1209</v>
      </c>
      <c r="F46" s="19">
        <v>8545</v>
      </c>
      <c r="G46" s="19">
        <v>0</v>
      </c>
      <c r="H46" s="19">
        <v>115923</v>
      </c>
      <c r="I46" s="21">
        <f t="shared" si="4"/>
        <v>115923</v>
      </c>
      <c r="J46" s="21">
        <f t="shared" si="5"/>
        <v>125677</v>
      </c>
      <c r="K46" s="21">
        <f t="shared" si="6"/>
        <v>9754</v>
      </c>
      <c r="L46" s="19">
        <v>0</v>
      </c>
      <c r="M46" s="19"/>
      <c r="N46" s="19">
        <v>106916</v>
      </c>
      <c r="O46" s="19"/>
      <c r="P46" s="19">
        <v>3545</v>
      </c>
      <c r="Q46" s="19"/>
      <c r="R46" s="19">
        <v>0</v>
      </c>
      <c r="S46" s="19"/>
      <c r="T46" s="19">
        <v>8129</v>
      </c>
      <c r="U46" s="19"/>
      <c r="V46" s="19">
        <v>0</v>
      </c>
      <c r="W46" s="19"/>
      <c r="X46" s="19">
        <v>0</v>
      </c>
      <c r="Y46" s="19"/>
      <c r="Z46" s="19">
        <v>6897</v>
      </c>
      <c r="AA46" s="19"/>
      <c r="AB46" s="19">
        <v>190</v>
      </c>
      <c r="AC46" s="19"/>
      <c r="AD46" s="19">
        <v>0</v>
      </c>
      <c r="AE46" s="19"/>
      <c r="AF46" s="21">
        <f t="shared" si="7"/>
        <v>125677</v>
      </c>
      <c r="AG46" s="21"/>
    </row>
    <row r="47" spans="1:33" ht="13.5">
      <c r="A47" s="19">
        <v>76</v>
      </c>
      <c r="B47" s="19">
        <v>5</v>
      </c>
      <c r="C47" s="19">
        <v>35</v>
      </c>
      <c r="D47" s="20" t="s">
        <v>129</v>
      </c>
      <c r="E47" s="19">
        <v>5110</v>
      </c>
      <c r="F47" s="19">
        <v>4389</v>
      </c>
      <c r="G47" s="19">
        <v>0</v>
      </c>
      <c r="H47" s="19">
        <v>87063</v>
      </c>
      <c r="I47" s="21">
        <f t="shared" si="4"/>
        <v>87063</v>
      </c>
      <c r="J47" s="21">
        <f t="shared" si="5"/>
        <v>96562</v>
      </c>
      <c r="K47" s="21">
        <f t="shared" si="6"/>
        <v>9499</v>
      </c>
      <c r="L47" s="19">
        <v>0</v>
      </c>
      <c r="M47" s="19"/>
      <c r="N47" s="19">
        <v>65203</v>
      </c>
      <c r="O47" s="19"/>
      <c r="P47" s="19">
        <v>175</v>
      </c>
      <c r="Q47" s="19"/>
      <c r="R47" s="19">
        <v>0</v>
      </c>
      <c r="S47" s="19"/>
      <c r="T47" s="19">
        <v>27073</v>
      </c>
      <c r="U47" s="19"/>
      <c r="V47" s="19">
        <v>0</v>
      </c>
      <c r="W47" s="19"/>
      <c r="X47" s="19">
        <v>0</v>
      </c>
      <c r="Y47" s="19"/>
      <c r="Z47" s="19">
        <v>4014</v>
      </c>
      <c r="AA47" s="19"/>
      <c r="AB47" s="19">
        <v>97</v>
      </c>
      <c r="AC47" s="19"/>
      <c r="AD47" s="19">
        <v>0</v>
      </c>
      <c r="AE47" s="19"/>
      <c r="AF47" s="21">
        <f t="shared" si="7"/>
        <v>96562</v>
      </c>
      <c r="AG47" s="21"/>
    </row>
    <row r="48" spans="4:33" ht="13.5">
      <c r="D48" s="20"/>
      <c r="E48" s="19"/>
      <c r="F48" s="19"/>
      <c r="G48" s="19"/>
      <c r="H48" s="19"/>
      <c r="I48" s="21"/>
      <c r="J48" s="21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1"/>
      <c r="AG48" s="21"/>
    </row>
    <row r="49" spans="4:33" ht="13.5">
      <c r="D49" s="20"/>
      <c r="E49" s="19"/>
      <c r="F49" s="19"/>
      <c r="G49" s="19"/>
      <c r="H49" s="19"/>
      <c r="I49" s="21"/>
      <c r="J49" s="21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1"/>
      <c r="AG49" s="21"/>
    </row>
    <row r="50" spans="1:33" ht="13.5">
      <c r="A50" s="19">
        <v>20</v>
      </c>
      <c r="B50" s="19">
        <v>6</v>
      </c>
      <c r="C50" s="19">
        <v>36</v>
      </c>
      <c r="D50" s="20" t="s">
        <v>130</v>
      </c>
      <c r="E50" s="19">
        <v>7027</v>
      </c>
      <c r="F50" s="19">
        <v>4483</v>
      </c>
      <c r="G50" s="19">
        <v>600</v>
      </c>
      <c r="H50" s="19">
        <v>44909</v>
      </c>
      <c r="I50" s="21">
        <f t="shared" si="4"/>
        <v>45509</v>
      </c>
      <c r="J50" s="21">
        <f t="shared" si="5"/>
        <v>57019</v>
      </c>
      <c r="K50" s="21">
        <f t="shared" si="6"/>
        <v>12110</v>
      </c>
      <c r="L50" s="19">
        <v>8063</v>
      </c>
      <c r="M50" s="19"/>
      <c r="N50" s="19">
        <v>19962</v>
      </c>
      <c r="O50" s="19"/>
      <c r="P50" s="19">
        <v>4790</v>
      </c>
      <c r="Q50" s="19"/>
      <c r="R50" s="19">
        <v>4496</v>
      </c>
      <c r="S50" s="19"/>
      <c r="T50" s="19">
        <v>17447</v>
      </c>
      <c r="U50" s="19"/>
      <c r="V50" s="19">
        <v>549</v>
      </c>
      <c r="W50" s="19"/>
      <c r="X50" s="19">
        <v>0</v>
      </c>
      <c r="Y50" s="19"/>
      <c r="Z50" s="19">
        <v>1217</v>
      </c>
      <c r="AA50" s="19"/>
      <c r="AB50" s="19">
        <v>139</v>
      </c>
      <c r="AC50" s="19"/>
      <c r="AD50" s="19">
        <v>356</v>
      </c>
      <c r="AE50" s="19"/>
      <c r="AF50" s="21">
        <f t="shared" si="7"/>
        <v>57019</v>
      </c>
      <c r="AG50" s="21"/>
    </row>
    <row r="51" spans="4:33" ht="13.5">
      <c r="D51" s="20"/>
      <c r="E51" s="19"/>
      <c r="F51" s="19"/>
      <c r="G51" s="19"/>
      <c r="H51" s="19"/>
      <c r="I51" s="21"/>
      <c r="J51" s="21"/>
      <c r="K51" s="2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1"/>
      <c r="AG51" s="21"/>
    </row>
    <row r="52" spans="4:33" ht="13.5">
      <c r="D52" s="20"/>
      <c r="E52" s="19"/>
      <c r="F52" s="19"/>
      <c r="G52" s="19"/>
      <c r="H52" s="19"/>
      <c r="I52" s="21"/>
      <c r="J52" s="21"/>
      <c r="K52" s="21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1"/>
      <c r="AG52" s="21"/>
    </row>
    <row r="53" spans="1:33" ht="13.5">
      <c r="A53" s="19">
        <v>4</v>
      </c>
      <c r="B53" s="19">
        <v>7</v>
      </c>
      <c r="C53" s="19">
        <v>37</v>
      </c>
      <c r="D53" s="19" t="s">
        <v>131</v>
      </c>
      <c r="E53" s="19">
        <v>0</v>
      </c>
      <c r="F53" s="19">
        <v>12081</v>
      </c>
      <c r="G53" s="19">
        <v>0</v>
      </c>
      <c r="H53" s="19">
        <v>1257886</v>
      </c>
      <c r="I53" s="21">
        <f t="shared" si="4"/>
        <v>1257886</v>
      </c>
      <c r="J53" s="21">
        <f t="shared" si="5"/>
        <v>1269967</v>
      </c>
      <c r="K53" s="21">
        <f t="shared" si="6"/>
        <v>12081</v>
      </c>
      <c r="L53" s="19">
        <v>26403</v>
      </c>
      <c r="M53" s="19"/>
      <c r="N53" s="19">
        <v>1003155</v>
      </c>
      <c r="O53" s="19"/>
      <c r="P53" s="19">
        <v>18407</v>
      </c>
      <c r="Q53" s="19"/>
      <c r="R53" s="19">
        <v>1453</v>
      </c>
      <c r="S53" s="19"/>
      <c r="T53" s="19">
        <v>172410</v>
      </c>
      <c r="U53" s="19"/>
      <c r="V53" s="19">
        <v>0</v>
      </c>
      <c r="W53" s="19"/>
      <c r="X53" s="19">
        <v>0</v>
      </c>
      <c r="Y53" s="19"/>
      <c r="Z53" s="19">
        <v>43863</v>
      </c>
      <c r="AA53" s="19"/>
      <c r="AB53" s="19">
        <v>2464</v>
      </c>
      <c r="AC53" s="19"/>
      <c r="AD53" s="19">
        <v>1812</v>
      </c>
      <c r="AE53" s="19"/>
      <c r="AF53" s="21">
        <f t="shared" si="7"/>
        <v>1269967</v>
      </c>
      <c r="AG53" s="21"/>
    </row>
    <row r="54" spans="1:33" ht="13.5">
      <c r="A54" s="20">
        <v>41</v>
      </c>
      <c r="B54" s="20">
        <v>7</v>
      </c>
      <c r="C54" s="20">
        <v>38</v>
      </c>
      <c r="D54" s="19" t="s">
        <v>132</v>
      </c>
      <c r="E54" s="19">
        <v>3025</v>
      </c>
      <c r="F54" s="19">
        <v>4232</v>
      </c>
      <c r="G54" s="19">
        <v>90982</v>
      </c>
      <c r="H54" s="19">
        <v>0</v>
      </c>
      <c r="I54" s="21">
        <f t="shared" si="4"/>
        <v>90982</v>
      </c>
      <c r="J54" s="21">
        <f t="shared" si="5"/>
        <v>98239</v>
      </c>
      <c r="K54" s="21">
        <f t="shared" si="6"/>
        <v>98239</v>
      </c>
      <c r="L54" s="19">
        <v>0</v>
      </c>
      <c r="M54" s="19"/>
      <c r="N54" s="19">
        <v>75585</v>
      </c>
      <c r="O54" s="19"/>
      <c r="P54" s="19">
        <v>230</v>
      </c>
      <c r="Q54" s="19"/>
      <c r="R54" s="19">
        <v>650</v>
      </c>
      <c r="S54" s="19"/>
      <c r="T54" s="19">
        <v>9088</v>
      </c>
      <c r="U54" s="19"/>
      <c r="V54" s="19">
        <v>0</v>
      </c>
      <c r="W54" s="19"/>
      <c r="X54" s="19">
        <v>0</v>
      </c>
      <c r="Y54" s="19"/>
      <c r="Z54" s="19">
        <v>12616</v>
      </c>
      <c r="AA54" s="19"/>
      <c r="AB54" s="19">
        <v>62</v>
      </c>
      <c r="AC54" s="19"/>
      <c r="AD54" s="19">
        <v>8</v>
      </c>
      <c r="AE54" s="19"/>
      <c r="AF54" s="21">
        <f t="shared" si="7"/>
        <v>98239</v>
      </c>
      <c r="AG54" s="21"/>
    </row>
    <row r="55" spans="1:33" ht="13.5">
      <c r="A55" s="20">
        <v>47</v>
      </c>
      <c r="B55" s="20">
        <v>7</v>
      </c>
      <c r="C55" s="20">
        <v>39</v>
      </c>
      <c r="D55" s="19" t="s">
        <v>133</v>
      </c>
      <c r="E55" s="19">
        <v>3033</v>
      </c>
      <c r="F55" s="19">
        <v>12492</v>
      </c>
      <c r="G55" s="19">
        <v>0</v>
      </c>
      <c r="H55" s="19">
        <v>76785</v>
      </c>
      <c r="I55" s="21">
        <f t="shared" si="4"/>
        <v>76785</v>
      </c>
      <c r="J55" s="21">
        <f t="shared" si="5"/>
        <v>92310</v>
      </c>
      <c r="K55" s="21">
        <f t="shared" si="6"/>
        <v>15525</v>
      </c>
      <c r="L55" s="19">
        <v>0</v>
      </c>
      <c r="M55" s="19"/>
      <c r="N55" s="19">
        <v>52919</v>
      </c>
      <c r="O55" s="19"/>
      <c r="P55" s="19">
        <v>6470</v>
      </c>
      <c r="Q55" s="19"/>
      <c r="R55" s="19">
        <v>1073</v>
      </c>
      <c r="S55" s="19"/>
      <c r="T55" s="19">
        <v>23928</v>
      </c>
      <c r="U55" s="19"/>
      <c r="V55" s="19">
        <v>0</v>
      </c>
      <c r="W55" s="19"/>
      <c r="X55" s="19">
        <v>0</v>
      </c>
      <c r="Y55" s="19"/>
      <c r="Z55" s="19">
        <v>4543</v>
      </c>
      <c r="AA55" s="19"/>
      <c r="AB55" s="19">
        <v>168</v>
      </c>
      <c r="AC55" s="19"/>
      <c r="AD55" s="19">
        <v>3209</v>
      </c>
      <c r="AE55" s="19"/>
      <c r="AF55" s="21">
        <f t="shared" si="7"/>
        <v>92310</v>
      </c>
      <c r="AG55" s="21"/>
    </row>
    <row r="56" spans="1:33" ht="13.5">
      <c r="A56" s="19">
        <v>46</v>
      </c>
      <c r="B56" s="19">
        <v>7</v>
      </c>
      <c r="C56" s="19">
        <v>40</v>
      </c>
      <c r="D56" s="20" t="s">
        <v>134</v>
      </c>
      <c r="E56" s="19">
        <v>15500</v>
      </c>
      <c r="F56" s="19">
        <v>48274</v>
      </c>
      <c r="G56" s="19">
        <v>1721</v>
      </c>
      <c r="H56" s="19">
        <v>501670</v>
      </c>
      <c r="I56" s="21">
        <f t="shared" si="4"/>
        <v>503391</v>
      </c>
      <c r="J56" s="21">
        <f t="shared" si="5"/>
        <v>567165</v>
      </c>
      <c r="K56" s="21">
        <f t="shared" si="6"/>
        <v>65495</v>
      </c>
      <c r="L56" s="19">
        <v>6968</v>
      </c>
      <c r="M56" s="19"/>
      <c r="N56" s="19">
        <v>375848</v>
      </c>
      <c r="O56" s="19"/>
      <c r="P56" s="19">
        <v>25950</v>
      </c>
      <c r="Q56" s="19"/>
      <c r="R56" s="19">
        <v>2337</v>
      </c>
      <c r="S56" s="19"/>
      <c r="T56" s="19">
        <v>122235</v>
      </c>
      <c r="U56" s="19"/>
      <c r="V56" s="19">
        <v>0</v>
      </c>
      <c r="W56" s="19"/>
      <c r="X56" s="19">
        <v>0</v>
      </c>
      <c r="Y56" s="19"/>
      <c r="Z56" s="19">
        <v>29837</v>
      </c>
      <c r="AA56" s="19"/>
      <c r="AB56" s="19">
        <v>3858</v>
      </c>
      <c r="AC56" s="19"/>
      <c r="AD56" s="19">
        <v>132</v>
      </c>
      <c r="AE56" s="19"/>
      <c r="AF56" s="21">
        <f t="shared" si="7"/>
        <v>567165</v>
      </c>
      <c r="AG56" s="21"/>
    </row>
    <row r="57" spans="1:33" ht="13.5">
      <c r="A57" s="19">
        <v>33</v>
      </c>
      <c r="B57" s="19">
        <v>7</v>
      </c>
      <c r="C57" s="19">
        <v>41</v>
      </c>
      <c r="D57" s="19" t="s">
        <v>135</v>
      </c>
      <c r="E57" s="19">
        <v>1740</v>
      </c>
      <c r="F57" s="19">
        <v>6624</v>
      </c>
      <c r="G57" s="19">
        <v>1102</v>
      </c>
      <c r="H57" s="19">
        <v>124738</v>
      </c>
      <c r="I57" s="21">
        <f t="shared" si="4"/>
        <v>125840</v>
      </c>
      <c r="J57" s="21">
        <f t="shared" si="5"/>
        <v>134204</v>
      </c>
      <c r="K57" s="21">
        <f t="shared" si="6"/>
        <v>9466</v>
      </c>
      <c r="L57" s="19">
        <v>0</v>
      </c>
      <c r="M57" s="19"/>
      <c r="N57" s="19">
        <v>62859</v>
      </c>
      <c r="O57" s="19"/>
      <c r="P57" s="19">
        <v>0</v>
      </c>
      <c r="Q57" s="19"/>
      <c r="R57" s="19">
        <v>0</v>
      </c>
      <c r="S57" s="19"/>
      <c r="T57" s="19">
        <v>70153</v>
      </c>
      <c r="U57" s="19"/>
      <c r="V57" s="19">
        <v>0</v>
      </c>
      <c r="W57" s="19"/>
      <c r="X57" s="19">
        <v>0</v>
      </c>
      <c r="Y57" s="19"/>
      <c r="Z57" s="19">
        <v>1192</v>
      </c>
      <c r="AA57" s="19"/>
      <c r="AB57" s="19">
        <v>0</v>
      </c>
      <c r="AC57" s="19"/>
      <c r="AD57" s="19">
        <v>0</v>
      </c>
      <c r="AE57" s="19"/>
      <c r="AF57" s="21">
        <f t="shared" si="7"/>
        <v>134204</v>
      </c>
      <c r="AG57" s="21"/>
    </row>
    <row r="58" spans="1:33" ht="13.5">
      <c r="A58" s="19">
        <v>34</v>
      </c>
      <c r="B58" s="19">
        <v>7</v>
      </c>
      <c r="C58" s="19">
        <v>42</v>
      </c>
      <c r="D58" s="19" t="s">
        <v>136</v>
      </c>
      <c r="E58" s="19">
        <v>2366</v>
      </c>
      <c r="F58" s="19">
        <v>15931</v>
      </c>
      <c r="G58" s="19">
        <v>7014</v>
      </c>
      <c r="H58" s="19">
        <v>342394</v>
      </c>
      <c r="I58" s="21">
        <f t="shared" si="4"/>
        <v>349408</v>
      </c>
      <c r="J58" s="21">
        <f t="shared" si="5"/>
        <v>367705</v>
      </c>
      <c r="K58" s="21">
        <f t="shared" si="6"/>
        <v>25311</v>
      </c>
      <c r="L58" s="19">
        <v>0</v>
      </c>
      <c r="M58" s="19"/>
      <c r="N58" s="19">
        <v>174214</v>
      </c>
      <c r="O58" s="19"/>
      <c r="P58" s="19">
        <v>9094</v>
      </c>
      <c r="Q58" s="19"/>
      <c r="R58" s="19">
        <v>0</v>
      </c>
      <c r="S58" s="19"/>
      <c r="T58" s="19">
        <v>170726</v>
      </c>
      <c r="U58" s="19"/>
      <c r="V58" s="19">
        <v>0</v>
      </c>
      <c r="W58" s="19"/>
      <c r="X58" s="19">
        <v>0</v>
      </c>
      <c r="Y58" s="19"/>
      <c r="Z58" s="19">
        <v>12712</v>
      </c>
      <c r="AA58" s="19"/>
      <c r="AB58" s="19">
        <v>607</v>
      </c>
      <c r="AC58" s="19"/>
      <c r="AD58" s="19">
        <v>352</v>
      </c>
      <c r="AE58" s="19"/>
      <c r="AF58" s="21">
        <f t="shared" si="7"/>
        <v>367705</v>
      </c>
      <c r="AG58" s="21"/>
    </row>
    <row r="59" spans="1:33" ht="13.5">
      <c r="A59" s="19">
        <v>38</v>
      </c>
      <c r="B59" s="19">
        <v>7</v>
      </c>
      <c r="C59" s="19">
        <v>43</v>
      </c>
      <c r="D59" s="19" t="s">
        <v>137</v>
      </c>
      <c r="E59" s="19">
        <v>4877</v>
      </c>
      <c r="F59" s="19">
        <v>12616</v>
      </c>
      <c r="G59" s="19">
        <v>8097</v>
      </c>
      <c r="H59" s="19">
        <v>228658</v>
      </c>
      <c r="I59" s="21">
        <f t="shared" si="4"/>
        <v>236755</v>
      </c>
      <c r="J59" s="21">
        <f t="shared" si="5"/>
        <v>254248</v>
      </c>
      <c r="K59" s="21">
        <f t="shared" si="6"/>
        <v>25590</v>
      </c>
      <c r="L59" s="19">
        <v>275</v>
      </c>
      <c r="M59" s="19"/>
      <c r="N59" s="19">
        <v>179050</v>
      </c>
      <c r="O59" s="19"/>
      <c r="P59" s="19">
        <v>3507</v>
      </c>
      <c r="Q59" s="19"/>
      <c r="R59" s="19">
        <v>0</v>
      </c>
      <c r="S59" s="19"/>
      <c r="T59" s="19">
        <v>47667</v>
      </c>
      <c r="U59" s="19"/>
      <c r="V59" s="19">
        <v>0</v>
      </c>
      <c r="W59" s="19"/>
      <c r="X59" s="19">
        <v>0</v>
      </c>
      <c r="Y59" s="19"/>
      <c r="Z59" s="19">
        <v>15183</v>
      </c>
      <c r="AA59" s="19"/>
      <c r="AB59" s="19">
        <v>190</v>
      </c>
      <c r="AC59" s="19"/>
      <c r="AD59" s="19">
        <v>8376</v>
      </c>
      <c r="AE59" s="19"/>
      <c r="AF59" s="21">
        <f t="shared" si="7"/>
        <v>254248</v>
      </c>
      <c r="AG59" s="21"/>
    </row>
    <row r="60" spans="1:33" ht="13.5">
      <c r="A60" s="19">
        <v>51</v>
      </c>
      <c r="B60" s="19">
        <v>7</v>
      </c>
      <c r="C60" s="19">
        <v>44</v>
      </c>
      <c r="D60" s="19" t="s">
        <v>138</v>
      </c>
      <c r="E60" s="19">
        <v>0</v>
      </c>
      <c r="F60" s="19">
        <v>12658</v>
      </c>
      <c r="G60" s="19">
        <v>0</v>
      </c>
      <c r="H60" s="19">
        <v>101083</v>
      </c>
      <c r="I60" s="21">
        <f t="shared" si="4"/>
        <v>101083</v>
      </c>
      <c r="J60" s="21">
        <f t="shared" si="5"/>
        <v>113741</v>
      </c>
      <c r="K60" s="21">
        <f t="shared" si="6"/>
        <v>12658</v>
      </c>
      <c r="L60" s="19">
        <v>398</v>
      </c>
      <c r="M60" s="19"/>
      <c r="N60" s="19">
        <v>52145</v>
      </c>
      <c r="O60" s="19"/>
      <c r="P60" s="19">
        <v>8792</v>
      </c>
      <c r="Q60" s="19"/>
      <c r="R60" s="19">
        <v>0</v>
      </c>
      <c r="S60" s="19"/>
      <c r="T60" s="19">
        <v>22698</v>
      </c>
      <c r="U60" s="19"/>
      <c r="V60" s="19">
        <v>0</v>
      </c>
      <c r="W60" s="19"/>
      <c r="X60" s="19">
        <v>0</v>
      </c>
      <c r="Y60" s="19"/>
      <c r="Z60" s="19">
        <v>29441</v>
      </c>
      <c r="AA60" s="19"/>
      <c r="AB60" s="19">
        <v>0</v>
      </c>
      <c r="AC60" s="19"/>
      <c r="AD60" s="19">
        <v>267</v>
      </c>
      <c r="AE60" s="19"/>
      <c r="AF60" s="21">
        <f t="shared" si="7"/>
        <v>113741</v>
      </c>
      <c r="AG60" s="21"/>
    </row>
    <row r="61" spans="1:33" ht="13.5">
      <c r="A61" s="19">
        <v>73</v>
      </c>
      <c r="B61" s="19">
        <v>7</v>
      </c>
      <c r="C61" s="19">
        <v>45</v>
      </c>
      <c r="D61" s="19" t="s">
        <v>139</v>
      </c>
      <c r="E61" s="19">
        <v>0</v>
      </c>
      <c r="F61" s="19">
        <v>2820</v>
      </c>
      <c r="G61" s="19">
        <v>3422</v>
      </c>
      <c r="H61" s="19">
        <v>71220</v>
      </c>
      <c r="I61" s="21">
        <f t="shared" si="4"/>
        <v>74642</v>
      </c>
      <c r="J61" s="21">
        <f t="shared" si="5"/>
        <v>77462</v>
      </c>
      <c r="K61" s="21">
        <f t="shared" si="6"/>
        <v>6242</v>
      </c>
      <c r="L61" s="19">
        <v>0</v>
      </c>
      <c r="M61" s="19"/>
      <c r="N61" s="19">
        <v>33331</v>
      </c>
      <c r="O61" s="19"/>
      <c r="P61" s="19">
        <v>200</v>
      </c>
      <c r="Q61" s="19"/>
      <c r="R61" s="19">
        <v>0</v>
      </c>
      <c r="S61" s="19"/>
      <c r="T61" s="19">
        <v>39718</v>
      </c>
      <c r="U61" s="19"/>
      <c r="V61" s="19">
        <v>0</v>
      </c>
      <c r="W61" s="19"/>
      <c r="X61" s="19">
        <v>0</v>
      </c>
      <c r="Y61" s="19"/>
      <c r="Z61" s="19">
        <v>4176</v>
      </c>
      <c r="AA61" s="19"/>
      <c r="AB61" s="19">
        <v>4</v>
      </c>
      <c r="AC61" s="19"/>
      <c r="AD61" s="19">
        <v>33</v>
      </c>
      <c r="AE61" s="19"/>
      <c r="AF61" s="21">
        <f t="shared" si="7"/>
        <v>77462</v>
      </c>
      <c r="AG61" s="21"/>
    </row>
    <row r="62" spans="1:33" ht="13.5">
      <c r="A62" s="19">
        <v>19</v>
      </c>
      <c r="B62" s="19">
        <v>7</v>
      </c>
      <c r="C62" s="19">
        <v>46</v>
      </c>
      <c r="D62" s="20" t="s">
        <v>140</v>
      </c>
      <c r="E62" s="19">
        <v>6221</v>
      </c>
      <c r="F62" s="19">
        <v>11700</v>
      </c>
      <c r="G62" s="19">
        <v>64846</v>
      </c>
      <c r="H62" s="19">
        <v>7591</v>
      </c>
      <c r="I62" s="21">
        <f t="shared" si="4"/>
        <v>72437</v>
      </c>
      <c r="J62" s="21">
        <f t="shared" si="5"/>
        <v>90358</v>
      </c>
      <c r="K62" s="21">
        <f t="shared" si="6"/>
        <v>82767</v>
      </c>
      <c r="L62" s="19">
        <v>7726</v>
      </c>
      <c r="M62" s="19"/>
      <c r="N62" s="19">
        <v>15669</v>
      </c>
      <c r="O62" s="19"/>
      <c r="P62" s="19">
        <v>24302</v>
      </c>
      <c r="Q62" s="19"/>
      <c r="R62" s="19">
        <v>0</v>
      </c>
      <c r="S62" s="19"/>
      <c r="T62" s="19">
        <v>42311</v>
      </c>
      <c r="U62" s="19"/>
      <c r="V62" s="19">
        <v>0</v>
      </c>
      <c r="W62" s="19"/>
      <c r="X62" s="19">
        <v>0</v>
      </c>
      <c r="Y62" s="19"/>
      <c r="Z62" s="19">
        <v>350</v>
      </c>
      <c r="AA62" s="19"/>
      <c r="AB62" s="19">
        <v>0</v>
      </c>
      <c r="AC62" s="19"/>
      <c r="AD62" s="19">
        <v>0</v>
      </c>
      <c r="AE62" s="19"/>
      <c r="AF62" s="21">
        <f t="shared" si="7"/>
        <v>90358</v>
      </c>
      <c r="AG62" s="21"/>
    </row>
    <row r="63" spans="1:33" ht="13.5">
      <c r="A63" s="19">
        <v>32</v>
      </c>
      <c r="B63" s="19">
        <v>7</v>
      </c>
      <c r="C63" s="19">
        <v>47</v>
      </c>
      <c r="D63" s="20" t="s">
        <v>141</v>
      </c>
      <c r="E63" s="19">
        <v>1162</v>
      </c>
      <c r="F63" s="19">
        <v>15865</v>
      </c>
      <c r="G63" s="19">
        <v>0</v>
      </c>
      <c r="H63" s="19">
        <v>58086</v>
      </c>
      <c r="I63" s="21">
        <f t="shared" si="4"/>
        <v>58086</v>
      </c>
      <c r="J63" s="21">
        <f t="shared" si="5"/>
        <v>75113</v>
      </c>
      <c r="K63" s="21">
        <f t="shared" si="6"/>
        <v>17027</v>
      </c>
      <c r="L63" s="19">
        <v>0</v>
      </c>
      <c r="M63" s="19"/>
      <c r="N63" s="19">
        <v>62380</v>
      </c>
      <c r="O63" s="19"/>
      <c r="P63" s="19">
        <v>263</v>
      </c>
      <c r="Q63" s="19"/>
      <c r="R63" s="19">
        <v>0</v>
      </c>
      <c r="S63" s="19"/>
      <c r="T63" s="19">
        <v>12169</v>
      </c>
      <c r="U63" s="19"/>
      <c r="V63" s="19">
        <v>0</v>
      </c>
      <c r="W63" s="19"/>
      <c r="X63" s="19">
        <v>0</v>
      </c>
      <c r="Y63" s="19"/>
      <c r="Z63" s="19">
        <v>105</v>
      </c>
      <c r="AA63" s="19"/>
      <c r="AB63" s="19">
        <v>0</v>
      </c>
      <c r="AC63" s="19"/>
      <c r="AD63" s="19">
        <v>196</v>
      </c>
      <c r="AE63" s="19"/>
      <c r="AF63" s="21">
        <f t="shared" si="7"/>
        <v>75113</v>
      </c>
      <c r="AG63" s="21"/>
    </row>
    <row r="64" spans="4:33" ht="13.5">
      <c r="D64" s="20"/>
      <c r="E64" s="19"/>
      <c r="F64" s="19"/>
      <c r="G64" s="19"/>
      <c r="H64" s="19"/>
      <c r="I64" s="21"/>
      <c r="J64" s="21"/>
      <c r="K64" s="21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1"/>
      <c r="AG64" s="21"/>
    </row>
    <row r="65" spans="4:33" ht="13.5">
      <c r="D65" s="20"/>
      <c r="E65" s="19"/>
      <c r="F65" s="19"/>
      <c r="G65" s="19"/>
      <c r="H65" s="19"/>
      <c r="I65" s="21"/>
      <c r="J65" s="21"/>
      <c r="K65" s="21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1"/>
      <c r="AG65" s="21"/>
    </row>
    <row r="66" spans="1:33" ht="13.5">
      <c r="A66" s="19">
        <v>9</v>
      </c>
      <c r="B66" s="19">
        <v>8</v>
      </c>
      <c r="C66" s="19">
        <v>48</v>
      </c>
      <c r="D66" s="20" t="s">
        <v>142</v>
      </c>
      <c r="E66" s="19">
        <v>0</v>
      </c>
      <c r="F66" s="19">
        <v>57695</v>
      </c>
      <c r="G66" s="19">
        <v>0</v>
      </c>
      <c r="H66" s="19">
        <v>278243</v>
      </c>
      <c r="I66" s="21">
        <f t="shared" si="4"/>
        <v>278243</v>
      </c>
      <c r="J66" s="21">
        <f t="shared" si="5"/>
        <v>335938</v>
      </c>
      <c r="K66" s="21">
        <f t="shared" si="6"/>
        <v>57695</v>
      </c>
      <c r="L66" s="19">
        <v>26531</v>
      </c>
      <c r="M66" s="19"/>
      <c r="N66" s="19">
        <v>244169</v>
      </c>
      <c r="O66" s="19"/>
      <c r="P66" s="19">
        <v>978</v>
      </c>
      <c r="Q66" s="19"/>
      <c r="R66" s="19">
        <v>2098</v>
      </c>
      <c r="S66" s="19"/>
      <c r="T66" s="19">
        <v>51920</v>
      </c>
      <c r="U66" s="19"/>
      <c r="V66" s="19">
        <v>0</v>
      </c>
      <c r="W66" s="19"/>
      <c r="X66" s="19">
        <v>0</v>
      </c>
      <c r="Y66" s="19"/>
      <c r="Z66" s="19">
        <v>6718</v>
      </c>
      <c r="AA66" s="19"/>
      <c r="AB66" s="19">
        <v>694</v>
      </c>
      <c r="AC66" s="19"/>
      <c r="AD66" s="19">
        <v>2830</v>
      </c>
      <c r="AE66" s="19"/>
      <c r="AF66" s="21">
        <f t="shared" si="7"/>
        <v>335938</v>
      </c>
      <c r="AG66" s="21"/>
    </row>
    <row r="67" spans="1:33" ht="13.5">
      <c r="A67" s="19">
        <v>22</v>
      </c>
      <c r="B67" s="19">
        <v>8</v>
      </c>
      <c r="C67" s="19">
        <v>49</v>
      </c>
      <c r="D67" s="20" t="s">
        <v>143</v>
      </c>
      <c r="E67" s="19">
        <v>3719</v>
      </c>
      <c r="F67" s="19">
        <v>5600</v>
      </c>
      <c r="G67" s="19">
        <v>2900</v>
      </c>
      <c r="H67" s="19">
        <v>80338</v>
      </c>
      <c r="I67" s="21">
        <f t="shared" si="4"/>
        <v>83238</v>
      </c>
      <c r="J67" s="21">
        <f t="shared" si="5"/>
        <v>92557</v>
      </c>
      <c r="K67" s="21">
        <f t="shared" si="6"/>
        <v>12219</v>
      </c>
      <c r="L67" s="19">
        <v>5175</v>
      </c>
      <c r="M67" s="19"/>
      <c r="N67" s="19">
        <v>38596</v>
      </c>
      <c r="O67" s="19"/>
      <c r="P67" s="19">
        <v>3705</v>
      </c>
      <c r="Q67" s="19"/>
      <c r="R67" s="19">
        <v>3677</v>
      </c>
      <c r="S67" s="19"/>
      <c r="T67" s="19">
        <v>32366</v>
      </c>
      <c r="U67" s="19"/>
      <c r="V67" s="19">
        <v>0</v>
      </c>
      <c r="W67" s="19"/>
      <c r="X67" s="19">
        <v>0</v>
      </c>
      <c r="Y67" s="19"/>
      <c r="Z67" s="19">
        <v>565</v>
      </c>
      <c r="AA67" s="19"/>
      <c r="AB67" s="19">
        <v>0</v>
      </c>
      <c r="AC67" s="19"/>
      <c r="AD67" s="19">
        <v>8473</v>
      </c>
      <c r="AE67" s="19"/>
      <c r="AF67" s="21">
        <f t="shared" si="7"/>
        <v>92557</v>
      </c>
      <c r="AG67" s="21"/>
    </row>
    <row r="68" spans="1:33" ht="13.5">
      <c r="A68" s="19">
        <v>74</v>
      </c>
      <c r="B68" s="19">
        <v>8</v>
      </c>
      <c r="C68" s="19">
        <v>50</v>
      </c>
      <c r="D68" s="20" t="s">
        <v>144</v>
      </c>
      <c r="E68" s="19">
        <v>1657</v>
      </c>
      <c r="F68" s="19">
        <v>130</v>
      </c>
      <c r="G68" s="19">
        <v>3352</v>
      </c>
      <c r="H68" s="19">
        <v>87880</v>
      </c>
      <c r="I68" s="21">
        <f t="shared" si="4"/>
        <v>91232</v>
      </c>
      <c r="J68" s="21">
        <f t="shared" si="5"/>
        <v>93019</v>
      </c>
      <c r="K68" s="21">
        <f t="shared" si="6"/>
        <v>5139</v>
      </c>
      <c r="L68" s="19">
        <v>0</v>
      </c>
      <c r="M68" s="19"/>
      <c r="N68" s="19">
        <v>51100</v>
      </c>
      <c r="O68" s="19"/>
      <c r="P68" s="19">
        <v>1044</v>
      </c>
      <c r="Q68" s="19"/>
      <c r="R68" s="19">
        <v>0</v>
      </c>
      <c r="S68" s="19"/>
      <c r="T68" s="19">
        <v>33180</v>
      </c>
      <c r="U68" s="19"/>
      <c r="V68" s="19">
        <v>0</v>
      </c>
      <c r="W68" s="19"/>
      <c r="X68" s="19">
        <v>0</v>
      </c>
      <c r="Y68" s="19"/>
      <c r="Z68" s="19">
        <v>7600</v>
      </c>
      <c r="AA68" s="19"/>
      <c r="AB68" s="19">
        <v>0</v>
      </c>
      <c r="AC68" s="19"/>
      <c r="AD68" s="19">
        <v>95</v>
      </c>
      <c r="AE68" s="19"/>
      <c r="AF68" s="21">
        <f t="shared" si="7"/>
        <v>93019</v>
      </c>
      <c r="AG68" s="21"/>
    </row>
    <row r="69" spans="1:33" ht="13.5">
      <c r="A69" s="19">
        <v>63</v>
      </c>
      <c r="B69" s="19">
        <v>8</v>
      </c>
      <c r="C69" s="19">
        <v>51</v>
      </c>
      <c r="D69" s="20" t="s">
        <v>145</v>
      </c>
      <c r="E69" s="19">
        <v>195</v>
      </c>
      <c r="F69" s="19">
        <v>22032</v>
      </c>
      <c r="G69" s="19">
        <v>0</v>
      </c>
      <c r="H69" s="19">
        <v>178513</v>
      </c>
      <c r="I69" s="21">
        <f t="shared" si="4"/>
        <v>178513</v>
      </c>
      <c r="J69" s="21">
        <f t="shared" si="5"/>
        <v>200740</v>
      </c>
      <c r="K69" s="21">
        <f t="shared" si="6"/>
        <v>22227</v>
      </c>
      <c r="L69" s="19">
        <v>195</v>
      </c>
      <c r="M69" s="19"/>
      <c r="N69" s="19">
        <v>54422</v>
      </c>
      <c r="O69" s="19"/>
      <c r="P69" s="19">
        <v>14476</v>
      </c>
      <c r="Q69" s="19"/>
      <c r="R69" s="19">
        <v>98</v>
      </c>
      <c r="S69" s="19"/>
      <c r="T69" s="19">
        <v>95761</v>
      </c>
      <c r="U69" s="19"/>
      <c r="V69" s="19">
        <v>0</v>
      </c>
      <c r="W69" s="19"/>
      <c r="X69" s="19">
        <v>0</v>
      </c>
      <c r="Y69" s="19"/>
      <c r="Z69" s="19">
        <v>35206</v>
      </c>
      <c r="AA69" s="19"/>
      <c r="AB69" s="19">
        <v>259</v>
      </c>
      <c r="AC69" s="19"/>
      <c r="AD69" s="19">
        <v>323</v>
      </c>
      <c r="AE69" s="19"/>
      <c r="AF69" s="21">
        <f t="shared" si="7"/>
        <v>200740</v>
      </c>
      <c r="AG69" s="21"/>
    </row>
    <row r="70" spans="4:33" ht="13.5">
      <c r="D70" s="20"/>
      <c r="E70" s="19"/>
      <c r="F70" s="19"/>
      <c r="G70" s="19"/>
      <c r="H70" s="19"/>
      <c r="I70" s="21"/>
      <c r="J70" s="21"/>
      <c r="K70" s="2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1"/>
      <c r="AG70" s="21"/>
    </row>
    <row r="71" spans="4:33" ht="13.5">
      <c r="D71" s="20"/>
      <c r="E71" s="19"/>
      <c r="F71" s="19"/>
      <c r="G71" s="19"/>
      <c r="H71" s="19"/>
      <c r="I71" s="21"/>
      <c r="J71" s="21"/>
      <c r="K71" s="21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1"/>
      <c r="AG71" s="21"/>
    </row>
    <row r="72" spans="1:33" ht="13.5">
      <c r="A72" s="19">
        <v>57</v>
      </c>
      <c r="B72" s="19">
        <v>9</v>
      </c>
      <c r="C72" s="19">
        <v>52</v>
      </c>
      <c r="D72" s="20" t="s">
        <v>146</v>
      </c>
      <c r="E72" s="19">
        <v>7482</v>
      </c>
      <c r="F72" s="19">
        <v>126544</v>
      </c>
      <c r="G72" s="19">
        <v>14243</v>
      </c>
      <c r="H72" s="19">
        <v>1251158</v>
      </c>
      <c r="I72" s="21">
        <f t="shared" si="4"/>
        <v>1265401</v>
      </c>
      <c r="J72" s="21">
        <f t="shared" si="5"/>
        <v>1399427</v>
      </c>
      <c r="K72" s="21">
        <f t="shared" si="6"/>
        <v>148269</v>
      </c>
      <c r="L72" s="19">
        <v>0</v>
      </c>
      <c r="M72" s="19"/>
      <c r="N72" s="19">
        <v>1216102</v>
      </c>
      <c r="O72" s="19"/>
      <c r="P72" s="19">
        <v>38956</v>
      </c>
      <c r="Q72" s="19"/>
      <c r="R72" s="19">
        <v>9839</v>
      </c>
      <c r="S72" s="19"/>
      <c r="T72" s="19">
        <v>116833</v>
      </c>
      <c r="U72" s="19"/>
      <c r="V72" s="19">
        <v>238</v>
      </c>
      <c r="W72" s="19"/>
      <c r="X72" s="19">
        <v>0</v>
      </c>
      <c r="Y72" s="19"/>
      <c r="Z72" s="19">
        <v>12820</v>
      </c>
      <c r="AA72" s="19"/>
      <c r="AB72" s="19">
        <v>836</v>
      </c>
      <c r="AC72" s="19"/>
      <c r="AD72" s="19">
        <v>3803</v>
      </c>
      <c r="AE72" s="19"/>
      <c r="AF72" s="21">
        <f t="shared" si="7"/>
        <v>1399427</v>
      </c>
      <c r="AG72" s="21"/>
    </row>
    <row r="73" spans="1:33" ht="13.5">
      <c r="A73" s="19">
        <v>1</v>
      </c>
      <c r="B73" s="19">
        <v>9</v>
      </c>
      <c r="C73" s="19">
        <v>53</v>
      </c>
      <c r="D73" s="20" t="s">
        <v>147</v>
      </c>
      <c r="E73" s="19">
        <v>31042</v>
      </c>
      <c r="F73" s="19">
        <v>105245</v>
      </c>
      <c r="G73" s="19">
        <v>80249</v>
      </c>
      <c r="H73" s="19">
        <v>1605043</v>
      </c>
      <c r="I73" s="21">
        <f t="shared" si="4"/>
        <v>1685292</v>
      </c>
      <c r="J73" s="21">
        <f t="shared" si="5"/>
        <v>1821579</v>
      </c>
      <c r="K73" s="21">
        <f t="shared" si="6"/>
        <v>216536</v>
      </c>
      <c r="L73" s="19">
        <v>73044</v>
      </c>
      <c r="M73" s="19"/>
      <c r="N73" s="19">
        <v>1336827</v>
      </c>
      <c r="O73" s="19"/>
      <c r="P73" s="19">
        <v>133434</v>
      </c>
      <c r="Q73" s="19"/>
      <c r="R73" s="19">
        <v>0</v>
      </c>
      <c r="S73" s="19"/>
      <c r="T73" s="19">
        <v>107542</v>
      </c>
      <c r="U73" s="19"/>
      <c r="V73" s="19">
        <v>3476</v>
      </c>
      <c r="W73" s="19"/>
      <c r="X73" s="19">
        <v>0</v>
      </c>
      <c r="Y73" s="19"/>
      <c r="Z73" s="19">
        <v>167256</v>
      </c>
      <c r="AA73" s="19"/>
      <c r="AB73" s="19">
        <v>0</v>
      </c>
      <c r="AC73" s="19"/>
      <c r="AD73" s="19">
        <v>0</v>
      </c>
      <c r="AE73" s="19"/>
      <c r="AF73" s="21">
        <f t="shared" si="7"/>
        <v>1821579</v>
      </c>
      <c r="AG73" s="21"/>
    </row>
    <row r="74" spans="1:33" ht="13.5">
      <c r="A74" s="19">
        <v>10</v>
      </c>
      <c r="B74" s="19">
        <v>9</v>
      </c>
      <c r="C74" s="19">
        <v>54</v>
      </c>
      <c r="D74" s="20" t="s">
        <v>148</v>
      </c>
      <c r="E74" s="19">
        <v>24788</v>
      </c>
      <c r="F74" s="19">
        <v>34999</v>
      </c>
      <c r="G74" s="19">
        <v>0</v>
      </c>
      <c r="H74" s="19">
        <v>346139</v>
      </c>
      <c r="I74" s="21">
        <f t="shared" si="4"/>
        <v>346139</v>
      </c>
      <c r="J74" s="21">
        <f t="shared" si="5"/>
        <v>405926</v>
      </c>
      <c r="K74" s="21">
        <f t="shared" si="6"/>
        <v>59787</v>
      </c>
      <c r="L74" s="19">
        <v>2788</v>
      </c>
      <c r="M74" s="19"/>
      <c r="N74" s="19">
        <v>373584</v>
      </c>
      <c r="O74" s="19"/>
      <c r="P74" s="19">
        <v>2443</v>
      </c>
      <c r="Q74" s="19"/>
      <c r="R74" s="19">
        <v>8900</v>
      </c>
      <c r="S74" s="19"/>
      <c r="T74" s="19">
        <v>8302</v>
      </c>
      <c r="U74" s="19"/>
      <c r="V74" s="19">
        <v>701</v>
      </c>
      <c r="W74" s="19"/>
      <c r="X74" s="19">
        <v>0</v>
      </c>
      <c r="Y74" s="19"/>
      <c r="Z74" s="19">
        <v>8877</v>
      </c>
      <c r="AA74" s="19"/>
      <c r="AB74" s="19">
        <v>331</v>
      </c>
      <c r="AC74" s="19"/>
      <c r="AD74" s="19">
        <v>0</v>
      </c>
      <c r="AE74" s="19"/>
      <c r="AF74" s="21">
        <f t="shared" si="7"/>
        <v>405926</v>
      </c>
      <c r="AG74" s="21"/>
    </row>
    <row r="75" spans="1:33" ht="13.5">
      <c r="A75" s="19">
        <v>26</v>
      </c>
      <c r="B75" s="19">
        <v>9</v>
      </c>
      <c r="C75" s="19">
        <v>55</v>
      </c>
      <c r="D75" s="20" t="s">
        <v>149</v>
      </c>
      <c r="E75" s="19">
        <v>2476</v>
      </c>
      <c r="F75" s="19">
        <v>4695</v>
      </c>
      <c r="G75" s="19">
        <v>0</v>
      </c>
      <c r="H75" s="19">
        <v>33574</v>
      </c>
      <c r="I75" s="21">
        <f t="shared" si="4"/>
        <v>33574</v>
      </c>
      <c r="J75" s="21">
        <f t="shared" si="5"/>
        <v>40745</v>
      </c>
      <c r="K75" s="21">
        <f t="shared" si="6"/>
        <v>7171</v>
      </c>
      <c r="L75" s="19">
        <v>0</v>
      </c>
      <c r="M75" s="19"/>
      <c r="N75" s="19">
        <v>10372</v>
      </c>
      <c r="O75" s="19"/>
      <c r="P75" s="19">
        <v>3075</v>
      </c>
      <c r="Q75" s="19"/>
      <c r="R75" s="19">
        <v>2100</v>
      </c>
      <c r="S75" s="19"/>
      <c r="T75" s="19">
        <v>23846</v>
      </c>
      <c r="U75" s="19"/>
      <c r="V75" s="19">
        <v>1043</v>
      </c>
      <c r="W75" s="19"/>
      <c r="X75" s="19">
        <v>0</v>
      </c>
      <c r="Y75" s="19"/>
      <c r="Z75" s="19">
        <v>93</v>
      </c>
      <c r="AA75" s="19"/>
      <c r="AB75" s="19">
        <v>140</v>
      </c>
      <c r="AC75" s="19"/>
      <c r="AD75" s="19">
        <v>76</v>
      </c>
      <c r="AE75" s="19"/>
      <c r="AF75" s="21">
        <f t="shared" si="7"/>
        <v>40745</v>
      </c>
      <c r="AG75" s="21"/>
    </row>
    <row r="76" spans="1:33" ht="13.5">
      <c r="A76" s="19">
        <v>15</v>
      </c>
      <c r="B76" s="19">
        <v>9</v>
      </c>
      <c r="C76" s="19">
        <v>56</v>
      </c>
      <c r="D76" s="20" t="s">
        <v>150</v>
      </c>
      <c r="E76" s="19">
        <v>3542</v>
      </c>
      <c r="F76" s="19">
        <v>5741</v>
      </c>
      <c r="G76" s="19">
        <v>77288</v>
      </c>
      <c r="H76" s="19">
        <v>0</v>
      </c>
      <c r="I76" s="21">
        <f t="shared" si="4"/>
        <v>77288</v>
      </c>
      <c r="J76" s="21">
        <f t="shared" si="5"/>
        <v>86571</v>
      </c>
      <c r="K76" s="21">
        <f t="shared" si="6"/>
        <v>86571</v>
      </c>
      <c r="L76" s="19">
        <v>472</v>
      </c>
      <c r="M76" s="19"/>
      <c r="N76" s="19">
        <v>71362</v>
      </c>
      <c r="O76" s="19"/>
      <c r="P76" s="19">
        <v>0</v>
      </c>
      <c r="Q76" s="19"/>
      <c r="R76" s="19">
        <v>2760</v>
      </c>
      <c r="S76" s="19"/>
      <c r="T76" s="19">
        <v>7061</v>
      </c>
      <c r="U76" s="19"/>
      <c r="V76" s="19">
        <v>0</v>
      </c>
      <c r="W76" s="19"/>
      <c r="X76" s="19">
        <v>0</v>
      </c>
      <c r="Y76" s="19"/>
      <c r="Z76" s="19">
        <v>4916</v>
      </c>
      <c r="AA76" s="19"/>
      <c r="AB76" s="19">
        <v>0</v>
      </c>
      <c r="AC76" s="19"/>
      <c r="AD76" s="19">
        <v>0</v>
      </c>
      <c r="AE76" s="19"/>
      <c r="AF76" s="21">
        <f t="shared" si="7"/>
        <v>86571</v>
      </c>
      <c r="AG76" s="21"/>
    </row>
    <row r="77" spans="1:33" ht="13.5">
      <c r="A77" s="19">
        <v>87</v>
      </c>
      <c r="B77" s="19">
        <v>9</v>
      </c>
      <c r="C77" s="19">
        <v>57</v>
      </c>
      <c r="D77" s="20" t="s">
        <v>151</v>
      </c>
      <c r="E77" s="19">
        <v>5801</v>
      </c>
      <c r="F77" s="19">
        <v>2093</v>
      </c>
      <c r="G77" s="19">
        <v>0</v>
      </c>
      <c r="H77" s="19">
        <v>43599</v>
      </c>
      <c r="I77" s="21">
        <f t="shared" si="4"/>
        <v>43599</v>
      </c>
      <c r="J77" s="21">
        <f t="shared" si="5"/>
        <v>51493</v>
      </c>
      <c r="K77" s="21">
        <f t="shared" si="6"/>
        <v>7894</v>
      </c>
      <c r="L77" s="19">
        <v>0</v>
      </c>
      <c r="M77" s="19"/>
      <c r="N77" s="19">
        <v>20704</v>
      </c>
      <c r="O77" s="19"/>
      <c r="P77" s="19">
        <v>215</v>
      </c>
      <c r="Q77" s="19"/>
      <c r="R77" s="19">
        <v>0</v>
      </c>
      <c r="S77" s="19"/>
      <c r="T77" s="19">
        <v>22157</v>
      </c>
      <c r="U77" s="19"/>
      <c r="V77" s="19">
        <v>0</v>
      </c>
      <c r="W77" s="19"/>
      <c r="X77" s="19">
        <v>0</v>
      </c>
      <c r="Y77" s="19"/>
      <c r="Z77" s="19">
        <v>3444</v>
      </c>
      <c r="AA77" s="19"/>
      <c r="AB77" s="19">
        <v>0</v>
      </c>
      <c r="AC77" s="19"/>
      <c r="AD77" s="19">
        <v>4973</v>
      </c>
      <c r="AE77" s="19"/>
      <c r="AF77" s="21">
        <f t="shared" si="7"/>
        <v>51493</v>
      </c>
      <c r="AG77" s="21"/>
    </row>
    <row r="78" spans="1:33" ht="13.5">
      <c r="A78" s="19">
        <v>81</v>
      </c>
      <c r="B78" s="19">
        <v>9</v>
      </c>
      <c r="C78" s="19">
        <v>58</v>
      </c>
      <c r="D78" s="20" t="s">
        <v>152</v>
      </c>
      <c r="E78" s="19">
        <v>5129</v>
      </c>
      <c r="F78" s="19">
        <v>2338</v>
      </c>
      <c r="G78" s="19">
        <v>169483</v>
      </c>
      <c r="H78" s="19">
        <v>0</v>
      </c>
      <c r="I78" s="21">
        <f t="shared" si="4"/>
        <v>169483</v>
      </c>
      <c r="J78" s="21">
        <f t="shared" si="5"/>
        <v>176950</v>
      </c>
      <c r="K78" s="21">
        <f t="shared" si="6"/>
        <v>176950</v>
      </c>
      <c r="L78" s="19">
        <v>0</v>
      </c>
      <c r="M78" s="19"/>
      <c r="N78" s="19">
        <v>64644</v>
      </c>
      <c r="O78" s="19"/>
      <c r="P78" s="19">
        <v>1124</v>
      </c>
      <c r="Q78" s="19"/>
      <c r="R78" s="19">
        <v>13265</v>
      </c>
      <c r="S78" s="19"/>
      <c r="T78" s="19">
        <v>54521</v>
      </c>
      <c r="U78" s="19"/>
      <c r="V78" s="19">
        <v>0</v>
      </c>
      <c r="W78" s="19"/>
      <c r="X78" s="19">
        <v>0</v>
      </c>
      <c r="Y78" s="19"/>
      <c r="Z78" s="19">
        <v>43219</v>
      </c>
      <c r="AA78" s="19"/>
      <c r="AB78" s="19">
        <v>102</v>
      </c>
      <c r="AC78" s="19"/>
      <c r="AD78" s="19">
        <v>75</v>
      </c>
      <c r="AE78" s="19"/>
      <c r="AF78" s="21">
        <f t="shared" si="7"/>
        <v>176950</v>
      </c>
      <c r="AG78" s="21"/>
    </row>
    <row r="79" spans="1:33" ht="13.5">
      <c r="A79" s="19">
        <v>54</v>
      </c>
      <c r="B79" s="19">
        <v>9</v>
      </c>
      <c r="C79" s="19">
        <v>59</v>
      </c>
      <c r="D79" s="19" t="s">
        <v>153</v>
      </c>
      <c r="E79" s="19">
        <v>8145</v>
      </c>
      <c r="F79" s="19">
        <v>19411</v>
      </c>
      <c r="G79" s="19">
        <v>52174</v>
      </c>
      <c r="H79" s="19">
        <v>72215</v>
      </c>
      <c r="I79" s="21">
        <f t="shared" si="4"/>
        <v>124389</v>
      </c>
      <c r="J79" s="21">
        <f t="shared" si="5"/>
        <v>151945</v>
      </c>
      <c r="K79" s="21">
        <f t="shared" si="6"/>
        <v>79730</v>
      </c>
      <c r="L79" s="19">
        <v>0</v>
      </c>
      <c r="M79" s="19"/>
      <c r="N79" s="19">
        <v>101895</v>
      </c>
      <c r="O79" s="19"/>
      <c r="P79" s="19">
        <v>15314</v>
      </c>
      <c r="Q79" s="19"/>
      <c r="R79" s="19">
        <v>2432</v>
      </c>
      <c r="S79" s="19"/>
      <c r="T79" s="19">
        <v>15908</v>
      </c>
      <c r="U79" s="19"/>
      <c r="V79" s="19">
        <v>0</v>
      </c>
      <c r="W79" s="19"/>
      <c r="X79" s="19">
        <v>0</v>
      </c>
      <c r="Y79" s="19"/>
      <c r="Z79" s="19">
        <v>16365</v>
      </c>
      <c r="AA79" s="19"/>
      <c r="AB79" s="19">
        <v>31</v>
      </c>
      <c r="AC79" s="19"/>
      <c r="AD79" s="19">
        <v>0</v>
      </c>
      <c r="AE79" s="19"/>
      <c r="AF79" s="21">
        <f t="shared" si="7"/>
        <v>151945</v>
      </c>
      <c r="AG79" s="21"/>
    </row>
    <row r="80" spans="1:33" ht="13.5">
      <c r="A80" s="19">
        <v>75</v>
      </c>
      <c r="B80" s="19">
        <v>9</v>
      </c>
      <c r="C80" s="19">
        <v>60</v>
      </c>
      <c r="D80" s="19" t="s">
        <v>154</v>
      </c>
      <c r="E80" s="19">
        <v>4779</v>
      </c>
      <c r="F80" s="19">
        <v>6143</v>
      </c>
      <c r="G80" s="19">
        <v>0</v>
      </c>
      <c r="H80" s="19">
        <v>74018</v>
      </c>
      <c r="I80" s="21">
        <f t="shared" si="4"/>
        <v>74018</v>
      </c>
      <c r="J80" s="21">
        <f t="shared" si="5"/>
        <v>84940</v>
      </c>
      <c r="K80" s="21">
        <f t="shared" si="6"/>
        <v>10922</v>
      </c>
      <c r="L80" s="19">
        <v>0</v>
      </c>
      <c r="M80" s="19"/>
      <c r="N80" s="19">
        <v>59347</v>
      </c>
      <c r="O80" s="19"/>
      <c r="P80" s="19">
        <v>159</v>
      </c>
      <c r="Q80" s="19"/>
      <c r="R80" s="19">
        <v>3965</v>
      </c>
      <c r="S80" s="19"/>
      <c r="T80" s="19">
        <v>14324</v>
      </c>
      <c r="U80" s="19"/>
      <c r="V80" s="19">
        <v>0</v>
      </c>
      <c r="W80" s="19"/>
      <c r="X80" s="19">
        <v>0</v>
      </c>
      <c r="Y80" s="19"/>
      <c r="Z80" s="19">
        <v>7131</v>
      </c>
      <c r="AA80" s="19"/>
      <c r="AB80" s="19">
        <v>0</v>
      </c>
      <c r="AC80" s="19"/>
      <c r="AD80" s="19">
        <v>14</v>
      </c>
      <c r="AE80" s="19"/>
      <c r="AF80" s="21">
        <f t="shared" si="7"/>
        <v>84940</v>
      </c>
      <c r="AG80" s="21"/>
    </row>
    <row r="81" spans="5:33" ht="13.5">
      <c r="E81" s="19"/>
      <c r="F81" s="19"/>
      <c r="G81" s="19"/>
      <c r="H81" s="19"/>
      <c r="I81" s="21"/>
      <c r="J81" s="21"/>
      <c r="K81" s="21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1"/>
      <c r="AG81" s="21"/>
    </row>
    <row r="82" spans="5:33" ht="13.5">
      <c r="E82" s="19"/>
      <c r="F82" s="19"/>
      <c r="G82" s="19"/>
      <c r="H82" s="19"/>
      <c r="I82" s="21"/>
      <c r="J82" s="21"/>
      <c r="K82" s="2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1"/>
      <c r="AG82" s="21"/>
    </row>
    <row r="83" spans="1:33" ht="13.5">
      <c r="A83" s="19">
        <v>2</v>
      </c>
      <c r="B83" s="19">
        <v>10</v>
      </c>
      <c r="C83" s="19">
        <v>61</v>
      </c>
      <c r="D83" s="20" t="s">
        <v>155</v>
      </c>
      <c r="E83" s="19">
        <v>8513</v>
      </c>
      <c r="F83" s="19">
        <v>18867</v>
      </c>
      <c r="G83" s="19">
        <v>0</v>
      </c>
      <c r="H83" s="19">
        <v>215953</v>
      </c>
      <c r="I83" s="21">
        <f t="shared" si="4"/>
        <v>215953</v>
      </c>
      <c r="J83" s="23">
        <f t="shared" si="5"/>
        <v>243333</v>
      </c>
      <c r="K83" s="21">
        <f t="shared" si="6"/>
        <v>27380</v>
      </c>
      <c r="L83" s="19">
        <v>0</v>
      </c>
      <c r="M83" s="19"/>
      <c r="N83" s="19">
        <v>217499</v>
      </c>
      <c r="O83" s="19"/>
      <c r="P83" s="19">
        <v>457</v>
      </c>
      <c r="Q83" s="19"/>
      <c r="R83" s="19">
        <v>982</v>
      </c>
      <c r="S83" s="19"/>
      <c r="T83" s="19">
        <v>10122</v>
      </c>
      <c r="U83" s="19"/>
      <c r="V83" s="19">
        <v>1803</v>
      </c>
      <c r="W83" s="19"/>
      <c r="X83" s="19">
        <v>0</v>
      </c>
      <c r="Y83" s="19"/>
      <c r="Z83" s="19">
        <v>12470</v>
      </c>
      <c r="AA83" s="19"/>
      <c r="AB83" s="19">
        <v>0</v>
      </c>
      <c r="AC83" s="19"/>
      <c r="AD83" s="19">
        <v>0</v>
      </c>
      <c r="AE83" s="19"/>
      <c r="AF83" s="21">
        <f t="shared" si="7"/>
        <v>243333</v>
      </c>
      <c r="AG83" s="21"/>
    </row>
    <row r="84" spans="1:33" ht="13.5">
      <c r="A84" s="19">
        <v>69</v>
      </c>
      <c r="B84" s="19">
        <v>10</v>
      </c>
      <c r="C84" s="19">
        <v>62</v>
      </c>
      <c r="D84" s="19" t="s">
        <v>156</v>
      </c>
      <c r="E84" s="19">
        <v>3810</v>
      </c>
      <c r="F84" s="19">
        <v>7150</v>
      </c>
      <c r="G84" s="19">
        <v>0</v>
      </c>
      <c r="H84" s="19">
        <v>47933</v>
      </c>
      <c r="I84" s="21">
        <f t="shared" si="4"/>
        <v>47933</v>
      </c>
      <c r="J84" s="21">
        <f t="shared" si="5"/>
        <v>58893</v>
      </c>
      <c r="K84" s="21">
        <f t="shared" si="6"/>
        <v>10960</v>
      </c>
      <c r="L84" s="19">
        <v>100</v>
      </c>
      <c r="M84" s="19"/>
      <c r="N84" s="19">
        <v>16509</v>
      </c>
      <c r="O84" s="19"/>
      <c r="P84" s="19">
        <v>0</v>
      </c>
      <c r="Q84" s="19"/>
      <c r="R84" s="19">
        <v>3416</v>
      </c>
      <c r="S84" s="19"/>
      <c r="T84" s="19">
        <v>7734</v>
      </c>
      <c r="U84" s="19"/>
      <c r="V84" s="19">
        <v>0</v>
      </c>
      <c r="W84" s="19"/>
      <c r="X84" s="19">
        <v>0</v>
      </c>
      <c r="Y84" s="19"/>
      <c r="Z84" s="19">
        <v>31118</v>
      </c>
      <c r="AA84" s="19"/>
      <c r="AB84" s="19">
        <v>16</v>
      </c>
      <c r="AC84" s="19"/>
      <c r="AD84" s="19">
        <v>0</v>
      </c>
      <c r="AE84" s="19"/>
      <c r="AF84" s="21">
        <f t="shared" si="7"/>
        <v>58893</v>
      </c>
      <c r="AG84" s="21"/>
    </row>
    <row r="85" spans="1:33" ht="13.5">
      <c r="A85" s="19">
        <v>27</v>
      </c>
      <c r="B85" s="19">
        <v>10</v>
      </c>
      <c r="C85" s="19">
        <v>63</v>
      </c>
      <c r="D85" s="20" t="s">
        <v>157</v>
      </c>
      <c r="E85" s="19">
        <v>2630</v>
      </c>
      <c r="F85" s="19">
        <v>28777</v>
      </c>
      <c r="G85" s="19">
        <v>0</v>
      </c>
      <c r="H85" s="19">
        <v>175305</v>
      </c>
      <c r="I85" s="21">
        <f t="shared" si="4"/>
        <v>175305</v>
      </c>
      <c r="J85" s="21">
        <f t="shared" si="5"/>
        <v>206712</v>
      </c>
      <c r="K85" s="21">
        <f t="shared" si="6"/>
        <v>31407</v>
      </c>
      <c r="L85" s="19">
        <v>20</v>
      </c>
      <c r="M85" s="19"/>
      <c r="N85" s="19">
        <v>92665</v>
      </c>
      <c r="O85" s="19"/>
      <c r="P85" s="19">
        <v>4388</v>
      </c>
      <c r="Q85" s="19"/>
      <c r="R85" s="19">
        <v>2282</v>
      </c>
      <c r="S85" s="19"/>
      <c r="T85" s="19">
        <v>96925</v>
      </c>
      <c r="U85" s="19"/>
      <c r="V85" s="19">
        <v>0</v>
      </c>
      <c r="W85" s="19"/>
      <c r="X85" s="19">
        <v>0</v>
      </c>
      <c r="Y85" s="19"/>
      <c r="Z85" s="19">
        <v>9489</v>
      </c>
      <c r="AA85" s="19"/>
      <c r="AB85" s="19">
        <v>833</v>
      </c>
      <c r="AC85" s="19"/>
      <c r="AD85" s="19">
        <v>110</v>
      </c>
      <c r="AE85" s="19"/>
      <c r="AF85" s="21">
        <f t="shared" si="7"/>
        <v>206712</v>
      </c>
      <c r="AG85" s="21"/>
    </row>
    <row r="86" spans="1:33" ht="13.5">
      <c r="A86" s="19">
        <v>21</v>
      </c>
      <c r="B86" s="19">
        <v>10</v>
      </c>
      <c r="C86" s="19">
        <v>64</v>
      </c>
      <c r="D86" s="20" t="s">
        <v>158</v>
      </c>
      <c r="E86" s="19">
        <v>10239</v>
      </c>
      <c r="F86" s="19">
        <v>8959</v>
      </c>
      <c r="G86" s="19">
        <v>0</v>
      </c>
      <c r="H86" s="19">
        <v>83146</v>
      </c>
      <c r="I86" s="21">
        <f t="shared" si="4"/>
        <v>83146</v>
      </c>
      <c r="J86" s="21">
        <f t="shared" si="5"/>
        <v>102344</v>
      </c>
      <c r="K86" s="21">
        <f t="shared" si="6"/>
        <v>19198</v>
      </c>
      <c r="L86" s="19">
        <v>0</v>
      </c>
      <c r="M86" s="19"/>
      <c r="N86" s="19">
        <v>28650</v>
      </c>
      <c r="O86" s="19"/>
      <c r="P86" s="19">
        <v>935</v>
      </c>
      <c r="Q86" s="19"/>
      <c r="R86" s="19">
        <v>6207</v>
      </c>
      <c r="S86" s="19"/>
      <c r="T86" s="19">
        <v>62074</v>
      </c>
      <c r="U86" s="19"/>
      <c r="V86" s="19">
        <v>0</v>
      </c>
      <c r="W86" s="19"/>
      <c r="X86" s="19">
        <v>0</v>
      </c>
      <c r="Y86" s="19"/>
      <c r="Z86" s="19">
        <v>4395</v>
      </c>
      <c r="AA86" s="19"/>
      <c r="AB86" s="19">
        <v>83</v>
      </c>
      <c r="AC86" s="19"/>
      <c r="AD86" s="19">
        <v>0</v>
      </c>
      <c r="AE86" s="19"/>
      <c r="AF86" s="21">
        <f t="shared" si="7"/>
        <v>102344</v>
      </c>
      <c r="AG86" s="21"/>
    </row>
    <row r="87" spans="1:33" ht="13.5">
      <c r="A87" s="19">
        <v>40</v>
      </c>
      <c r="B87" s="19">
        <v>10</v>
      </c>
      <c r="C87" s="19">
        <v>65</v>
      </c>
      <c r="D87" s="20" t="s">
        <v>159</v>
      </c>
      <c r="E87" s="19">
        <v>1454</v>
      </c>
      <c r="F87" s="19">
        <v>300</v>
      </c>
      <c r="G87" s="19">
        <v>0</v>
      </c>
      <c r="H87" s="19">
        <v>53168</v>
      </c>
      <c r="I87" s="21">
        <f>SUM(G87:H87)</f>
        <v>53168</v>
      </c>
      <c r="J87" s="21">
        <f>SUM(E87:F87,I87)</f>
        <v>54922</v>
      </c>
      <c r="K87" s="21">
        <f t="shared" si="6"/>
        <v>1754</v>
      </c>
      <c r="L87" s="19">
        <v>300</v>
      </c>
      <c r="M87" s="19"/>
      <c r="N87" s="19">
        <v>7613</v>
      </c>
      <c r="O87" s="19"/>
      <c r="P87" s="19">
        <v>348</v>
      </c>
      <c r="Q87" s="19"/>
      <c r="R87" s="19">
        <v>55</v>
      </c>
      <c r="S87" s="19"/>
      <c r="T87" s="19">
        <v>38690</v>
      </c>
      <c r="U87" s="19"/>
      <c r="V87" s="19">
        <v>0</v>
      </c>
      <c r="W87" s="19"/>
      <c r="X87" s="19">
        <v>0</v>
      </c>
      <c r="Y87" s="19"/>
      <c r="Z87" s="19">
        <v>6113</v>
      </c>
      <c r="AA87" s="19"/>
      <c r="AB87" s="19">
        <v>56</v>
      </c>
      <c r="AC87" s="19"/>
      <c r="AD87" s="19">
        <v>1747</v>
      </c>
      <c r="AE87" s="19"/>
      <c r="AF87" s="21">
        <f>SUM(L87:AD87)</f>
        <v>54922</v>
      </c>
      <c r="AG87" s="21"/>
    </row>
    <row r="88" spans="1:33" ht="13.5">
      <c r="A88" s="19">
        <v>23</v>
      </c>
      <c r="B88" s="19">
        <v>10</v>
      </c>
      <c r="C88" s="19">
        <v>66</v>
      </c>
      <c r="D88" s="20" t="s">
        <v>160</v>
      </c>
      <c r="E88" s="19">
        <v>3460</v>
      </c>
      <c r="F88" s="19">
        <v>3892</v>
      </c>
      <c r="G88" s="19">
        <v>0</v>
      </c>
      <c r="H88" s="19">
        <v>25845</v>
      </c>
      <c r="I88" s="21">
        <f>SUM(G88:H88)</f>
        <v>25845</v>
      </c>
      <c r="J88" s="21">
        <f>SUM(E88:F88,I88)</f>
        <v>33197</v>
      </c>
      <c r="K88" s="21">
        <f t="shared" si="6"/>
        <v>7352</v>
      </c>
      <c r="L88" s="19">
        <v>0</v>
      </c>
      <c r="M88" s="19"/>
      <c r="N88" s="19">
        <v>7493</v>
      </c>
      <c r="O88" s="19"/>
      <c r="P88" s="19">
        <v>15</v>
      </c>
      <c r="Q88" s="19"/>
      <c r="R88" s="19">
        <v>0</v>
      </c>
      <c r="S88" s="19"/>
      <c r="T88" s="19">
        <v>25438</v>
      </c>
      <c r="U88" s="19"/>
      <c r="V88" s="19">
        <v>75</v>
      </c>
      <c r="W88" s="19"/>
      <c r="X88" s="19">
        <v>0</v>
      </c>
      <c r="Y88" s="19"/>
      <c r="Z88" s="19">
        <v>0</v>
      </c>
      <c r="AA88" s="19"/>
      <c r="AB88" s="19">
        <v>0</v>
      </c>
      <c r="AC88" s="19"/>
      <c r="AD88" s="19">
        <v>176</v>
      </c>
      <c r="AE88" s="19"/>
      <c r="AF88" s="21">
        <f>SUM(L88:AD88)</f>
        <v>33197</v>
      </c>
      <c r="AG88" s="21"/>
    </row>
    <row r="89" spans="1:32" s="24" customFormat="1" ht="26.25" customHeight="1">
      <c r="A89" s="24">
        <f>COUNT(A5:A88)</f>
        <v>66</v>
      </c>
      <c r="D89" s="25" t="s">
        <v>70</v>
      </c>
      <c r="E89" s="24">
        <f aca="true" t="shared" si="8" ref="E89:AF89">SUM(E5:E88)</f>
        <v>368803</v>
      </c>
      <c r="F89" s="24">
        <f t="shared" si="8"/>
        <v>1190333</v>
      </c>
      <c r="G89" s="24">
        <f t="shared" si="8"/>
        <v>1990115</v>
      </c>
      <c r="H89" s="24">
        <f t="shared" si="8"/>
        <v>12970602</v>
      </c>
      <c r="I89" s="24">
        <f t="shared" si="8"/>
        <v>14960717</v>
      </c>
      <c r="J89" s="24">
        <f t="shared" si="8"/>
        <v>16519853</v>
      </c>
      <c r="K89" s="24">
        <f t="shared" si="8"/>
        <v>3549251</v>
      </c>
      <c r="L89" s="24">
        <f t="shared" si="8"/>
        <v>544307</v>
      </c>
      <c r="N89" s="24">
        <f t="shared" si="8"/>
        <v>10787086</v>
      </c>
      <c r="P89" s="24">
        <f t="shared" si="8"/>
        <v>563492</v>
      </c>
      <c r="R89" s="24">
        <f t="shared" si="8"/>
        <v>229621</v>
      </c>
      <c r="T89" s="24">
        <f t="shared" si="8"/>
        <v>3449786</v>
      </c>
      <c r="V89" s="24">
        <f t="shared" si="8"/>
        <v>10106</v>
      </c>
      <c r="X89" s="24">
        <f t="shared" si="8"/>
        <v>1628</v>
      </c>
      <c r="Z89" s="24">
        <f t="shared" si="8"/>
        <v>857850</v>
      </c>
      <c r="AB89" s="24">
        <f t="shared" si="8"/>
        <v>20011</v>
      </c>
      <c r="AD89" s="24">
        <f t="shared" si="8"/>
        <v>55966</v>
      </c>
      <c r="AF89" s="24">
        <f t="shared" si="8"/>
        <v>16519853</v>
      </c>
    </row>
    <row r="90" ht="13.5">
      <c r="AF90" s="21">
        <f>SUM(L89:AD89)</f>
        <v>16519853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2014-04-14T05:44:10Z</cp:lastPrinted>
  <dcterms:created xsi:type="dcterms:W3CDTF">2007-04-27T04:46:25Z</dcterms:created>
  <dcterms:modified xsi:type="dcterms:W3CDTF">2014-04-14T05:44:13Z</dcterms:modified>
  <cp:category/>
  <cp:version/>
  <cp:contentType/>
  <cp:contentStatus/>
</cp:coreProperties>
</file>