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svnas01.vdi.pref.nagano.lg.jp\本庁・単独現地NAS\X2101B0710SE001\share\★肥料\★肥料価格高騰対策★\03 県協議会\令和５年度\230414臨時雇用向け説明会\当日資料\"/>
    </mc:Choice>
  </mc:AlternateContent>
  <xr:revisionPtr revIDLastSave="0" documentId="13_ncr:1_{CDE1E19D-5CE5-4CF6-A5A4-E368CD4419BD}" xr6:coauthVersionLast="47" xr6:coauthVersionMax="47" xr10:uidLastSave="{00000000-0000-0000-0000-000000000000}"/>
  <bookViews>
    <workbookView xWindow="-110" yWindow="-110" windowWidth="19420" windowHeight="10420" tabRatio="806" activeTab="5" xr2:uid="{8876705A-78AD-4D72-8218-0F18AB5445A8}"/>
  </bookViews>
  <sheets>
    <sheet name="県様式第1-1号" sheetId="7" r:id="rId1"/>
    <sheet name="県1-1別添" sheetId="8" r:id="rId2"/>
    <sheet name="入力用シート県1-2" sheetId="6" r:id="rId3"/>
    <sheet name="提出用シート" sheetId="11" r:id="rId4"/>
    <sheet name="県様式第1-4号" sheetId="12" r:id="rId5"/>
    <sheet name="計算元数字" sheetId="10" r:id="rId6"/>
  </sheets>
  <definedNames>
    <definedName name="_xlnm.Print_Titles" localSheetId="2">'入力用シート県1-2'!$5:$7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9" i="6" l="1"/>
  <c r="V9" i="6"/>
  <c r="U10" i="6"/>
  <c r="V10" i="6"/>
  <c r="U11" i="6"/>
  <c r="V11" i="6"/>
  <c r="U12" i="6"/>
  <c r="V12" i="6"/>
  <c r="U13" i="6"/>
  <c r="V13" i="6"/>
  <c r="U14" i="6"/>
  <c r="V14" i="6"/>
  <c r="A8" i="11"/>
  <c r="B8" i="11"/>
  <c r="C8" i="11"/>
  <c r="E8" i="11"/>
  <c r="F8" i="11" s="1"/>
  <c r="H8" i="11"/>
  <c r="A9" i="11"/>
  <c r="B9" i="11"/>
  <c r="C9" i="11"/>
  <c r="H9" i="11" s="1"/>
  <c r="E9" i="11"/>
  <c r="F9" i="11"/>
  <c r="A10" i="11"/>
  <c r="B10" i="11"/>
  <c r="C10" i="11"/>
  <c r="H10" i="11" s="1"/>
  <c r="D10" i="11"/>
  <c r="E10" i="11"/>
  <c r="F10" i="11" s="1"/>
  <c r="G10" i="11"/>
  <c r="A11" i="11"/>
  <c r="B11" i="11"/>
  <c r="C11" i="11"/>
  <c r="H11" i="11" s="1"/>
  <c r="D11" i="11"/>
  <c r="E11" i="11"/>
  <c r="F11" i="11" s="1"/>
  <c r="G11" i="11"/>
  <c r="A12" i="11"/>
  <c r="B12" i="11"/>
  <c r="C12" i="11"/>
  <c r="H12" i="11" s="1"/>
  <c r="D12" i="11"/>
  <c r="E12" i="11"/>
  <c r="F12" i="11" s="1"/>
  <c r="G12" i="11"/>
  <c r="A13" i="11"/>
  <c r="B13" i="11"/>
  <c r="C13" i="11"/>
  <c r="H13" i="11" s="1"/>
  <c r="D13" i="11"/>
  <c r="E13" i="11"/>
  <c r="F13" i="11" s="1"/>
  <c r="G13" i="11"/>
  <c r="B7" i="11"/>
  <c r="A7" i="11"/>
  <c r="E7" i="11"/>
  <c r="C7" i="11"/>
  <c r="F7" i="11"/>
  <c r="L13" i="6"/>
  <c r="M13" i="6" s="1"/>
  <c r="O9" i="6"/>
  <c r="P9" i="6" s="1"/>
  <c r="Q9" i="6" s="1"/>
  <c r="O10" i="6"/>
  <c r="P10" i="6" s="1"/>
  <c r="Q10" i="6" s="1"/>
  <c r="O11" i="6"/>
  <c r="P11" i="6" s="1"/>
  <c r="Q11" i="6" s="1"/>
  <c r="O12" i="6"/>
  <c r="P12" i="6" s="1"/>
  <c r="Q12" i="6" s="1"/>
  <c r="O13" i="6"/>
  <c r="P13" i="6" s="1"/>
  <c r="Q13" i="6" s="1"/>
  <c r="O14" i="6"/>
  <c r="P14" i="6" s="1"/>
  <c r="Q14" i="6" s="1"/>
  <c r="J11" i="6"/>
  <c r="L11" i="6" s="1"/>
  <c r="J12" i="6"/>
  <c r="L12" i="6" s="1"/>
  <c r="M12" i="6" s="1"/>
  <c r="J13" i="6"/>
  <c r="J14" i="6"/>
  <c r="L14" i="6" s="1"/>
  <c r="M14" i="6" s="1"/>
  <c r="O8" i="6"/>
  <c r="P8" i="6" s="1"/>
  <c r="Q8" i="6" s="1"/>
  <c r="C14" i="11" l="1"/>
  <c r="F14" i="11"/>
  <c r="M11" i="6"/>
  <c r="N14" i="6"/>
  <c r="N12" i="6"/>
  <c r="N13" i="6"/>
  <c r="N11" i="6"/>
  <c r="H11" i="6" l="1"/>
  <c r="R11" i="6" s="1"/>
  <c r="S11" i="6" s="1"/>
  <c r="H12" i="6"/>
  <c r="R12" i="6" s="1"/>
  <c r="S12" i="6" s="1"/>
  <c r="H13" i="6"/>
  <c r="R13" i="6" s="1"/>
  <c r="S13" i="6" s="1"/>
  <c r="H14" i="6"/>
  <c r="R14" i="6" s="1"/>
  <c r="S14" i="6" s="1"/>
  <c r="C15" i="6" l="1"/>
  <c r="G14" i="6"/>
  <c r="F14" i="6"/>
  <c r="D14" i="6"/>
  <c r="T14" i="6" s="1"/>
  <c r="G13" i="6"/>
  <c r="F13" i="6"/>
  <c r="D13" i="6"/>
  <c r="T13" i="6" s="1"/>
  <c r="G12" i="6"/>
  <c r="F12" i="6"/>
  <c r="D12" i="6"/>
  <c r="G11" i="6"/>
  <c r="F11" i="6"/>
  <c r="D11" i="6"/>
  <c r="G10" i="6"/>
  <c r="F10" i="6"/>
  <c r="D10" i="6"/>
  <c r="F9" i="6"/>
  <c r="G9" i="6" s="1"/>
  <c r="D9" i="6"/>
  <c r="F8" i="6"/>
  <c r="D8" i="6"/>
  <c r="J10" i="6" l="1"/>
  <c r="L10" i="6" s="1"/>
  <c r="M10" i="6" s="1"/>
  <c r="H10" i="6"/>
  <c r="J9" i="6"/>
  <c r="L9" i="6" s="1"/>
  <c r="H9" i="6"/>
  <c r="T8" i="6"/>
  <c r="G8" i="6"/>
  <c r="T10" i="6"/>
  <c r="T12" i="6"/>
  <c r="T9" i="6"/>
  <c r="T11" i="6"/>
  <c r="F15" i="6"/>
  <c r="D15" i="6"/>
  <c r="J8" i="6" l="1"/>
  <c r="L8" i="6" s="1"/>
  <c r="M8" i="6" s="1"/>
  <c r="M9" i="6"/>
  <c r="N9" i="6"/>
  <c r="G15" i="6"/>
  <c r="H8" i="6"/>
  <c r="H15" i="6" s="1"/>
  <c r="N10" i="6"/>
  <c r="N8" i="6"/>
  <c r="V8" i="6" s="1"/>
  <c r="U8" i="6" s="1"/>
  <c r="D8" i="11" l="1"/>
  <c r="G8" i="11"/>
  <c r="D9" i="11"/>
  <c r="G9" i="11"/>
  <c r="R9" i="6"/>
  <c r="S9" i="6" s="1"/>
  <c r="R10" i="6"/>
  <c r="S10" i="6" s="1"/>
  <c r="R8" i="6"/>
  <c r="S8" i="6" s="1"/>
  <c r="D7" i="11" l="1"/>
  <c r="G7" i="11"/>
  <c r="G14" i="11" s="1"/>
  <c r="D14" i="11" l="1"/>
  <c r="H7" i="11"/>
  <c r="H14" i="11" s="1"/>
</calcChain>
</file>

<file path=xl/sharedStrings.xml><?xml version="1.0" encoding="utf-8"?>
<sst xmlns="http://schemas.openxmlformats.org/spreadsheetml/2006/main" count="113" uniqueCount="80">
  <si>
    <t>No.</t>
    <phoneticPr fontId="2"/>
  </si>
  <si>
    <t>参加農業者</t>
    <rPh sb="0" eb="2">
      <t>サンカ</t>
    </rPh>
    <rPh sb="2" eb="5">
      <t>ノウギョウシャ</t>
    </rPh>
    <phoneticPr fontId="2"/>
  </si>
  <si>
    <t>氏名
又は
法人・組織名</t>
    <rPh sb="0" eb="1">
      <t>ウジ</t>
    </rPh>
    <rPh sb="1" eb="2">
      <t>ナ</t>
    </rPh>
    <rPh sb="3" eb="4">
      <t>マタ</t>
    </rPh>
    <rPh sb="6" eb="8">
      <t>ホウジン</t>
    </rPh>
    <rPh sb="9" eb="12">
      <t>ソシキメイ</t>
    </rPh>
    <phoneticPr fontId="2"/>
  </si>
  <si>
    <t>－</t>
    <phoneticPr fontId="2"/>
  </si>
  <si>
    <t>集計</t>
    <rPh sb="0" eb="2">
      <t>シュウケイ</t>
    </rPh>
    <phoneticPr fontId="2"/>
  </si>
  <si>
    <t>（注）</t>
    <phoneticPr fontId="2"/>
  </si>
  <si>
    <t>１</t>
    <phoneticPr fontId="2"/>
  </si>
  <si>
    <t>２</t>
  </si>
  <si>
    <t>３</t>
  </si>
  <si>
    <t>４</t>
  </si>
  <si>
    <t>５</t>
  </si>
  <si>
    <t>　適宜、行を追加すること。</t>
    <phoneticPr fontId="2"/>
  </si>
  <si>
    <t>総合計</t>
    <rPh sb="0" eb="1">
      <t>ソウ</t>
    </rPh>
    <rPh sb="1" eb="3">
      <t>ゴウケイ</t>
    </rPh>
    <phoneticPr fontId="2"/>
  </si>
  <si>
    <t>支援予定額（円）</t>
    <rPh sb="4" eb="5">
      <t>ガク</t>
    </rPh>
    <rPh sb="6" eb="7">
      <t>エン</t>
    </rPh>
    <phoneticPr fontId="2"/>
  </si>
  <si>
    <t>　表中に十分に記載できない場合には、別紙で提出すること。</t>
  </si>
  <si>
    <t>当年の肥料費</t>
    <rPh sb="0" eb="1">
      <t>ア</t>
    </rPh>
    <rPh sb="1" eb="2">
      <t>ネン</t>
    </rPh>
    <rPh sb="3" eb="5">
      <t>ヒリョウ</t>
    </rPh>
    <rPh sb="5" eb="6">
      <t>ヒ</t>
    </rPh>
    <phoneticPr fontId="2"/>
  </si>
  <si>
    <t>　「肥料価格高騰対策事業取組計画書」の添付資料として使用する場合は、当年の肥料費は、秋用肥料については令和４年６月～10月、春用肥料については令和４年11月～令和５年５月に発注したことを証明する書類（注文票等）と、参加農業者が肥料費を支払ったことを証明する書類（領収書等）または支払い義務が生じていることを示す書類（請求書等）を提出すること。
　なお、肥料の種類、数量、購入費が記載されているものに限る。</t>
    <rPh sb="14" eb="16">
      <t>ケイカク</t>
    </rPh>
    <rPh sb="34" eb="35">
      <t>ア</t>
    </rPh>
    <rPh sb="79" eb="81">
      <t>レイワ</t>
    </rPh>
    <rPh sb="82" eb="83">
      <t>ネン</t>
    </rPh>
    <rPh sb="84" eb="85">
      <t>ガツ</t>
    </rPh>
    <rPh sb="86" eb="88">
      <t>ハッチュウ</t>
    </rPh>
    <rPh sb="93" eb="95">
      <t>ショウメイ</t>
    </rPh>
    <rPh sb="97" eb="99">
      <t>ショルイ</t>
    </rPh>
    <rPh sb="100" eb="103">
      <t>チュウモンヒョウ</t>
    </rPh>
    <rPh sb="103" eb="104">
      <t>ナド</t>
    </rPh>
    <phoneticPr fontId="2"/>
  </si>
  <si>
    <t>（業務方法書　様式第１－２号）</t>
    <rPh sb="13" eb="14">
      <t>ゴウ</t>
    </rPh>
    <phoneticPr fontId="2"/>
  </si>
  <si>
    <t>秋・春用肥料（令和４年６月～令和５年５月購入分）</t>
    <rPh sb="0" eb="1">
      <t>アキ</t>
    </rPh>
    <rPh sb="2" eb="3">
      <t>ハル</t>
    </rPh>
    <rPh sb="3" eb="4">
      <t>ヨウ</t>
    </rPh>
    <rPh sb="4" eb="6">
      <t>ヒリョウ</t>
    </rPh>
    <rPh sb="7" eb="9">
      <t>レイワ</t>
    </rPh>
    <rPh sb="10" eb="11">
      <t>ネン</t>
    </rPh>
    <rPh sb="12" eb="13">
      <t>ガツ</t>
    </rPh>
    <rPh sb="14" eb="16">
      <t>レイワ</t>
    </rPh>
    <rPh sb="17" eb="18">
      <t>ネン</t>
    </rPh>
    <rPh sb="19" eb="20">
      <t>ガツ</t>
    </rPh>
    <rPh sb="20" eb="22">
      <t>コウニュウ</t>
    </rPh>
    <rPh sb="22" eb="23">
      <t>ブン</t>
    </rPh>
    <phoneticPr fontId="2"/>
  </si>
  <si>
    <t>上乗せ条件</t>
    <rPh sb="0" eb="2">
      <t>ウワノ</t>
    </rPh>
    <rPh sb="3" eb="5">
      <t>ジョウケン</t>
    </rPh>
    <phoneticPr fontId="2"/>
  </si>
  <si>
    <t>慣行比２割削減</t>
    <rPh sb="0" eb="2">
      <t>カンコウ</t>
    </rPh>
    <rPh sb="2" eb="3">
      <t>ヒ</t>
    </rPh>
    <rPh sb="4" eb="5">
      <t>ワリ</t>
    </rPh>
    <rPh sb="5" eb="7">
      <t>サクゲン</t>
    </rPh>
    <phoneticPr fontId="2"/>
  </si>
  <si>
    <t>信州の環境にやさしい農産物認証</t>
    <rPh sb="0" eb="2">
      <t>シンシュウ</t>
    </rPh>
    <phoneticPr fontId="2"/>
  </si>
  <si>
    <t>有機栽培</t>
    <rPh sb="0" eb="2">
      <t>ユウキ</t>
    </rPh>
    <rPh sb="2" eb="4">
      <t>サイバイ</t>
    </rPh>
    <phoneticPr fontId="2"/>
  </si>
  <si>
    <t>価格高騰率</t>
    <rPh sb="0" eb="2">
      <t>カカク</t>
    </rPh>
    <rPh sb="2" eb="4">
      <t>コウトウ</t>
    </rPh>
    <rPh sb="4" eb="5">
      <t>リツ</t>
    </rPh>
    <phoneticPr fontId="2"/>
  </si>
  <si>
    <t>国支援予定額</t>
    <rPh sb="0" eb="1">
      <t>クニ</t>
    </rPh>
    <phoneticPr fontId="2"/>
  </si>
  <si>
    <t>県支援予定額</t>
    <rPh sb="0" eb="1">
      <t>ケン</t>
    </rPh>
    <rPh sb="1" eb="3">
      <t>シエン</t>
    </rPh>
    <rPh sb="3" eb="5">
      <t>ヨテイ</t>
    </rPh>
    <rPh sb="5" eb="6">
      <t>ガク</t>
    </rPh>
    <phoneticPr fontId="2"/>
  </si>
  <si>
    <t>支援割合</t>
    <rPh sb="0" eb="2">
      <t>シエン</t>
    </rPh>
    <rPh sb="2" eb="4">
      <t>ワリアイ</t>
    </rPh>
    <phoneticPr fontId="2"/>
  </si>
  <si>
    <t>肥料価格高騰緊急対策事業　参加農業者名簿</t>
    <rPh sb="0" eb="2">
      <t>ヒリョウ</t>
    </rPh>
    <rPh sb="2" eb="4">
      <t>カカク</t>
    </rPh>
    <rPh sb="4" eb="6">
      <t>コウトウ</t>
    </rPh>
    <rPh sb="6" eb="8">
      <t>キンキュウ</t>
    </rPh>
    <rPh sb="8" eb="10">
      <t>タイサク</t>
    </rPh>
    <rPh sb="10" eb="12">
      <t>ジギョウ</t>
    </rPh>
    <rPh sb="13" eb="15">
      <t>サンカ</t>
    </rPh>
    <rPh sb="15" eb="18">
      <t>ノウギョウシャ</t>
    </rPh>
    <rPh sb="18" eb="20">
      <t>メイボ</t>
    </rPh>
    <phoneticPr fontId="2"/>
  </si>
  <si>
    <t>（業務方法書　様式第１－１号）</t>
    <phoneticPr fontId="2"/>
  </si>
  <si>
    <t>番    　号</t>
    <phoneticPr fontId="2"/>
  </si>
  <si>
    <t>長野県肥料高騰対策事業協議会長　殿</t>
    <phoneticPr fontId="2"/>
  </si>
  <si>
    <t>所在地</t>
    <rPh sb="0" eb="3">
      <t>ショザイチ</t>
    </rPh>
    <phoneticPr fontId="2"/>
  </si>
  <si>
    <t>取組実施者名</t>
    <rPh sb="0" eb="2">
      <t>トリクミ</t>
    </rPh>
    <rPh sb="2" eb="4">
      <t>ジッシ</t>
    </rPh>
    <rPh sb="4" eb="5">
      <t>シャ</t>
    </rPh>
    <rPh sb="5" eb="6">
      <t>メイ</t>
    </rPh>
    <phoneticPr fontId="2"/>
  </si>
  <si>
    <t>代表者名</t>
    <rPh sb="0" eb="3">
      <t>ダイヒョウシャ</t>
    </rPh>
    <rPh sb="3" eb="4">
      <t>メイ</t>
    </rPh>
    <phoneticPr fontId="2"/>
  </si>
  <si>
    <t>第１　取組実施者の概要</t>
    <rPh sb="0" eb="1">
      <t>ダイ</t>
    </rPh>
    <rPh sb="3" eb="5">
      <t>トリクミ</t>
    </rPh>
    <rPh sb="5" eb="7">
      <t>ジッシ</t>
    </rPh>
    <rPh sb="7" eb="8">
      <t>シャ</t>
    </rPh>
    <rPh sb="9" eb="11">
      <t>ガイヨウ</t>
    </rPh>
    <phoneticPr fontId="2"/>
  </si>
  <si>
    <t>代表者の役職・氏名</t>
    <rPh sb="0" eb="3">
      <t>ダイヒョウシャ</t>
    </rPh>
    <rPh sb="4" eb="6">
      <t>ヤクショク</t>
    </rPh>
    <rPh sb="7" eb="9">
      <t>シメイ</t>
    </rPh>
    <phoneticPr fontId="2"/>
  </si>
  <si>
    <t>取組実施者の住所</t>
    <rPh sb="0" eb="2">
      <t>トリクミ</t>
    </rPh>
    <rPh sb="2" eb="4">
      <t>ジッシ</t>
    </rPh>
    <rPh sb="4" eb="5">
      <t>シャ</t>
    </rPh>
    <rPh sb="6" eb="8">
      <t>ジュウショ</t>
    </rPh>
    <phoneticPr fontId="2"/>
  </si>
  <si>
    <t>〒</t>
    <phoneticPr fontId="2"/>
  </si>
  <si>
    <t>事務担当者の連絡先</t>
    <rPh sb="0" eb="2">
      <t>ジム</t>
    </rPh>
    <rPh sb="2" eb="5">
      <t>タントウシャ</t>
    </rPh>
    <rPh sb="6" eb="9">
      <t>レンラクサキ</t>
    </rPh>
    <phoneticPr fontId="2"/>
  </si>
  <si>
    <t>所属・役職・氏名</t>
    <rPh sb="0" eb="2">
      <t>ショゾク</t>
    </rPh>
    <rPh sb="3" eb="5">
      <t>ヤクショク</t>
    </rPh>
    <rPh sb="6" eb="8">
      <t>シメイ</t>
    </rPh>
    <phoneticPr fontId="2"/>
  </si>
  <si>
    <t>電話番号</t>
    <rPh sb="0" eb="2">
      <t>デンワ</t>
    </rPh>
    <rPh sb="2" eb="4">
      <t>バンゴウ</t>
    </rPh>
    <phoneticPr fontId="2"/>
  </si>
  <si>
    <t>E-mail</t>
    <phoneticPr fontId="2"/>
  </si>
  <si>
    <t>第２　参加農業者の概要</t>
    <rPh sb="0" eb="1">
      <t>ダイ</t>
    </rPh>
    <rPh sb="3" eb="5">
      <t>サンカ</t>
    </rPh>
    <rPh sb="5" eb="7">
      <t>ノウギョウ</t>
    </rPh>
    <rPh sb="7" eb="8">
      <t>シャ</t>
    </rPh>
    <rPh sb="9" eb="11">
      <t>ガイヨウ</t>
    </rPh>
    <phoneticPr fontId="2"/>
  </si>
  <si>
    <t>様式第１－２号のとおり</t>
    <rPh sb="0" eb="2">
      <t>ヨウシキ</t>
    </rPh>
    <rPh sb="2" eb="3">
      <t>ダイ</t>
    </rPh>
    <rPh sb="6" eb="7">
      <t>ゴウ</t>
    </rPh>
    <phoneticPr fontId="2"/>
  </si>
  <si>
    <t>参加農業者数（件）</t>
    <rPh sb="0" eb="2">
      <t>サンカ</t>
    </rPh>
    <rPh sb="2" eb="4">
      <t>ノウギョウ</t>
    </rPh>
    <rPh sb="4" eb="5">
      <t>シャ</t>
    </rPh>
    <rPh sb="5" eb="6">
      <t>スウ</t>
    </rPh>
    <rPh sb="7" eb="8">
      <t>ケン</t>
    </rPh>
    <phoneticPr fontId="2"/>
  </si>
  <si>
    <t>第３　所要額</t>
    <rPh sb="0" eb="1">
      <t>ダイ</t>
    </rPh>
    <rPh sb="3" eb="5">
      <t>ショヨウ</t>
    </rPh>
    <rPh sb="5" eb="6">
      <t>ガク</t>
    </rPh>
    <phoneticPr fontId="2"/>
  </si>
  <si>
    <t>円（年間）</t>
    <rPh sb="0" eb="1">
      <t>エン</t>
    </rPh>
    <rPh sb="2" eb="4">
      <t>ネンカン</t>
    </rPh>
    <phoneticPr fontId="2"/>
  </si>
  <si>
    <t>第４　誓約・同意事項</t>
    <rPh sb="0" eb="1">
      <t>ダイ</t>
    </rPh>
    <rPh sb="3" eb="5">
      <t>セイヤク</t>
    </rPh>
    <rPh sb="6" eb="8">
      <t>ドウイ</t>
    </rPh>
    <rPh sb="8" eb="10">
      <t>ジコウ</t>
    </rPh>
    <phoneticPr fontId="2"/>
  </si>
  <si>
    <t>以下の内容について誓約・同意する</t>
    <rPh sb="0" eb="2">
      <t>イカ</t>
    </rPh>
    <rPh sb="3" eb="5">
      <t>ナイヨウ</t>
    </rPh>
    <rPh sb="9" eb="11">
      <t>セイヤク</t>
    </rPh>
    <rPh sb="12" eb="14">
      <t>ドウイ</t>
    </rPh>
    <phoneticPr fontId="2"/>
  </si>
  <si>
    <t>チェック欄</t>
    <rPh sb="4" eb="5">
      <t>ラン</t>
    </rPh>
    <phoneticPr fontId="2"/>
  </si>
  <si>
    <t>　取組実施者（参加農業者を含む）は、支援金申請に当たって、次の事項を誓約・同意するものとする。</t>
    <rPh sb="1" eb="3">
      <t>トリクミ</t>
    </rPh>
    <rPh sb="3" eb="5">
      <t>ジッシ</t>
    </rPh>
    <rPh sb="5" eb="6">
      <t>シャ</t>
    </rPh>
    <rPh sb="7" eb="9">
      <t>サンカ</t>
    </rPh>
    <rPh sb="9" eb="11">
      <t>ノウギョウ</t>
    </rPh>
    <rPh sb="11" eb="12">
      <t>シャ</t>
    </rPh>
    <rPh sb="13" eb="14">
      <t>フク</t>
    </rPh>
    <rPh sb="18" eb="20">
      <t>シエン</t>
    </rPh>
    <rPh sb="20" eb="21">
      <t>キン</t>
    </rPh>
    <rPh sb="21" eb="23">
      <t>シンセイ</t>
    </rPh>
    <rPh sb="24" eb="25">
      <t>ア</t>
    </rPh>
    <rPh sb="29" eb="30">
      <t>ツギ</t>
    </rPh>
    <rPh sb="31" eb="33">
      <t>ジコウ</t>
    </rPh>
    <rPh sb="34" eb="36">
      <t>セイヤク</t>
    </rPh>
    <rPh sb="37" eb="39">
      <t>ドウイ</t>
    </rPh>
    <phoneticPr fontId="2"/>
  </si>
  <si>
    <t>○</t>
    <phoneticPr fontId="2"/>
  </si>
  <si>
    <t>肥料価格高騰緊急対策事業取組計画書（取組実績報告書）</t>
    <rPh sb="0" eb="2">
      <t>ヒリョウ</t>
    </rPh>
    <rPh sb="2" eb="4">
      <t>カカク</t>
    </rPh>
    <rPh sb="4" eb="6">
      <t>コウトウ</t>
    </rPh>
    <rPh sb="6" eb="8">
      <t>キンキュウ</t>
    </rPh>
    <rPh sb="8" eb="10">
      <t>タイサク</t>
    </rPh>
    <rPh sb="10" eb="12">
      <t>ジギョウ</t>
    </rPh>
    <rPh sb="12" eb="14">
      <t>トリクミ</t>
    </rPh>
    <rPh sb="14" eb="16">
      <t>ケイカク</t>
    </rPh>
    <rPh sb="16" eb="17">
      <t>ショ</t>
    </rPh>
    <rPh sb="18" eb="20">
      <t>トリクミ</t>
    </rPh>
    <rPh sb="20" eb="22">
      <t>ジッセキ</t>
    </rPh>
    <rPh sb="22" eb="25">
      <t>ホウコクショ</t>
    </rPh>
    <phoneticPr fontId="2"/>
  </si>
  <si>
    <t>１　本事業に係る報告や立入調査について、長野県知事等から求められた場合に応じます。
２　取組を実施したことが確認できる書類等の証拠書類について、支援金の交付を受けた年度
　の翌年度から５年間保管し、事業実施主体又は長野県知事長等から求められた場合は提出し
　ます。
３　以下の場合には、支援金を返還すること、又は交付されないことに異存ありません。
　ア　対策事業取組計画書及びその他の提出書類において、虚偽の内容を申請したことが判明
　　した場合
　イ　正当な理由がなく、対策事業取組計画書に記載した取組を実施していないことが判明し
　　た場合
（注）誓約・同意事項の内容を確認の上、チェック欄に〇を記載すること。</t>
    <rPh sb="20" eb="22">
      <t>ナガノ</t>
    </rPh>
    <rPh sb="22" eb="25">
      <t>ケンチジ</t>
    </rPh>
    <rPh sb="107" eb="109">
      <t>ナガノ</t>
    </rPh>
    <rPh sb="109" eb="112">
      <t>ケンチジ</t>
    </rPh>
    <phoneticPr fontId="2"/>
  </si>
  <si>
    <t>県上乗せ支援</t>
    <rPh sb="0" eb="1">
      <t>ケン</t>
    </rPh>
    <rPh sb="1" eb="3">
      <t>ウワノ</t>
    </rPh>
    <rPh sb="4" eb="6">
      <t>シエン</t>
    </rPh>
    <phoneticPr fontId="2"/>
  </si>
  <si>
    <t>　国支援予定額の算出方法は下記のとおりとする。
支援予定額＝｛（当年の肥料費）－（当年の肥料費）÷（高騰率）÷0.9｝×0.7
　県支援予定額の算出方法は下記のとおりとする。
(1)化学肥料の２割削減に取り組む農業者
支援予定額＝｛（当年の肥料費）－（当年の肥料費）÷（高騰率）÷0.9｝×0.1
(2)信州の環境にやさしい農産物認証認定農業者
支援予定額＝｛（当年の肥料費）－（当年の肥料費）÷（高騰率）÷0.9｝×0.2
(3)有機農業に取り組む農業者
支援予定額＝｛（当年の肥料費）－（当年の肥料費）÷（高騰率）÷0.9｝×0.3
　ただし、当年における肥料コスト上昇に対して、市町村から支援金（以下「市町村支援金」という。）が交付されている場合にあっては、この交付額から以下の算定式により算出される調整額を控除したものを支援予定額とする。
　なお、調整額が負の数の場合は、調整額は０とする。また支援金が交付されている旨、備考欄に記載する。
（調整額）＝（市町村支援金）－｛（当年の肥料費－前年の肥料費）×支援率｝
　ここでの支援率とは0.3から県の上乗せ支援割合を引いた値とする。</t>
    <rPh sb="1" eb="2">
      <t>クニ</t>
    </rPh>
    <rPh sb="2" eb="4">
      <t>シエン</t>
    </rPh>
    <rPh sb="4" eb="7">
      <t>ヨテイガク</t>
    </rPh>
    <rPh sb="26" eb="29">
      <t>ヨテイガク</t>
    </rPh>
    <rPh sb="32" eb="33">
      <t>ア</t>
    </rPh>
    <rPh sb="33" eb="34">
      <t>ネン</t>
    </rPh>
    <rPh sb="35" eb="38">
      <t>ヒリョウヒ</t>
    </rPh>
    <rPh sb="41" eb="42">
      <t>ア</t>
    </rPh>
    <rPh sb="42" eb="43">
      <t>ネン</t>
    </rPh>
    <rPh sb="44" eb="47">
      <t>ヒリョウヒ</t>
    </rPh>
    <rPh sb="50" eb="53">
      <t>コウトウリツ</t>
    </rPh>
    <rPh sb="66" eb="67">
      <t>ケン</t>
    </rPh>
    <rPh sb="67" eb="69">
      <t>シエン</t>
    </rPh>
    <rPh sb="69" eb="71">
      <t>ヨテイ</t>
    </rPh>
    <rPh sb="71" eb="72">
      <t>ガク</t>
    </rPh>
    <rPh sb="73" eb="75">
      <t>サンシュツ</t>
    </rPh>
    <rPh sb="75" eb="77">
      <t>ホウホウ</t>
    </rPh>
    <rPh sb="78" eb="80">
      <t>カキ</t>
    </rPh>
    <rPh sb="92" eb="94">
      <t>カガク</t>
    </rPh>
    <rPh sb="94" eb="96">
      <t>ヒリョウ</t>
    </rPh>
    <rPh sb="98" eb="99">
      <t>ワリ</t>
    </rPh>
    <rPh sb="99" eb="101">
      <t>サクゲン</t>
    </rPh>
    <rPh sb="102" eb="103">
      <t>ト</t>
    </rPh>
    <rPh sb="104" eb="105">
      <t>ク</t>
    </rPh>
    <rPh sb="106" eb="108">
      <t>ノウギョウ</t>
    </rPh>
    <rPh sb="108" eb="109">
      <t>シャ</t>
    </rPh>
    <rPh sb="153" eb="155">
      <t>シンシュウ</t>
    </rPh>
    <rPh sb="168" eb="170">
      <t>ニンテイ</t>
    </rPh>
    <rPh sb="170" eb="173">
      <t>ノウギョウシャ</t>
    </rPh>
    <rPh sb="217" eb="219">
      <t>ユウキ</t>
    </rPh>
    <rPh sb="219" eb="221">
      <t>ノウギョウ</t>
    </rPh>
    <rPh sb="222" eb="223">
      <t>ト</t>
    </rPh>
    <rPh sb="224" eb="225">
      <t>ク</t>
    </rPh>
    <rPh sb="226" eb="229">
      <t>ノウギョウシャ</t>
    </rPh>
    <rPh sb="306" eb="309">
      <t>シチョウソン</t>
    </rPh>
    <rPh sb="433" eb="436">
      <t>シチョウソン</t>
    </rPh>
    <rPh sb="458" eb="460">
      <t>シエン</t>
    </rPh>
    <rPh sb="460" eb="461">
      <t>リツ</t>
    </rPh>
    <rPh sb="468" eb="470">
      <t>シエン</t>
    </rPh>
    <rPh sb="470" eb="471">
      <t>リツ</t>
    </rPh>
    <rPh sb="478" eb="479">
      <t>ケン</t>
    </rPh>
    <rPh sb="480" eb="482">
      <t>ウワノ</t>
    </rPh>
    <rPh sb="483" eb="485">
      <t>シエン</t>
    </rPh>
    <rPh sb="485" eb="487">
      <t>ワリアイ</t>
    </rPh>
    <rPh sb="488" eb="489">
      <t>ヒ</t>
    </rPh>
    <rPh sb="491" eb="492">
      <t>アタイシエンヨテイガク</t>
    </rPh>
    <phoneticPr fontId="2"/>
  </si>
  <si>
    <t>備考</t>
    <rPh sb="0" eb="2">
      <t>ビコウ</t>
    </rPh>
    <phoneticPr fontId="2"/>
  </si>
  <si>
    <t>　「肥料価格高騰緊急対策事業取組実績報告書」の添付資料として使用する場合は、「支援予定額」を「支援額」とする。</t>
    <rPh sb="8" eb="10">
      <t>キンキュウ</t>
    </rPh>
    <phoneticPr fontId="2"/>
  </si>
  <si>
    <t>年　　月　　日</t>
    <rPh sb="0" eb="1">
      <t>ネン</t>
    </rPh>
    <rPh sb="3" eb="4">
      <t>ツキ</t>
    </rPh>
    <rPh sb="6" eb="7">
      <t>ヒ</t>
    </rPh>
    <phoneticPr fontId="2"/>
  </si>
  <si>
    <t>合計</t>
    <rPh sb="0" eb="2">
      <t>ゴウケイ</t>
    </rPh>
    <phoneticPr fontId="2"/>
  </si>
  <si>
    <t>調整額</t>
    <rPh sb="0" eb="2">
      <t>チョウセイ</t>
    </rPh>
    <rPh sb="2" eb="3">
      <t>ガク</t>
    </rPh>
    <phoneticPr fontId="2"/>
  </si>
  <si>
    <t>前年の肥料費</t>
    <rPh sb="0" eb="2">
      <t>ゼンネン</t>
    </rPh>
    <rPh sb="3" eb="5">
      <t>ヒリョウ</t>
    </rPh>
    <rPh sb="5" eb="6">
      <t>ヒ</t>
    </rPh>
    <phoneticPr fontId="2"/>
  </si>
  <si>
    <t>価格上昇額</t>
    <rPh sb="0" eb="2">
      <t>カカク</t>
    </rPh>
    <rPh sb="2" eb="4">
      <t>ジョウショウ</t>
    </rPh>
    <rPh sb="4" eb="5">
      <t>ガク</t>
    </rPh>
    <phoneticPr fontId="2"/>
  </si>
  <si>
    <t>価格上昇額の３割</t>
    <rPh sb="0" eb="2">
      <t>カカク</t>
    </rPh>
    <rPh sb="2" eb="4">
      <t>ジョウショウ</t>
    </rPh>
    <rPh sb="4" eb="5">
      <t>ガク</t>
    </rPh>
    <rPh sb="7" eb="8">
      <t>ワリ</t>
    </rPh>
    <phoneticPr fontId="2"/>
  </si>
  <si>
    <t>調整後支援予定額</t>
    <rPh sb="0" eb="2">
      <t>チョウセイ</t>
    </rPh>
    <rPh sb="2" eb="3">
      <t>ゴ</t>
    </rPh>
    <rPh sb="3" eb="5">
      <t>シエン</t>
    </rPh>
    <rPh sb="5" eb="7">
      <t>ヨテイ</t>
    </rPh>
    <rPh sb="7" eb="8">
      <t>ガク</t>
    </rPh>
    <phoneticPr fontId="2"/>
  </si>
  <si>
    <t>市町村補助があるところに
在住</t>
    <rPh sb="0" eb="3">
      <t>シチョウソン</t>
    </rPh>
    <rPh sb="3" eb="5">
      <t>ホジョ</t>
    </rPh>
    <rPh sb="13" eb="15">
      <t>ザイジュウ</t>
    </rPh>
    <phoneticPr fontId="2"/>
  </si>
  <si>
    <t>市町村補助</t>
    <rPh sb="0" eb="3">
      <t>シチョウソン</t>
    </rPh>
    <rPh sb="3" eb="5">
      <t>ホジョ</t>
    </rPh>
    <phoneticPr fontId="2"/>
  </si>
  <si>
    <t>調整前</t>
    <rPh sb="0" eb="2">
      <t>チョウセイ</t>
    </rPh>
    <rPh sb="2" eb="3">
      <t>マエ</t>
    </rPh>
    <phoneticPr fontId="2"/>
  </si>
  <si>
    <t>県支援額</t>
    <rPh sb="0" eb="1">
      <t>ケン</t>
    </rPh>
    <rPh sb="1" eb="3">
      <t>シエン</t>
    </rPh>
    <rPh sb="3" eb="4">
      <t>ガク</t>
    </rPh>
    <phoneticPr fontId="2"/>
  </si>
  <si>
    <t>国支援額</t>
    <rPh sb="0" eb="1">
      <t>クニ</t>
    </rPh>
    <rPh sb="1" eb="3">
      <t>シエン</t>
    </rPh>
    <rPh sb="3" eb="4">
      <t>ガク</t>
    </rPh>
    <phoneticPr fontId="2"/>
  </si>
  <si>
    <t>価格上昇額の10割を超えているか</t>
    <rPh sb="0" eb="2">
      <t>カカク</t>
    </rPh>
    <rPh sb="2" eb="4">
      <t>ジョウショウ</t>
    </rPh>
    <rPh sb="4" eb="5">
      <t>ガク</t>
    </rPh>
    <rPh sb="8" eb="9">
      <t>ワリ</t>
    </rPh>
    <rPh sb="10" eb="11">
      <t>コ</t>
    </rPh>
    <phoneticPr fontId="2"/>
  </si>
  <si>
    <t>長野太郎（例）</t>
    <rPh sb="0" eb="2">
      <t>ナガノ</t>
    </rPh>
    <rPh sb="2" eb="4">
      <t>タロウ</t>
    </rPh>
    <rPh sb="5" eb="6">
      <t>レイ</t>
    </rPh>
    <phoneticPr fontId="2"/>
  </si>
  <si>
    <t>（業務方法書　様式第１－４号）</t>
    <phoneticPr fontId="2"/>
  </si>
  <si>
    <t>肥料価格高騰緊急対策事業費補助金交付申請に係る確認書</t>
    <phoneticPr fontId="2"/>
  </si>
  <si>
    <t>　（私は、）本交付金の申請に際し、本交付金の趣旨を理解し、肥料価格高騰緊急対策
事業費補助金交付要綱で定める事項について確認しました。</t>
    <phoneticPr fontId="2"/>
  </si>
  <si>
    <t>確認年月日</t>
    <rPh sb="0" eb="2">
      <t>カクニン</t>
    </rPh>
    <rPh sb="2" eb="5">
      <t>ネンガッピ</t>
    </rPh>
    <phoneticPr fontId="2"/>
  </si>
  <si>
    <t>取組実施者</t>
    <rPh sb="0" eb="2">
      <t>トリクミ</t>
    </rPh>
    <rPh sb="2" eb="4">
      <t>ジッシ</t>
    </rPh>
    <rPh sb="4" eb="5">
      <t>シャ</t>
    </rPh>
    <phoneticPr fontId="2"/>
  </si>
  <si>
    <t>資料５</t>
    <rPh sb="0" eb="2">
      <t>シリョウ</t>
    </rPh>
    <phoneticPr fontId="2"/>
  </si>
  <si>
    <t>令和５年度肥料価格高騰緊急対策事業取組計画書の（変更）承認申請書</t>
    <rPh sb="11" eb="13">
      <t>キンキュウ</t>
    </rPh>
    <phoneticPr fontId="2"/>
  </si>
  <si>
    <t>　令和５年度において、肥料価格高騰緊急対策の実施にあたり、対策事業取組計画書を作成（変更）したので、肥料価格高騰緊急対策事業実施要領（令和５年２月２日付け４農技第721号農政部長通知）第８の２の（１）（第８の２の（３））に基づき、別添のとおり提出する。　
（注）様式第１－２号（参加農業者名簿）、様式第１－３号（化学肥料低減計画書）、様式
 　　第１－４号（確認書）、県別紙様式１（チェックリスト）、所要額の算出根拠となる証拠書
　　類を添付すること。</t>
    <rPh sb="17" eb="19">
      <t>キンキュウ</t>
    </rPh>
    <rPh sb="56" eb="58">
      <t>キンキュウ</t>
    </rPh>
    <rPh sb="79" eb="80">
      <t>ワザ</t>
    </rPh>
    <rPh sb="85" eb="87">
      <t>ノウセイ</t>
    </rPh>
    <rPh sb="87" eb="89">
      <t>ブチョウ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</si>
</sst>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_);[Red]\(0.0\)"/>
    <numFmt numFmtId="177" formatCode="#,##0.0;[Red]\-#,##0.0"/>
    <numFmt numFmtId="178" formatCode="0_);[Red]\(0\)"/>
    <numFmt numFmtId="179" formatCode="[$-F800]dddd\,\ mmmm\ dd\,\ yyyy"/>
  </numFmts>
  <fonts count="13" x14ac:knownFonts="1">
    <font>
      <sz val="10"/>
      <color theme="1"/>
      <name val="ＭＳ Ｐゴシック"/>
      <family val="2"/>
      <charset val="128"/>
    </font>
    <font>
      <sz val="10"/>
      <color theme="1"/>
      <name val="ＭＳ Ｐゴシック"/>
      <family val="2"/>
      <charset val="128"/>
    </font>
    <font>
      <sz val="6"/>
      <name val="ＭＳ Ｐゴシック"/>
      <family val="2"/>
      <charset val="128"/>
    </font>
    <font>
      <sz val="10"/>
      <color theme="1"/>
      <name val="ＭＳ 明朝"/>
      <family val="1"/>
      <charset val="128"/>
    </font>
    <font>
      <sz val="14"/>
      <color theme="1"/>
      <name val="ＭＳ 明朝"/>
      <family val="1"/>
      <charset val="128"/>
    </font>
    <font>
      <b/>
      <sz val="14"/>
      <color theme="1"/>
      <name val="ＭＳ 明朝"/>
      <family val="1"/>
      <charset val="128"/>
    </font>
    <font>
      <sz val="14"/>
      <name val="ＭＳ 明朝"/>
      <family val="1"/>
      <charset val="128"/>
    </font>
    <font>
      <sz val="10"/>
      <name val="ＭＳ 明朝"/>
      <family val="1"/>
      <charset val="128"/>
    </font>
    <font>
      <sz val="11"/>
      <color theme="1"/>
      <name val="ＭＳ Ｐ明朝"/>
      <family val="1"/>
      <charset val="128"/>
    </font>
    <font>
      <sz val="12"/>
      <color theme="1"/>
      <name val="ＭＳ Ｐ明朝"/>
      <family val="1"/>
      <charset val="128"/>
    </font>
    <font>
      <sz val="11"/>
      <color theme="1"/>
      <name val="ＭＳ Ｐゴシック"/>
      <family val="2"/>
      <charset val="128"/>
    </font>
    <font>
      <sz val="14"/>
      <color theme="1"/>
      <name val="ＭＳ Ｐ明朝"/>
      <family val="1"/>
      <charset val="128"/>
    </font>
    <font>
      <sz val="11"/>
      <color theme="1"/>
      <name val="ＭＳ 明朝"/>
      <family val="1"/>
      <charset val="128"/>
    </font>
  </fonts>
  <fills count="7">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8" tint="0.79998168889431442"/>
        <bgColor indexed="64"/>
      </patternFill>
    </fill>
    <fill>
      <patternFill patternType="solid">
        <fgColor theme="2" tint="-9.9978637043366805E-2"/>
        <bgColor indexed="64"/>
      </patternFill>
    </fill>
    <fill>
      <patternFill patternType="solid">
        <fgColor rgb="FF00B0F0"/>
        <bgColor indexed="64"/>
      </patternFill>
    </fill>
  </fills>
  <borders count="2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style="double">
        <color auto="1"/>
      </bottom>
      <diagonal/>
    </border>
    <border>
      <left style="medium">
        <color indexed="64"/>
      </left>
      <right style="medium">
        <color indexed="64"/>
      </right>
      <top style="medium">
        <color indexed="64"/>
      </top>
      <bottom style="double">
        <color auto="1"/>
      </bottom>
      <diagonal/>
    </border>
    <border>
      <left style="medium">
        <color indexed="64"/>
      </left>
      <right style="medium">
        <color indexed="64"/>
      </right>
      <top/>
      <bottom style="double">
        <color auto="1"/>
      </bottom>
      <diagonal/>
    </border>
    <border>
      <left style="thin">
        <color auto="1"/>
      </left>
      <right style="thin">
        <color auto="1"/>
      </right>
      <top/>
      <bottom style="thin">
        <color auto="1"/>
      </bottom>
      <diagonal/>
    </border>
    <border>
      <left style="medium">
        <color indexed="64"/>
      </left>
      <right style="medium">
        <color indexed="64"/>
      </right>
      <top/>
      <bottom style="thin">
        <color auto="1"/>
      </bottom>
      <diagonal/>
    </border>
    <border>
      <left style="thin">
        <color auto="1"/>
      </left>
      <right style="thin">
        <color auto="1"/>
      </right>
      <top/>
      <bottom/>
      <diagonal/>
    </border>
    <border>
      <left/>
      <right style="medium">
        <color indexed="64"/>
      </right>
      <top style="thin">
        <color auto="1"/>
      </top>
      <bottom/>
      <diagonal/>
    </border>
    <border>
      <left style="thin">
        <color auto="1"/>
      </left>
      <right/>
      <top/>
      <bottom style="thin">
        <color auto="1"/>
      </bottom>
      <diagonal/>
    </border>
    <border>
      <left/>
      <right style="thin">
        <color auto="1"/>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thin">
        <color indexed="64"/>
      </bottom>
      <diagonal/>
    </border>
    <border>
      <left/>
      <right style="thin">
        <color auto="1"/>
      </right>
      <top/>
      <bottom style="double">
        <color auto="1"/>
      </bottom>
      <diagonal/>
    </border>
    <border>
      <left/>
      <right style="thin">
        <color auto="1"/>
      </right>
      <top/>
      <bottom style="thin">
        <color auto="1"/>
      </bottom>
      <diagonal/>
    </border>
    <border>
      <left style="thin">
        <color auto="1"/>
      </left>
      <right style="thin">
        <color auto="1"/>
      </right>
      <top style="double">
        <color auto="1"/>
      </top>
      <bottom style="thin">
        <color auto="1"/>
      </bottom>
      <diagonal/>
    </border>
    <border>
      <left style="medium">
        <color indexed="64"/>
      </left>
      <right style="thin">
        <color indexed="64"/>
      </right>
      <top style="double">
        <color auto="1"/>
      </top>
      <bottom style="thin">
        <color auto="1"/>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15">
    <xf numFmtId="0" fontId="0" fillId="0" borderId="0" xfId="0">
      <alignment vertical="center"/>
    </xf>
    <xf numFmtId="0" fontId="3" fillId="0" borderId="0" xfId="0" applyFont="1" applyAlignment="1">
      <alignment horizontal="left" vertical="center" wrapText="1"/>
    </xf>
    <xf numFmtId="0" fontId="3" fillId="0" borderId="0" xfId="0" applyFont="1">
      <alignment vertical="center"/>
    </xf>
    <xf numFmtId="0" fontId="3" fillId="0" borderId="0" xfId="0" applyFont="1" applyAlignment="1">
      <alignment horizontal="center" vertical="center"/>
    </xf>
    <xf numFmtId="38" fontId="3" fillId="0" borderId="0" xfId="1" applyFont="1" applyAlignment="1">
      <alignment vertical="center"/>
    </xf>
    <xf numFmtId="38" fontId="3" fillId="0" borderId="0" xfId="1" applyFont="1" applyAlignment="1">
      <alignment horizontal="left" vertical="center"/>
    </xf>
    <xf numFmtId="38" fontId="3" fillId="0" borderId="0" xfId="1" applyFont="1">
      <alignment vertical="center"/>
    </xf>
    <xf numFmtId="38" fontId="3" fillId="0" borderId="0" xfId="1" applyFont="1" applyFill="1" applyAlignment="1">
      <alignment vertical="center"/>
    </xf>
    <xf numFmtId="38" fontId="3" fillId="0" borderId="0" xfId="1" applyFont="1" applyFill="1" applyAlignment="1">
      <alignment horizontal="left" vertical="center"/>
    </xf>
    <xf numFmtId="38" fontId="3" fillId="2" borderId="8" xfId="1" applyFont="1" applyFill="1" applyBorder="1" applyAlignment="1">
      <alignment horizontal="center" vertical="center" wrapText="1"/>
    </xf>
    <xf numFmtId="0" fontId="3" fillId="0" borderId="10" xfId="0" applyFont="1" applyBorder="1" applyAlignment="1">
      <alignment horizontal="left" vertical="center" wrapText="1"/>
    </xf>
    <xf numFmtId="0" fontId="3" fillId="0" borderId="1" xfId="0" applyFont="1" applyBorder="1" applyAlignment="1">
      <alignment horizontal="left" vertical="center" wrapText="1"/>
    </xf>
    <xf numFmtId="38" fontId="3" fillId="2" borderId="1" xfId="1" applyFont="1" applyFill="1" applyBorder="1" applyAlignment="1">
      <alignment horizontal="center" vertical="center" wrapText="1"/>
    </xf>
    <xf numFmtId="38" fontId="3" fillId="2" borderId="1" xfId="1" applyFont="1" applyFill="1" applyBorder="1" applyAlignment="1">
      <alignment horizontal="center" vertical="center"/>
    </xf>
    <xf numFmtId="38" fontId="3" fillId="2" borderId="7" xfId="1" applyFont="1" applyFill="1" applyBorder="1" applyAlignment="1">
      <alignment horizontal="center" vertical="center" wrapText="1"/>
    </xf>
    <xf numFmtId="38" fontId="3" fillId="0" borderId="0" xfId="1" applyFont="1" applyFill="1" applyBorder="1" applyAlignment="1">
      <alignment horizontal="center" vertical="center" wrapText="1"/>
    </xf>
    <xf numFmtId="38" fontId="3" fillId="0" borderId="0" xfId="1" applyFont="1" applyFill="1" applyBorder="1" applyAlignment="1">
      <alignment horizontal="right" vertical="center"/>
    </xf>
    <xf numFmtId="38" fontId="4" fillId="0" borderId="0" xfId="1" applyFont="1" applyFill="1" applyBorder="1" applyAlignment="1">
      <alignment horizontal="center" vertical="center"/>
    </xf>
    <xf numFmtId="38" fontId="4" fillId="0" borderId="0" xfId="1" quotePrefix="1" applyFont="1" applyFill="1" applyBorder="1" applyAlignment="1">
      <alignment horizontal="right" vertical="top"/>
    </xf>
    <xf numFmtId="0" fontId="5" fillId="0" borderId="0" xfId="0" applyFont="1" applyAlignment="1">
      <alignment horizontal="left" vertical="center"/>
    </xf>
    <xf numFmtId="0" fontId="4" fillId="0" borderId="0" xfId="0" applyFont="1" applyAlignment="1">
      <alignment horizontal="left" vertical="center"/>
    </xf>
    <xf numFmtId="0" fontId="3" fillId="2" borderId="3" xfId="0" applyFont="1" applyFill="1" applyBorder="1" applyAlignment="1">
      <alignment horizontal="center" vertical="center" wrapText="1"/>
    </xf>
    <xf numFmtId="38" fontId="3" fillId="2" borderId="9" xfId="1" applyFont="1" applyFill="1" applyBorder="1" applyAlignment="1">
      <alignment horizontal="center" vertical="center" wrapText="1"/>
    </xf>
    <xf numFmtId="38" fontId="3" fillId="3" borderId="11" xfId="1" applyFont="1" applyFill="1" applyBorder="1" applyAlignment="1">
      <alignment horizontal="left" vertical="center" wrapText="1"/>
    </xf>
    <xf numFmtId="38" fontId="3" fillId="0" borderId="10" xfId="1" applyFont="1" applyBorder="1" applyAlignment="1">
      <alignment vertical="center"/>
    </xf>
    <xf numFmtId="38" fontId="3" fillId="2" borderId="1" xfId="1" applyFont="1" applyFill="1" applyBorder="1" applyAlignment="1">
      <alignment vertical="center"/>
    </xf>
    <xf numFmtId="177" fontId="7" fillId="4" borderId="11" xfId="1" applyNumberFormat="1" applyFont="1" applyFill="1" applyBorder="1" applyAlignment="1">
      <alignment horizontal="right" vertical="center" wrapText="1"/>
    </xf>
    <xf numFmtId="38" fontId="3" fillId="2" borderId="10" xfId="1" applyFont="1" applyFill="1" applyBorder="1" applyAlignment="1">
      <alignment vertical="center"/>
    </xf>
    <xf numFmtId="0" fontId="8" fillId="0" borderId="0" xfId="0" applyFont="1">
      <alignment vertical="center"/>
    </xf>
    <xf numFmtId="0" fontId="9" fillId="0" borderId="0" xfId="0" applyFont="1">
      <alignment vertical="center"/>
    </xf>
    <xf numFmtId="0" fontId="9" fillId="0" borderId="0" xfId="0" applyFont="1" applyAlignment="1">
      <alignment horizontal="right" vertical="center"/>
    </xf>
    <xf numFmtId="0" fontId="10" fillId="0" borderId="0" xfId="0" applyFont="1">
      <alignment vertical="center"/>
    </xf>
    <xf numFmtId="0" fontId="12" fillId="0" borderId="1" xfId="0" applyFont="1" applyBorder="1">
      <alignment vertical="center"/>
    </xf>
    <xf numFmtId="0" fontId="0" fillId="0" borderId="0" xfId="0" applyBorder="1" applyAlignment="1">
      <alignment horizontal="center" vertical="center"/>
    </xf>
    <xf numFmtId="0" fontId="0" fillId="0" borderId="0" xfId="0" applyBorder="1">
      <alignment vertical="center"/>
    </xf>
    <xf numFmtId="0" fontId="12" fillId="0" borderId="18" xfId="0" applyFont="1" applyBorder="1" applyAlignment="1">
      <alignment horizontal="left" vertical="center"/>
    </xf>
    <xf numFmtId="0" fontId="12" fillId="0" borderId="1" xfId="0" applyFont="1" applyBorder="1" applyAlignment="1">
      <alignment horizontal="center" vertical="center"/>
    </xf>
    <xf numFmtId="178" fontId="3" fillId="0" borderId="10" xfId="0" quotePrefix="1" applyNumberFormat="1" applyFont="1" applyBorder="1" applyAlignment="1">
      <alignment horizontal="center" vertical="center"/>
    </xf>
    <xf numFmtId="178" fontId="3" fillId="0" borderId="1" xfId="0" quotePrefix="1" applyNumberFormat="1" applyFont="1" applyBorder="1" applyAlignment="1">
      <alignment horizontal="center" vertical="center"/>
    </xf>
    <xf numFmtId="38" fontId="12" fillId="0" borderId="18" xfId="0" applyNumberFormat="1" applyFont="1" applyBorder="1">
      <alignment vertical="center"/>
    </xf>
    <xf numFmtId="0" fontId="7" fillId="0" borderId="0" xfId="0" applyFont="1">
      <alignment vertical="center"/>
    </xf>
    <xf numFmtId="38" fontId="3" fillId="2" borderId="9" xfId="1" applyFont="1" applyFill="1" applyBorder="1" applyAlignment="1">
      <alignment horizontal="center" vertical="center" wrapText="1"/>
    </xf>
    <xf numFmtId="179" fontId="9" fillId="0" borderId="0" xfId="0" applyNumberFormat="1" applyFont="1" applyAlignment="1">
      <alignment horizontal="right" vertical="center"/>
    </xf>
    <xf numFmtId="38" fontId="3" fillId="2" borderId="0" xfId="1" applyFont="1" applyFill="1" applyBorder="1" applyAlignment="1">
      <alignment horizontal="center" vertical="center"/>
    </xf>
    <xf numFmtId="38" fontId="3" fillId="0" borderId="21" xfId="0" applyNumberFormat="1" applyFont="1" applyBorder="1">
      <alignment vertical="center"/>
    </xf>
    <xf numFmtId="0" fontId="3" fillId="0" borderId="21" xfId="0" applyFont="1" applyBorder="1" applyAlignment="1">
      <alignment horizontal="center" vertical="center"/>
    </xf>
    <xf numFmtId="38" fontId="3" fillId="0" borderId="20" xfId="1" applyFont="1" applyFill="1" applyBorder="1">
      <alignment vertical="center"/>
    </xf>
    <xf numFmtId="38" fontId="3" fillId="0" borderId="10" xfId="1" applyFont="1" applyFill="1" applyBorder="1">
      <alignment vertical="center"/>
    </xf>
    <xf numFmtId="38" fontId="3" fillId="0" borderId="21" xfId="1" applyFont="1" applyFill="1" applyBorder="1">
      <alignment vertical="center"/>
    </xf>
    <xf numFmtId="38" fontId="3" fillId="0" borderId="10" xfId="1" applyFont="1" applyBorder="1">
      <alignment vertical="center"/>
    </xf>
    <xf numFmtId="38" fontId="3" fillId="0" borderId="1" xfId="1" applyFont="1" applyBorder="1">
      <alignment vertical="center"/>
    </xf>
    <xf numFmtId="38" fontId="3" fillId="0" borderId="1" xfId="0" applyNumberFormat="1" applyFont="1" applyBorder="1" applyAlignment="1">
      <alignment horizontal="center" vertical="center"/>
    </xf>
    <xf numFmtId="0" fontId="3" fillId="0" borderId="18" xfId="0" applyFont="1" applyBorder="1">
      <alignment vertical="center"/>
    </xf>
    <xf numFmtId="0" fontId="3" fillId="2" borderId="6" xfId="0" applyFont="1" applyFill="1" applyBorder="1" applyAlignment="1">
      <alignment horizontal="center" vertical="center"/>
    </xf>
    <xf numFmtId="38" fontId="7" fillId="0" borderId="11" xfId="1" applyFont="1" applyFill="1" applyBorder="1" applyAlignment="1">
      <alignment horizontal="right" vertical="center"/>
    </xf>
    <xf numFmtId="178" fontId="3" fillId="0" borderId="14" xfId="0" quotePrefix="1" applyNumberFormat="1" applyFont="1" applyBorder="1" applyAlignment="1">
      <alignment horizontal="center" vertical="center"/>
    </xf>
    <xf numFmtId="0" fontId="3" fillId="0" borderId="1" xfId="0" applyFont="1" applyBorder="1">
      <alignment vertical="center"/>
    </xf>
    <xf numFmtId="38" fontId="3" fillId="0" borderId="1" xfId="1" applyFont="1" applyBorder="1" applyAlignment="1">
      <alignment horizontal="center" vertical="center"/>
    </xf>
    <xf numFmtId="38" fontId="3" fillId="0" borderId="1" xfId="1" applyFont="1" applyBorder="1" applyAlignment="1">
      <alignment vertical="center"/>
    </xf>
    <xf numFmtId="38" fontId="7" fillId="0" borderId="21" xfId="1" applyFont="1" applyFill="1" applyBorder="1" applyAlignment="1">
      <alignment vertical="center"/>
    </xf>
    <xf numFmtId="38" fontId="3" fillId="0" borderId="20" xfId="1" quotePrefix="1" applyFont="1" applyBorder="1" applyAlignment="1">
      <alignment vertical="center"/>
    </xf>
    <xf numFmtId="178" fontId="3" fillId="0" borderId="22" xfId="0" quotePrefix="1" applyNumberFormat="1" applyFont="1" applyBorder="1" applyAlignment="1">
      <alignment horizontal="center" vertical="center"/>
    </xf>
    <xf numFmtId="38" fontId="3" fillId="0" borderId="11" xfId="1" applyFont="1" applyFill="1" applyBorder="1" applyAlignment="1">
      <alignment vertical="center" wrapText="1"/>
    </xf>
    <xf numFmtId="38" fontId="3" fillId="0" borderId="11" xfId="1" applyFont="1" applyFill="1" applyBorder="1" applyAlignment="1">
      <alignment horizontal="left" vertical="center" wrapText="1"/>
    </xf>
    <xf numFmtId="177" fontId="7" fillId="0" borderId="11" xfId="1" applyNumberFormat="1" applyFont="1" applyFill="1" applyBorder="1" applyAlignment="1">
      <alignment horizontal="right" vertical="center" wrapText="1"/>
    </xf>
    <xf numFmtId="38" fontId="3" fillId="0" borderId="11" xfId="1" applyFont="1" applyFill="1" applyBorder="1" applyAlignment="1">
      <alignment horizontal="right" vertical="center" wrapText="1"/>
    </xf>
    <xf numFmtId="38" fontId="3" fillId="0" borderId="17" xfId="1" applyFont="1" applyFill="1" applyBorder="1" applyAlignment="1">
      <alignment horizontal="right" vertical="center" wrapText="1"/>
    </xf>
    <xf numFmtId="178" fontId="3" fillId="6" borderId="10" xfId="0" quotePrefix="1" applyNumberFormat="1" applyFont="1" applyFill="1" applyBorder="1" applyAlignment="1">
      <alignment horizontal="center" vertical="center"/>
    </xf>
    <xf numFmtId="0" fontId="3" fillId="6" borderId="10" xfId="0" applyFont="1" applyFill="1" applyBorder="1" applyAlignment="1">
      <alignment horizontal="left" vertical="center" wrapText="1"/>
    </xf>
    <xf numFmtId="38" fontId="3" fillId="6" borderId="10" xfId="1" applyFont="1" applyFill="1" applyBorder="1" applyAlignment="1">
      <alignment vertical="center"/>
    </xf>
    <xf numFmtId="178" fontId="3" fillId="6" borderId="1" xfId="0" quotePrefix="1" applyNumberFormat="1" applyFont="1" applyFill="1" applyBorder="1" applyAlignment="1">
      <alignment horizontal="center" vertical="center"/>
    </xf>
    <xf numFmtId="0" fontId="3" fillId="6" borderId="1" xfId="0" applyFont="1" applyFill="1" applyBorder="1" applyAlignment="1">
      <alignment horizontal="left" vertical="center" wrapText="1"/>
    </xf>
    <xf numFmtId="38" fontId="3" fillId="6" borderId="20" xfId="1" quotePrefix="1" applyFont="1" applyFill="1" applyBorder="1" applyAlignment="1">
      <alignment horizontal="right" vertical="center"/>
    </xf>
    <xf numFmtId="176" fontId="7" fillId="0" borderId="0" xfId="0" applyNumberFormat="1" applyFont="1" applyAlignment="1">
      <alignment vertical="center"/>
    </xf>
    <xf numFmtId="176" fontId="3" fillId="0" borderId="0" xfId="0" applyNumberFormat="1" applyFont="1" applyBorder="1" applyAlignment="1">
      <alignment vertical="center"/>
    </xf>
    <xf numFmtId="0" fontId="0" fillId="0" borderId="18" xfId="0" applyBorder="1">
      <alignment vertical="center"/>
    </xf>
    <xf numFmtId="0" fontId="3" fillId="0" borderId="0" xfId="0" applyFont="1" applyAlignment="1">
      <alignment horizontal="right" vertical="center"/>
    </xf>
    <xf numFmtId="0" fontId="9" fillId="0" borderId="0" xfId="0" applyFont="1" applyAlignment="1">
      <alignment horizontal="center" vertical="center"/>
    </xf>
    <xf numFmtId="0" fontId="9" fillId="0" borderId="0" xfId="0" applyFont="1" applyAlignment="1">
      <alignment horizontal="left" vertical="center" wrapText="1"/>
    </xf>
    <xf numFmtId="0" fontId="12" fillId="0" borderId="1" xfId="0" applyFont="1" applyBorder="1" applyAlignment="1">
      <alignment horizontal="left" vertical="center"/>
    </xf>
    <xf numFmtId="0" fontId="11" fillId="0" borderId="0" xfId="0" applyFont="1" applyAlignment="1">
      <alignment horizontal="center" vertical="center"/>
    </xf>
    <xf numFmtId="0" fontId="10" fillId="0" borderId="0" xfId="0" applyFont="1" applyAlignment="1">
      <alignment horizontal="left" vertical="center"/>
    </xf>
    <xf numFmtId="0" fontId="12" fillId="0" borderId="1" xfId="0" applyFont="1" applyBorder="1" applyAlignment="1">
      <alignment vertical="center" wrapText="1"/>
    </xf>
    <xf numFmtId="0" fontId="12" fillId="0" borderId="1" xfId="0" applyFont="1" applyBorder="1" applyAlignment="1">
      <alignment horizontal="left"/>
    </xf>
    <xf numFmtId="0" fontId="12" fillId="0" borderId="2" xfId="0" applyFont="1" applyBorder="1" applyAlignment="1">
      <alignment horizontal="left" vertical="center"/>
    </xf>
    <xf numFmtId="0" fontId="12" fillId="0" borderId="10" xfId="0" applyFont="1" applyBorder="1" applyAlignment="1">
      <alignment horizontal="left" vertical="center"/>
    </xf>
    <xf numFmtId="0" fontId="8" fillId="0" borderId="1" xfId="0" applyFont="1" applyBorder="1" applyAlignment="1">
      <alignment horizontal="center" vertical="center"/>
    </xf>
    <xf numFmtId="0" fontId="10" fillId="0" borderId="1" xfId="0" applyFont="1" applyBorder="1" applyAlignment="1">
      <alignment horizontal="center" vertical="center"/>
    </xf>
    <xf numFmtId="0" fontId="12" fillId="0" borderId="0" xfId="0" applyFont="1" applyAlignment="1">
      <alignment horizontal="left" vertical="center" wrapText="1"/>
    </xf>
    <xf numFmtId="0" fontId="12" fillId="0" borderId="1" xfId="0" applyFont="1" applyBorder="1" applyAlignment="1">
      <alignment horizontal="center" vertical="center"/>
    </xf>
    <xf numFmtId="0" fontId="3" fillId="5" borderId="2" xfId="0" applyFont="1" applyFill="1" applyBorder="1" applyAlignment="1">
      <alignment horizontal="center" vertical="center" wrapText="1"/>
    </xf>
    <xf numFmtId="0" fontId="0" fillId="5" borderId="12" xfId="0" applyFill="1" applyBorder="1" applyAlignment="1">
      <alignment horizontal="center" vertical="center"/>
    </xf>
    <xf numFmtId="0" fontId="0" fillId="5" borderId="10" xfId="0" applyFill="1" applyBorder="1" applyAlignment="1">
      <alignment horizontal="center" vertical="center"/>
    </xf>
    <xf numFmtId="0" fontId="3" fillId="2" borderId="12" xfId="0" applyFont="1" applyFill="1" applyBorder="1" applyAlignment="1">
      <alignment horizontal="center" vertical="center"/>
    </xf>
    <xf numFmtId="0" fontId="3" fillId="2" borderId="7" xfId="0" applyFont="1" applyFill="1" applyBorder="1" applyAlignment="1">
      <alignment horizontal="center" vertical="center"/>
    </xf>
    <xf numFmtId="0" fontId="3" fillId="0" borderId="1" xfId="0" applyFont="1" applyBorder="1" applyAlignment="1">
      <alignment horizontal="center" vertical="center"/>
    </xf>
    <xf numFmtId="0" fontId="3" fillId="2" borderId="2"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15"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2" xfId="0" applyFont="1" applyFill="1" applyBorder="1" applyAlignment="1">
      <alignment horizontal="center" vertical="center"/>
    </xf>
    <xf numFmtId="38" fontId="3" fillId="2" borderId="3" xfId="1" applyFont="1" applyFill="1" applyBorder="1" applyAlignment="1">
      <alignment horizontal="center" vertical="center"/>
    </xf>
    <xf numFmtId="38" fontId="3" fillId="2" borderId="4" xfId="1" applyFont="1" applyFill="1" applyBorder="1" applyAlignment="1">
      <alignment horizontal="center" vertical="center"/>
    </xf>
    <xf numFmtId="38" fontId="3" fillId="2" borderId="5" xfId="1" applyFont="1" applyFill="1" applyBorder="1" applyAlignment="1">
      <alignment horizontal="center" vertical="center"/>
    </xf>
    <xf numFmtId="38" fontId="3" fillId="2" borderId="14" xfId="1" applyFont="1" applyFill="1" applyBorder="1" applyAlignment="1">
      <alignment horizontal="center" vertical="center" wrapText="1"/>
    </xf>
    <xf numFmtId="38" fontId="3" fillId="2" borderId="15" xfId="1" applyFont="1" applyFill="1" applyBorder="1" applyAlignment="1">
      <alignment horizontal="center" vertical="center" wrapText="1"/>
    </xf>
    <xf numFmtId="38" fontId="3" fillId="2" borderId="3" xfId="1" applyFont="1" applyFill="1" applyBorder="1" applyAlignment="1">
      <alignment horizontal="center" vertical="center" wrapText="1"/>
    </xf>
    <xf numFmtId="38" fontId="3" fillId="2" borderId="4" xfId="1" applyFont="1" applyFill="1" applyBorder="1" applyAlignment="1">
      <alignment horizontal="center" vertical="center" wrapText="1"/>
    </xf>
    <xf numFmtId="38" fontId="3" fillId="2" borderId="13" xfId="1" applyFont="1" applyFill="1" applyBorder="1" applyAlignment="1">
      <alignment horizontal="center" vertical="center" wrapText="1"/>
    </xf>
    <xf numFmtId="38" fontId="3" fillId="2" borderId="16" xfId="1" applyFont="1" applyFill="1" applyBorder="1" applyAlignment="1">
      <alignment horizontal="center" vertical="center" wrapText="1"/>
    </xf>
    <xf numFmtId="38" fontId="3" fillId="2" borderId="9" xfId="1" applyFont="1" applyFill="1" applyBorder="1" applyAlignment="1">
      <alignment horizontal="center" vertical="center" wrapText="1"/>
    </xf>
    <xf numFmtId="38" fontId="4" fillId="0" borderId="0" xfId="1" applyFont="1" applyFill="1" applyBorder="1" applyAlignment="1">
      <alignment horizontal="left" vertical="top" wrapText="1"/>
    </xf>
    <xf numFmtId="38" fontId="6" fillId="0" borderId="0" xfId="1" applyFont="1" applyFill="1" applyBorder="1" applyAlignment="1">
      <alignment horizontal="left" vertical="top"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431800</xdr:colOff>
      <xdr:row>0</xdr:row>
      <xdr:rowOff>12700</xdr:rowOff>
    </xdr:from>
    <xdr:to>
      <xdr:col>7</xdr:col>
      <xdr:colOff>977900</xdr:colOff>
      <xdr:row>1</xdr:row>
      <xdr:rowOff>133350</xdr:rowOff>
    </xdr:to>
    <xdr:sp macro="" textlink="">
      <xdr:nvSpPr>
        <xdr:cNvPr id="3" name="テキスト ボックス 2">
          <a:extLst>
            <a:ext uri="{FF2B5EF4-FFF2-40B4-BE49-F238E27FC236}">
              <a16:creationId xmlns:a16="http://schemas.microsoft.com/office/drawing/2014/main" id="{F91DD487-7562-456F-B21B-44CFACBDF9AF}"/>
            </a:ext>
          </a:extLst>
        </xdr:cNvPr>
        <xdr:cNvSpPr txBox="1"/>
      </xdr:nvSpPr>
      <xdr:spPr>
        <a:xfrm>
          <a:off x="5346700" y="12700"/>
          <a:ext cx="546100" cy="2730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別添</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1058333</xdr:colOff>
      <xdr:row>21</xdr:row>
      <xdr:rowOff>93132</xdr:rowOff>
    </xdr:from>
    <xdr:to>
      <xdr:col>9</xdr:col>
      <xdr:colOff>728133</xdr:colOff>
      <xdr:row>35</xdr:row>
      <xdr:rowOff>0</xdr:rowOff>
    </xdr:to>
    <xdr:sp macro="" textlink="">
      <xdr:nvSpPr>
        <xdr:cNvPr id="2" name="テキスト ボックス 1">
          <a:extLst>
            <a:ext uri="{FF2B5EF4-FFF2-40B4-BE49-F238E27FC236}">
              <a16:creationId xmlns:a16="http://schemas.microsoft.com/office/drawing/2014/main" id="{8CDB5043-2C8C-4D1D-A1AC-B59451FBC18B}"/>
            </a:ext>
          </a:extLst>
        </xdr:cNvPr>
        <xdr:cNvSpPr txBox="1"/>
      </xdr:nvSpPr>
      <xdr:spPr>
        <a:xfrm>
          <a:off x="2429933" y="13538199"/>
          <a:ext cx="7933267" cy="21844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800">
              <a:latin typeface="ＭＳ ゴシック" panose="020B0609070205080204" pitchFamily="49" charset="-128"/>
              <a:ea typeface="ＭＳ ゴシック" panose="020B0609070205080204" pitchFamily="49" charset="-128"/>
            </a:rPr>
            <a:t>行の追加はコピーにてお願いします。</a:t>
          </a:r>
          <a:endParaRPr kumimoji="1" lang="en-US" altLang="ja-JP" sz="2800">
            <a:latin typeface="ＭＳ ゴシック" panose="020B0609070205080204" pitchFamily="49" charset="-128"/>
            <a:ea typeface="ＭＳ ゴシック" panose="020B0609070205080204" pitchFamily="49" charset="-128"/>
          </a:endParaRPr>
        </a:p>
        <a:p>
          <a:r>
            <a:rPr kumimoji="1" lang="ja-JP" altLang="en-US" sz="2800">
              <a:latin typeface="ＭＳ ゴシック" panose="020B0609070205080204" pitchFamily="49" charset="-128"/>
              <a:ea typeface="ＭＳ ゴシック" panose="020B0609070205080204" pitchFamily="49" charset="-128"/>
            </a:rPr>
            <a:t>青のセルに手入力をしてください。</a:t>
          </a:r>
          <a:endParaRPr kumimoji="1" lang="en-US" altLang="ja-JP" sz="2800">
            <a:latin typeface="ＭＳ ゴシック" panose="020B0609070205080204" pitchFamily="49" charset="-128"/>
            <a:ea typeface="ＭＳ ゴシック" panose="020B0609070205080204" pitchFamily="49" charset="-128"/>
          </a:endParaRPr>
        </a:p>
        <a:p>
          <a:r>
            <a:rPr kumimoji="1" lang="ja-JP" altLang="en-US" sz="2800">
              <a:latin typeface="ＭＳ ゴシック" panose="020B0609070205080204" pitchFamily="49" charset="-128"/>
              <a:ea typeface="ＭＳ ゴシック" panose="020B0609070205080204" pitchFamily="49" charset="-128"/>
            </a:rPr>
            <a:t>黄色のセルはプルダウンになっています。</a:t>
          </a:r>
          <a:endParaRPr kumimoji="1" lang="en-US" altLang="ja-JP" sz="2800">
            <a:latin typeface="ＭＳ ゴシック" panose="020B0609070205080204" pitchFamily="49" charset="-128"/>
            <a:ea typeface="ＭＳ ゴシック" panose="020B0609070205080204" pitchFamily="49" charset="-128"/>
          </a:endParaRPr>
        </a:p>
        <a:p>
          <a:r>
            <a:rPr kumimoji="1" lang="ja-JP" altLang="en-US" sz="2800">
              <a:latin typeface="ＭＳ ゴシック" panose="020B0609070205080204" pitchFamily="49" charset="-128"/>
              <a:ea typeface="ＭＳ ゴシック" panose="020B0609070205080204" pitchFamily="49" charset="-128"/>
            </a:rPr>
            <a:t>網掛けの無いセルには計算式が入っています。</a:t>
          </a:r>
          <a:endParaRPr kumimoji="1" lang="en-US" altLang="ja-JP" sz="2800">
            <a:latin typeface="ＭＳ ゴシック" panose="020B0609070205080204" pitchFamily="49" charset="-128"/>
            <a:ea typeface="ＭＳ ゴシック" panose="020B0609070205080204" pitchFamily="49"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338665</xdr:colOff>
      <xdr:row>8</xdr:row>
      <xdr:rowOff>160868</xdr:rowOff>
    </xdr:from>
    <xdr:to>
      <xdr:col>6</xdr:col>
      <xdr:colOff>990600</xdr:colOff>
      <xdr:row>9</xdr:row>
      <xdr:rowOff>389469</xdr:rowOff>
    </xdr:to>
    <xdr:sp macro="" textlink="">
      <xdr:nvSpPr>
        <xdr:cNvPr id="2" name="テキスト ボックス 1">
          <a:extLst>
            <a:ext uri="{FF2B5EF4-FFF2-40B4-BE49-F238E27FC236}">
              <a16:creationId xmlns:a16="http://schemas.microsoft.com/office/drawing/2014/main" id="{BA1D98B5-C78E-45E2-B841-65A1791D11A2}"/>
            </a:ext>
          </a:extLst>
        </xdr:cNvPr>
        <xdr:cNvSpPr txBox="1"/>
      </xdr:nvSpPr>
      <xdr:spPr>
        <a:xfrm>
          <a:off x="719665" y="3826935"/>
          <a:ext cx="6341535" cy="75353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800">
              <a:latin typeface="ＭＳ ゴシック" panose="020B0609070205080204" pitchFamily="49" charset="-128"/>
              <a:ea typeface="ＭＳ ゴシック" panose="020B0609070205080204" pitchFamily="49" charset="-128"/>
            </a:rPr>
            <a:t>行の追加はコピーにてお願いします。</a:t>
          </a:r>
          <a:endParaRPr kumimoji="1" lang="en-US" altLang="ja-JP" sz="2800">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602B61-ECD9-48F7-A315-8BC1A849BF6A}">
  <sheetPr>
    <pageSetUpPr fitToPage="1"/>
  </sheetPr>
  <dimension ref="A1:H21"/>
  <sheetViews>
    <sheetView topLeftCell="A2" workbookViewId="0">
      <selection activeCell="A11" sqref="A11:H11"/>
    </sheetView>
  </sheetViews>
  <sheetFormatPr defaultRowHeight="12" x14ac:dyDescent="0.2"/>
  <cols>
    <col min="7" max="7" width="16.296875" bestFit="1" customWidth="1"/>
    <col min="8" max="8" width="23.19921875" customWidth="1"/>
    <col min="9" max="13" width="8.796875" customWidth="1"/>
  </cols>
  <sheetData>
    <row r="1" spans="1:8" ht="14" x14ac:dyDescent="0.2">
      <c r="A1" s="29" t="s">
        <v>28</v>
      </c>
      <c r="B1" s="29"/>
      <c r="C1" s="29"/>
      <c r="D1" s="29"/>
      <c r="E1" s="29"/>
      <c r="F1" s="29"/>
      <c r="G1" s="29"/>
      <c r="H1" s="29"/>
    </row>
    <row r="2" spans="1:8" ht="14" x14ac:dyDescent="0.2">
      <c r="A2" s="29"/>
      <c r="B2" s="29"/>
      <c r="C2" s="29"/>
      <c r="D2" s="29"/>
      <c r="E2" s="29"/>
      <c r="F2" s="29"/>
      <c r="G2" s="29"/>
      <c r="H2" s="30" t="s">
        <v>29</v>
      </c>
    </row>
    <row r="3" spans="1:8" ht="14" x14ac:dyDescent="0.2">
      <c r="A3" s="29"/>
      <c r="B3" s="29"/>
      <c r="C3" s="29"/>
      <c r="D3" s="29"/>
      <c r="E3" s="29"/>
      <c r="F3" s="29"/>
      <c r="G3" s="29"/>
      <c r="H3" s="42" t="s">
        <v>58</v>
      </c>
    </row>
    <row r="4" spans="1:8" ht="14" x14ac:dyDescent="0.2">
      <c r="A4" s="29"/>
      <c r="B4" s="29"/>
      <c r="C4" s="29"/>
      <c r="D4" s="29"/>
      <c r="E4" s="29"/>
      <c r="F4" s="29"/>
      <c r="G4" s="29"/>
      <c r="H4" s="29"/>
    </row>
    <row r="5" spans="1:8" ht="14" x14ac:dyDescent="0.2">
      <c r="A5" s="29" t="s">
        <v>30</v>
      </c>
      <c r="B5" s="29"/>
      <c r="C5" s="29"/>
      <c r="D5" s="29"/>
      <c r="E5" s="29"/>
      <c r="F5" s="29"/>
      <c r="G5" s="29"/>
      <c r="H5" s="29"/>
    </row>
    <row r="6" spans="1:8" ht="14" x14ac:dyDescent="0.2">
      <c r="A6" s="29"/>
      <c r="B6" s="29"/>
      <c r="C6" s="29"/>
      <c r="D6" s="29"/>
      <c r="E6" s="29"/>
      <c r="F6" s="29"/>
      <c r="G6" s="29"/>
      <c r="H6" s="29"/>
    </row>
    <row r="7" spans="1:8" ht="14" x14ac:dyDescent="0.2">
      <c r="A7" s="29"/>
      <c r="B7" s="29"/>
      <c r="C7" s="29"/>
      <c r="D7" s="29"/>
      <c r="E7" s="29"/>
      <c r="F7" s="29"/>
      <c r="G7" s="29" t="s">
        <v>31</v>
      </c>
      <c r="H7" s="29"/>
    </row>
    <row r="8" spans="1:8" ht="14" x14ac:dyDescent="0.2">
      <c r="A8" s="29"/>
      <c r="B8" s="29"/>
      <c r="C8" s="29"/>
      <c r="D8" s="29"/>
      <c r="E8" s="29"/>
      <c r="F8" s="29"/>
      <c r="G8" s="29" t="s">
        <v>32</v>
      </c>
      <c r="H8" s="29"/>
    </row>
    <row r="9" spans="1:8" ht="14" x14ac:dyDescent="0.2">
      <c r="A9" s="29"/>
      <c r="B9" s="29"/>
      <c r="C9" s="29"/>
      <c r="D9" s="29"/>
      <c r="E9" s="29"/>
      <c r="F9" s="29"/>
      <c r="G9" s="29" t="s">
        <v>33</v>
      </c>
      <c r="H9" s="29"/>
    </row>
    <row r="10" spans="1:8" ht="14" x14ac:dyDescent="0.2">
      <c r="A10" s="29"/>
      <c r="B10" s="29"/>
      <c r="C10" s="29"/>
      <c r="D10" s="29"/>
      <c r="E10" s="29"/>
      <c r="F10" s="29"/>
      <c r="G10" s="29"/>
      <c r="H10" s="29"/>
    </row>
    <row r="11" spans="1:8" ht="14" x14ac:dyDescent="0.2">
      <c r="A11" s="77" t="s">
        <v>78</v>
      </c>
      <c r="B11" s="77"/>
      <c r="C11" s="77"/>
      <c r="D11" s="77"/>
      <c r="E11" s="77"/>
      <c r="F11" s="77"/>
      <c r="G11" s="77"/>
      <c r="H11" s="77"/>
    </row>
    <row r="12" spans="1:8" ht="14" x14ac:dyDescent="0.2">
      <c r="A12" s="29"/>
      <c r="B12" s="29"/>
      <c r="C12" s="29"/>
      <c r="D12" s="29"/>
      <c r="E12" s="29"/>
      <c r="F12" s="29"/>
      <c r="G12" s="29"/>
      <c r="H12" s="29"/>
    </row>
    <row r="13" spans="1:8" ht="12" customHeight="1" x14ac:dyDescent="0.2">
      <c r="A13" s="78" t="s">
        <v>79</v>
      </c>
      <c r="B13" s="78"/>
      <c r="C13" s="78"/>
      <c r="D13" s="78"/>
      <c r="E13" s="78"/>
      <c r="F13" s="78"/>
      <c r="G13" s="78"/>
      <c r="H13" s="78"/>
    </row>
    <row r="14" spans="1:8" ht="12" customHeight="1" x14ac:dyDescent="0.2">
      <c r="A14" s="78"/>
      <c r="B14" s="78"/>
      <c r="C14" s="78"/>
      <c r="D14" s="78"/>
      <c r="E14" s="78"/>
      <c r="F14" s="78"/>
      <c r="G14" s="78"/>
      <c r="H14" s="78"/>
    </row>
    <row r="15" spans="1:8" ht="12" customHeight="1" x14ac:dyDescent="0.2">
      <c r="A15" s="78"/>
      <c r="B15" s="78"/>
      <c r="C15" s="78"/>
      <c r="D15" s="78"/>
      <c r="E15" s="78"/>
      <c r="F15" s="78"/>
      <c r="G15" s="78"/>
      <c r="H15" s="78"/>
    </row>
    <row r="16" spans="1:8" ht="12" customHeight="1" x14ac:dyDescent="0.2">
      <c r="A16" s="78"/>
      <c r="B16" s="78"/>
      <c r="C16" s="78"/>
      <c r="D16" s="78"/>
      <c r="E16" s="78"/>
      <c r="F16" s="78"/>
      <c r="G16" s="78"/>
      <c r="H16" s="78"/>
    </row>
    <row r="17" spans="1:8" ht="12" customHeight="1" x14ac:dyDescent="0.2">
      <c r="A17" s="78"/>
      <c r="B17" s="78"/>
      <c r="C17" s="78"/>
      <c r="D17" s="78"/>
      <c r="E17" s="78"/>
      <c r="F17" s="78"/>
      <c r="G17" s="78"/>
      <c r="H17" s="78"/>
    </row>
    <row r="18" spans="1:8" ht="12" customHeight="1" x14ac:dyDescent="0.2">
      <c r="A18" s="78"/>
      <c r="B18" s="78"/>
      <c r="C18" s="78"/>
      <c r="D18" s="78"/>
      <c r="E18" s="78"/>
      <c r="F18" s="78"/>
      <c r="G18" s="78"/>
      <c r="H18" s="78"/>
    </row>
    <row r="19" spans="1:8" ht="12" customHeight="1" x14ac:dyDescent="0.2">
      <c r="A19" s="78"/>
      <c r="B19" s="78"/>
      <c r="C19" s="78"/>
      <c r="D19" s="78"/>
      <c r="E19" s="78"/>
      <c r="F19" s="78"/>
      <c r="G19" s="78"/>
      <c r="H19" s="78"/>
    </row>
    <row r="20" spans="1:8" ht="12" customHeight="1" x14ac:dyDescent="0.2">
      <c r="A20" s="78"/>
      <c r="B20" s="78"/>
      <c r="C20" s="78"/>
      <c r="D20" s="78"/>
      <c r="E20" s="78"/>
      <c r="F20" s="78"/>
      <c r="G20" s="78"/>
      <c r="H20" s="78"/>
    </row>
    <row r="21" spans="1:8" x14ac:dyDescent="0.2">
      <c r="A21" s="78"/>
      <c r="B21" s="78"/>
      <c r="C21" s="78"/>
      <c r="D21" s="78"/>
      <c r="E21" s="78"/>
      <c r="F21" s="78"/>
      <c r="G21" s="78"/>
      <c r="H21" s="78"/>
    </row>
  </sheetData>
  <mergeCells count="2">
    <mergeCell ref="A11:H11"/>
    <mergeCell ref="A13:H21"/>
  </mergeCells>
  <phoneticPr fontId="2"/>
  <pageMargins left="0.7" right="0.7" top="0.75" bottom="0.75" header="0.3" footer="0.3"/>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60EE95-7B77-41E9-8054-BA5654C5AC9F}">
  <dimension ref="A3:H34"/>
  <sheetViews>
    <sheetView workbookViewId="0">
      <selection activeCell="C7" sqref="C7:H7"/>
    </sheetView>
  </sheetViews>
  <sheetFormatPr defaultRowHeight="12" x14ac:dyDescent="0.2"/>
  <cols>
    <col min="1" max="1" width="2.796875" customWidth="1"/>
    <col min="2" max="2" width="26.3984375" customWidth="1"/>
    <col min="3" max="3" width="12.59765625" bestFit="1" customWidth="1"/>
    <col min="4" max="4" width="5.09765625" customWidth="1"/>
    <col min="5" max="6" width="7.3984375" customWidth="1"/>
    <col min="7" max="8" width="15.69921875" customWidth="1"/>
  </cols>
  <sheetData>
    <row r="3" spans="1:8" ht="16.5" x14ac:dyDescent="0.2">
      <c r="A3" s="80" t="s">
        <v>52</v>
      </c>
      <c r="B3" s="80"/>
      <c r="C3" s="80"/>
      <c r="D3" s="80"/>
      <c r="E3" s="80"/>
      <c r="F3" s="80"/>
      <c r="G3" s="80"/>
      <c r="H3" s="80"/>
    </row>
    <row r="4" spans="1:8" ht="15" customHeight="1" x14ac:dyDescent="0.2">
      <c r="E4" s="33"/>
      <c r="F4" s="33"/>
      <c r="G4" s="34"/>
      <c r="H4" s="34"/>
    </row>
    <row r="5" spans="1:8" ht="15" customHeight="1" x14ac:dyDescent="0.2">
      <c r="A5" s="31" t="s">
        <v>34</v>
      </c>
      <c r="B5" s="31"/>
      <c r="C5" s="81"/>
      <c r="D5" s="81"/>
      <c r="E5" s="81"/>
      <c r="F5" s="81"/>
      <c r="G5" s="81"/>
      <c r="H5" s="81"/>
    </row>
    <row r="6" spans="1:8" ht="15" customHeight="1" x14ac:dyDescent="0.2">
      <c r="A6" s="31"/>
      <c r="B6" s="32" t="s">
        <v>32</v>
      </c>
      <c r="C6" s="79"/>
      <c r="D6" s="79"/>
      <c r="E6" s="79"/>
      <c r="F6" s="79"/>
      <c r="G6" s="79"/>
      <c r="H6" s="79"/>
    </row>
    <row r="7" spans="1:8" ht="15" customHeight="1" x14ac:dyDescent="0.2">
      <c r="A7" s="31"/>
      <c r="B7" s="32" t="s">
        <v>35</v>
      </c>
      <c r="C7" s="79"/>
      <c r="D7" s="79"/>
      <c r="E7" s="79"/>
      <c r="F7" s="79"/>
      <c r="G7" s="79"/>
      <c r="H7" s="79"/>
    </row>
    <row r="8" spans="1:8" ht="15" customHeight="1" x14ac:dyDescent="0.2">
      <c r="A8" s="31"/>
      <c r="B8" s="83" t="s">
        <v>36</v>
      </c>
      <c r="C8" s="84" t="s">
        <v>37</v>
      </c>
      <c r="D8" s="84"/>
      <c r="E8" s="84"/>
      <c r="F8" s="84"/>
      <c r="G8" s="84"/>
      <c r="H8" s="84"/>
    </row>
    <row r="9" spans="1:8" ht="15" customHeight="1" x14ac:dyDescent="0.2">
      <c r="A9" s="31"/>
      <c r="B9" s="83"/>
      <c r="C9" s="85"/>
      <c r="D9" s="85"/>
      <c r="E9" s="85"/>
      <c r="F9" s="85"/>
      <c r="G9" s="85"/>
      <c r="H9" s="85"/>
    </row>
    <row r="10" spans="1:8" ht="15" customHeight="1" x14ac:dyDescent="0.2">
      <c r="A10" s="31"/>
      <c r="B10" s="79" t="s">
        <v>38</v>
      </c>
      <c r="C10" s="79" t="s">
        <v>39</v>
      </c>
      <c r="D10" s="79"/>
      <c r="E10" s="79"/>
      <c r="F10" s="79"/>
      <c r="G10" s="79"/>
      <c r="H10" s="79"/>
    </row>
    <row r="11" spans="1:8" ht="15" customHeight="1" x14ac:dyDescent="0.2">
      <c r="A11" s="31"/>
      <c r="B11" s="79"/>
      <c r="C11" s="79" t="s">
        <v>40</v>
      </c>
      <c r="D11" s="79"/>
      <c r="E11" s="79"/>
      <c r="F11" s="79"/>
      <c r="G11" s="79"/>
      <c r="H11" s="79"/>
    </row>
    <row r="12" spans="1:8" ht="15" customHeight="1" x14ac:dyDescent="0.2">
      <c r="A12" s="31"/>
      <c r="B12" s="79"/>
      <c r="C12" s="79" t="s">
        <v>41</v>
      </c>
      <c r="D12" s="79"/>
      <c r="E12" s="79"/>
      <c r="F12" s="79"/>
      <c r="G12" s="79"/>
      <c r="H12" s="79"/>
    </row>
    <row r="13" spans="1:8" ht="15" customHeight="1" x14ac:dyDescent="0.2">
      <c r="A13" s="31"/>
      <c r="B13" s="31"/>
      <c r="C13" s="31"/>
      <c r="D13" s="31"/>
      <c r="E13" s="31"/>
      <c r="F13" s="31"/>
      <c r="G13" s="31"/>
      <c r="H13" s="31"/>
    </row>
    <row r="14" spans="1:8" ht="15" customHeight="1" x14ac:dyDescent="0.2">
      <c r="A14" s="31" t="s">
        <v>42</v>
      </c>
      <c r="B14" s="31"/>
      <c r="C14" s="31"/>
      <c r="D14" s="31"/>
      <c r="E14" s="31"/>
      <c r="F14" s="31"/>
      <c r="G14" s="31"/>
      <c r="H14" s="31"/>
    </row>
    <row r="15" spans="1:8" ht="15" customHeight="1" x14ac:dyDescent="0.2">
      <c r="A15" s="31"/>
      <c r="B15" s="28" t="s">
        <v>43</v>
      </c>
      <c r="C15" s="28"/>
      <c r="D15" s="31"/>
      <c r="E15" s="31"/>
      <c r="F15" s="31"/>
      <c r="G15" s="31"/>
      <c r="H15" s="31"/>
    </row>
    <row r="16" spans="1:8" ht="15" customHeight="1" x14ac:dyDescent="0.2">
      <c r="A16" s="31"/>
      <c r="B16" s="86" t="s">
        <v>44</v>
      </c>
      <c r="C16" s="86"/>
      <c r="D16" s="31"/>
      <c r="E16" s="31"/>
      <c r="F16" s="31"/>
      <c r="G16" s="31"/>
      <c r="H16" s="31"/>
    </row>
    <row r="17" spans="1:8" ht="30" customHeight="1" x14ac:dyDescent="0.2">
      <c r="A17" s="31"/>
      <c r="B17" s="87"/>
      <c r="C17" s="87"/>
      <c r="D17" s="31"/>
      <c r="E17" s="31"/>
      <c r="F17" s="31"/>
      <c r="G17" s="31"/>
      <c r="H17" s="31"/>
    </row>
    <row r="18" spans="1:8" ht="15" customHeight="1" x14ac:dyDescent="0.2"/>
    <row r="19" spans="1:8" ht="15" customHeight="1" x14ac:dyDescent="0.2">
      <c r="A19" s="31" t="s">
        <v>45</v>
      </c>
    </row>
    <row r="20" spans="1:8" ht="15" customHeight="1" x14ac:dyDescent="0.2">
      <c r="B20" s="39"/>
      <c r="C20" s="35" t="s">
        <v>46</v>
      </c>
    </row>
    <row r="21" spans="1:8" ht="15" customHeight="1" x14ac:dyDescent="0.2"/>
    <row r="22" spans="1:8" ht="15" customHeight="1" x14ac:dyDescent="0.2">
      <c r="A22" s="31" t="s">
        <v>47</v>
      </c>
    </row>
    <row r="23" spans="1:8" ht="30" customHeight="1" x14ac:dyDescent="0.2">
      <c r="B23" s="88" t="s">
        <v>50</v>
      </c>
      <c r="C23" s="88"/>
      <c r="D23" s="88"/>
      <c r="E23" s="88"/>
      <c r="F23" s="88"/>
      <c r="G23" s="88"/>
      <c r="H23" s="88"/>
    </row>
    <row r="24" spans="1:8" ht="19" customHeight="1" x14ac:dyDescent="0.2">
      <c r="A24" s="89" t="s">
        <v>48</v>
      </c>
      <c r="B24" s="89"/>
      <c r="C24" s="89"/>
      <c r="D24" s="89"/>
      <c r="E24" s="89"/>
      <c r="F24" s="89" t="s">
        <v>49</v>
      </c>
      <c r="G24" s="89"/>
      <c r="H24" s="36" t="s">
        <v>51</v>
      </c>
    </row>
    <row r="25" spans="1:8" ht="150" customHeight="1" x14ac:dyDescent="0.2">
      <c r="A25" s="82" t="s">
        <v>53</v>
      </c>
      <c r="B25" s="82"/>
      <c r="C25" s="82"/>
      <c r="D25" s="82"/>
      <c r="E25" s="82"/>
      <c r="F25" s="82"/>
      <c r="G25" s="82"/>
      <c r="H25" s="82"/>
    </row>
    <row r="26" spans="1:8" ht="15" customHeight="1" x14ac:dyDescent="0.2"/>
    <row r="27" spans="1:8" ht="15" customHeight="1" x14ac:dyDescent="0.2"/>
    <row r="28" spans="1:8" ht="15" customHeight="1" x14ac:dyDescent="0.2"/>
    <row r="29" spans="1:8" ht="15" customHeight="1" x14ac:dyDescent="0.2"/>
    <row r="30" spans="1:8" ht="15" customHeight="1" x14ac:dyDescent="0.2"/>
    <row r="31" spans="1:8" ht="15" customHeight="1" x14ac:dyDescent="0.2"/>
    <row r="32" spans="1:8" ht="15" customHeight="1" x14ac:dyDescent="0.2"/>
    <row r="33" ht="15" customHeight="1" x14ac:dyDescent="0.2"/>
    <row r="34" ht="15" customHeight="1" x14ac:dyDescent="0.2"/>
  </sheetData>
  <mergeCells count="20">
    <mergeCell ref="B17:C17"/>
    <mergeCell ref="B23:H23"/>
    <mergeCell ref="A24:E24"/>
    <mergeCell ref="F24:G24"/>
    <mergeCell ref="C7:H7"/>
    <mergeCell ref="A3:H3"/>
    <mergeCell ref="C5:H5"/>
    <mergeCell ref="C6:H6"/>
    <mergeCell ref="A25:H25"/>
    <mergeCell ref="B8:B9"/>
    <mergeCell ref="C8:H8"/>
    <mergeCell ref="C9:H9"/>
    <mergeCell ref="B10:B12"/>
    <mergeCell ref="C10:E10"/>
    <mergeCell ref="F10:H10"/>
    <mergeCell ref="C11:E11"/>
    <mergeCell ref="F11:H11"/>
    <mergeCell ref="C12:E12"/>
    <mergeCell ref="F12:H12"/>
    <mergeCell ref="B16:C16"/>
  </mergeCells>
  <phoneticPr fontId="2"/>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973250-8982-43D4-9EC8-47C7B4BC02BB}">
  <sheetPr>
    <tabColor rgb="FFFFFF00"/>
    <pageSetUpPr fitToPage="1"/>
  </sheetPr>
  <dimension ref="A1:V23"/>
  <sheetViews>
    <sheetView showGridLines="0" topLeftCell="E1" zoomScale="75" zoomScaleNormal="75" zoomScaleSheetLayoutView="108" workbookViewId="0">
      <selection activeCell="V1" sqref="V1"/>
    </sheetView>
  </sheetViews>
  <sheetFormatPr defaultColWidth="8.8984375" defaultRowHeight="12" x14ac:dyDescent="0.2"/>
  <cols>
    <col min="1" max="1" width="6" style="3" customWidth="1"/>
    <col min="2" max="2" width="15.59765625" style="1" customWidth="1"/>
    <col min="3" max="3" width="24.59765625" style="4" customWidth="1"/>
    <col min="4" max="5" width="24.59765625" style="5" customWidth="1"/>
    <col min="6" max="6" width="24.59765625" style="5" hidden="1" customWidth="1"/>
    <col min="7" max="7" width="24.59765625" style="5" customWidth="1"/>
    <col min="8" max="8" width="18.8984375" style="2" customWidth="1"/>
    <col min="9" max="10" width="12.5" style="3" customWidth="1"/>
    <col min="11" max="11" width="20.296875" style="3" customWidth="1"/>
    <col min="12" max="13" width="8.8984375" style="2"/>
    <col min="14" max="14" width="11.59765625" style="2" customWidth="1"/>
    <col min="15" max="15" width="13.69921875" style="2" customWidth="1"/>
    <col min="16" max="20" width="8.8984375" style="2"/>
    <col min="21" max="21" width="8.8984375" style="2" customWidth="1"/>
    <col min="22" max="22" width="8.8984375" style="2"/>
    <col min="23" max="23" width="8.8984375" style="2" customWidth="1"/>
    <col min="24" max="16384" width="8.8984375" style="2"/>
  </cols>
  <sheetData>
    <row r="1" spans="1:22" x14ac:dyDescent="0.2">
      <c r="V1" s="76" t="s">
        <v>77</v>
      </c>
    </row>
    <row r="2" spans="1:22" ht="30" customHeight="1" x14ac:dyDescent="0.2">
      <c r="A2" s="19" t="s">
        <v>17</v>
      </c>
      <c r="I2" s="19"/>
      <c r="J2" s="19"/>
      <c r="K2" s="19"/>
    </row>
    <row r="3" spans="1:22" ht="30" customHeight="1" x14ac:dyDescent="0.2">
      <c r="A3" s="19"/>
      <c r="I3" s="19"/>
      <c r="J3" s="19"/>
      <c r="K3" s="19"/>
    </row>
    <row r="4" spans="1:22" ht="30" customHeight="1" x14ac:dyDescent="0.2">
      <c r="A4" s="20" t="s">
        <v>27</v>
      </c>
      <c r="C4" s="7"/>
      <c r="D4" s="8"/>
      <c r="E4" s="8"/>
      <c r="I4" s="20"/>
      <c r="J4" s="20"/>
      <c r="K4" s="2"/>
      <c r="L4" s="52"/>
    </row>
    <row r="5" spans="1:22" ht="20.5" customHeight="1" x14ac:dyDescent="0.2">
      <c r="A5" s="102" t="s">
        <v>0</v>
      </c>
      <c r="B5" s="21" t="s">
        <v>1</v>
      </c>
      <c r="C5" s="103" t="s">
        <v>13</v>
      </c>
      <c r="D5" s="104"/>
      <c r="E5" s="104"/>
      <c r="F5" s="104"/>
      <c r="G5" s="104"/>
      <c r="H5" s="105"/>
      <c r="I5" s="102" t="s">
        <v>56</v>
      </c>
      <c r="J5" s="53"/>
      <c r="K5" s="99" t="s">
        <v>66</v>
      </c>
      <c r="L5" s="97" t="s">
        <v>59</v>
      </c>
      <c r="M5" s="96" t="s">
        <v>70</v>
      </c>
      <c r="N5" s="96" t="s">
        <v>60</v>
      </c>
      <c r="O5" s="96" t="s">
        <v>61</v>
      </c>
      <c r="P5" s="96" t="s">
        <v>62</v>
      </c>
      <c r="Q5" s="96" t="s">
        <v>63</v>
      </c>
      <c r="R5" s="96" t="s">
        <v>64</v>
      </c>
      <c r="S5" s="96" t="s">
        <v>12</v>
      </c>
      <c r="T5" s="90" t="s">
        <v>65</v>
      </c>
      <c r="U5" s="95" t="s">
        <v>69</v>
      </c>
      <c r="V5" s="95" t="s">
        <v>68</v>
      </c>
    </row>
    <row r="6" spans="1:22" ht="53.25" customHeight="1" thickBot="1" x14ac:dyDescent="0.25">
      <c r="A6" s="93"/>
      <c r="B6" s="96" t="s">
        <v>2</v>
      </c>
      <c r="C6" s="106" t="s">
        <v>18</v>
      </c>
      <c r="D6" s="107"/>
      <c r="E6" s="108" t="s">
        <v>54</v>
      </c>
      <c r="F6" s="109"/>
      <c r="G6" s="110"/>
      <c r="H6" s="111" t="s">
        <v>12</v>
      </c>
      <c r="I6" s="93"/>
      <c r="J6" s="93" t="s">
        <v>67</v>
      </c>
      <c r="K6" s="100"/>
      <c r="L6" s="93"/>
      <c r="M6" s="93"/>
      <c r="N6" s="93"/>
      <c r="O6" s="93"/>
      <c r="P6" s="93"/>
      <c r="Q6" s="97"/>
      <c r="R6" s="93"/>
      <c r="S6" s="93"/>
      <c r="T6" s="91"/>
      <c r="U6" s="95"/>
      <c r="V6" s="95"/>
    </row>
    <row r="7" spans="1:22" ht="42" customHeight="1" thickBot="1" x14ac:dyDescent="0.25">
      <c r="A7" s="94"/>
      <c r="B7" s="98"/>
      <c r="C7" s="14" t="s">
        <v>15</v>
      </c>
      <c r="D7" s="9" t="s">
        <v>24</v>
      </c>
      <c r="E7" s="22" t="s">
        <v>19</v>
      </c>
      <c r="F7" s="22" t="s">
        <v>26</v>
      </c>
      <c r="G7" s="9" t="s">
        <v>25</v>
      </c>
      <c r="H7" s="112"/>
      <c r="I7" s="94"/>
      <c r="J7" s="94"/>
      <c r="K7" s="101"/>
      <c r="L7" s="94"/>
      <c r="M7" s="94"/>
      <c r="N7" s="94"/>
      <c r="O7" s="94"/>
      <c r="P7" s="94"/>
      <c r="Q7" s="98"/>
      <c r="R7" s="94"/>
      <c r="S7" s="94"/>
      <c r="T7" s="92"/>
      <c r="U7" s="95"/>
      <c r="V7" s="95"/>
    </row>
    <row r="8" spans="1:22" ht="41.15" customHeight="1" thickTop="1" x14ac:dyDescent="0.2">
      <c r="A8" s="67">
        <v>1</v>
      </c>
      <c r="B8" s="68" t="s">
        <v>71</v>
      </c>
      <c r="C8" s="69">
        <v>100000</v>
      </c>
      <c r="D8" s="62">
        <f>IF(C8="","",ROUNDDOWN((C8-(C8/計算元数字!$B$4/0.9))*0.7,0))</f>
        <v>14444</v>
      </c>
      <c r="E8" s="23" t="s">
        <v>20</v>
      </c>
      <c r="F8" s="26">
        <f>IF(E8="","",VLOOKUP(E8,計算元数字!$A$1:$B$3,2,1))</f>
        <v>0.1</v>
      </c>
      <c r="G8" s="65">
        <f>IF(C8="","",ROUNDDOWN((C8-(C8/計算元数字!$B$4/0.9))*F8,0))</f>
        <v>2063</v>
      </c>
      <c r="H8" s="54">
        <f>IF(C8="","",D8+G8)</f>
        <v>16507</v>
      </c>
      <c r="I8" s="55"/>
      <c r="J8" s="59">
        <f>IF(C8="","",D8+G8)</f>
        <v>16507</v>
      </c>
      <c r="K8" s="72">
        <v>10000</v>
      </c>
      <c r="L8" s="44">
        <f>J8+K8</f>
        <v>26507</v>
      </c>
      <c r="M8" s="45" t="str">
        <f>IF(L8&gt;P8,"〇","調整なし")</f>
        <v>〇</v>
      </c>
      <c r="N8" s="46">
        <f>IF(P8-L8&lt;0,L8-P8,0)</f>
        <v>5872.0793650793639</v>
      </c>
      <c r="O8" s="47">
        <f>C8/計算元数字!$B$4/0.9</f>
        <v>79365.079365079364</v>
      </c>
      <c r="P8" s="44">
        <f>C8-O8</f>
        <v>20634.920634920636</v>
      </c>
      <c r="Q8" s="48">
        <f>P8*0.3</f>
        <v>6190.4761904761908</v>
      </c>
      <c r="R8" s="44">
        <f>H8-N8</f>
        <v>10634.920634920636</v>
      </c>
      <c r="S8" s="44">
        <f>K8+R8</f>
        <v>20634.920634920636</v>
      </c>
      <c r="T8" s="51" t="str">
        <f t="shared" ref="T8:T14" si="0">IF(ISNUMBER(K8)*1,"〇","×")</f>
        <v>〇</v>
      </c>
      <c r="U8" s="56">
        <f>IF(C8="","",ROUNDDOWN(IF(V8&gt;0,D8,D8+G8-N8),))</f>
        <v>10634</v>
      </c>
      <c r="V8" s="56">
        <f>IF(C8="","",ROUNDDOWN(IF((G8-N8)&lt;0,0,G8-N8),0))</f>
        <v>0</v>
      </c>
    </row>
    <row r="9" spans="1:22" ht="41.15" customHeight="1" x14ac:dyDescent="0.2">
      <c r="A9" s="70"/>
      <c r="B9" s="71"/>
      <c r="C9" s="69"/>
      <c r="D9" s="62" t="str">
        <f>IF(C9="","",ROUNDDOWN((C9-(C9/計算元数字!$B$4/0.9))*0.7,0))</f>
        <v/>
      </c>
      <c r="E9" s="23"/>
      <c r="F9" s="26" t="str">
        <f>IF(E9="","",VLOOKUP(E9,計算元数字!$A$1:$B$3,2,1))</f>
        <v/>
      </c>
      <c r="G9" s="65" t="str">
        <f>IF(C9="","",ROUNDDOWN((C9-(C9/計算元数字!$B$4/0.9))*F9,0))</f>
        <v/>
      </c>
      <c r="H9" s="54" t="str">
        <f t="shared" ref="H9:H14" si="1">IF(C9="","",D9+G9)</f>
        <v/>
      </c>
      <c r="I9" s="38"/>
      <c r="J9" s="60" t="str">
        <f t="shared" ref="J9:J14" si="2">IF(C9="","",D9+G9)</f>
        <v/>
      </c>
      <c r="K9" s="72"/>
      <c r="L9" s="50" t="e">
        <f t="shared" ref="L9:L14" si="3">J9+K9</f>
        <v>#VALUE!</v>
      </c>
      <c r="M9" s="57" t="e">
        <f t="shared" ref="M9:M14" si="4">IF(L9&gt;P9,"〇","調整なし")</f>
        <v>#VALUE!</v>
      </c>
      <c r="N9" s="46" t="e">
        <f t="shared" ref="N9:N14" si="5">IF(P9-L9&lt;0,L9-P9,0)</f>
        <v>#VALUE!</v>
      </c>
      <c r="O9" s="49">
        <f>C9/計算元数字!$B$4/0.9</f>
        <v>0</v>
      </c>
      <c r="P9" s="50">
        <f>C9-O9</f>
        <v>0</v>
      </c>
      <c r="Q9" s="50">
        <f t="shared" ref="Q9:Q14" si="6">P9*0.3</f>
        <v>0</v>
      </c>
      <c r="R9" s="50" t="e">
        <f t="shared" ref="R9:R14" si="7">H9-N9</f>
        <v>#VALUE!</v>
      </c>
      <c r="S9" s="50" t="e">
        <f>K9+R9</f>
        <v>#VALUE!</v>
      </c>
      <c r="T9" s="57" t="str">
        <f t="shared" si="0"/>
        <v>×</v>
      </c>
      <c r="U9" s="56" t="str">
        <f t="shared" ref="U9:U14" si="8">IF(C9="","",ROUNDDOWN(IF(V9&gt;0,D9,D9+G9-N9),))</f>
        <v/>
      </c>
      <c r="V9" s="56" t="str">
        <f t="shared" ref="V9:V14" si="9">IF(C9="","",ROUNDDOWN(IF((G9-N9)&lt;0,0,G9-N9),0))</f>
        <v/>
      </c>
    </row>
    <row r="10" spans="1:22" ht="41.15" customHeight="1" x14ac:dyDescent="0.2">
      <c r="A10" s="70"/>
      <c r="B10" s="71"/>
      <c r="C10" s="69"/>
      <c r="D10" s="62" t="str">
        <f>IF(C10="","",ROUNDDOWN((C10-(C10/計算元数字!$B$4/0.9))*0.7,0))</f>
        <v/>
      </c>
      <c r="E10" s="23"/>
      <c r="F10" s="26" t="str">
        <f>IF(E10="","",VLOOKUP(E10,計算元数字!$A$1:$B$3,2,1))</f>
        <v/>
      </c>
      <c r="G10" s="65" t="str">
        <f>IF(C10="","",ROUNDDOWN((C10-(C10/計算元数字!$B$4/0.9))*F10,0))</f>
        <v/>
      </c>
      <c r="H10" s="54" t="str">
        <f t="shared" si="1"/>
        <v/>
      </c>
      <c r="I10" s="38"/>
      <c r="J10" s="60" t="str">
        <f t="shared" si="2"/>
        <v/>
      </c>
      <c r="K10" s="72"/>
      <c r="L10" s="50" t="e">
        <f t="shared" si="3"/>
        <v>#VALUE!</v>
      </c>
      <c r="M10" s="57" t="e">
        <f t="shared" si="4"/>
        <v>#VALUE!</v>
      </c>
      <c r="N10" s="46" t="e">
        <f t="shared" si="5"/>
        <v>#VALUE!</v>
      </c>
      <c r="O10" s="49">
        <f>C10/計算元数字!$B$4/0.9</f>
        <v>0</v>
      </c>
      <c r="P10" s="50">
        <f t="shared" ref="P10:P14" si="10">C10-O10</f>
        <v>0</v>
      </c>
      <c r="Q10" s="50">
        <f t="shared" si="6"/>
        <v>0</v>
      </c>
      <c r="R10" s="50" t="e">
        <f t="shared" si="7"/>
        <v>#VALUE!</v>
      </c>
      <c r="S10" s="50" t="e">
        <f t="shared" ref="S10:S14" si="11">K10+R10</f>
        <v>#VALUE!</v>
      </c>
      <c r="T10" s="57" t="str">
        <f t="shared" si="0"/>
        <v>×</v>
      </c>
      <c r="U10" s="56" t="str">
        <f t="shared" si="8"/>
        <v/>
      </c>
      <c r="V10" s="56" t="str">
        <f t="shared" si="9"/>
        <v/>
      </c>
    </row>
    <row r="11" spans="1:22" ht="41.15" customHeight="1" x14ac:dyDescent="0.2">
      <c r="A11" s="70"/>
      <c r="B11" s="71"/>
      <c r="C11" s="69"/>
      <c r="D11" s="62" t="str">
        <f>IF(C11="","",ROUNDDOWN((C11-(C11/計算元数字!$B$4/0.9))*0.7,0))</f>
        <v/>
      </c>
      <c r="E11" s="23"/>
      <c r="F11" s="26" t="str">
        <f>IF(E11="","",VLOOKUP(E11,計算元数字!$A$1:$B$3,2,1))</f>
        <v/>
      </c>
      <c r="G11" s="65" t="str">
        <f>IF(C11="","",ROUNDDOWN((C11-(C11/計算元数字!$B$4/0.9))*F11,0))</f>
        <v/>
      </c>
      <c r="H11" s="54" t="str">
        <f t="shared" si="1"/>
        <v/>
      </c>
      <c r="I11" s="38"/>
      <c r="J11" s="60" t="str">
        <f t="shared" si="2"/>
        <v/>
      </c>
      <c r="K11" s="72"/>
      <c r="L11" s="50" t="e">
        <f t="shared" si="3"/>
        <v>#VALUE!</v>
      </c>
      <c r="M11" s="57" t="e">
        <f t="shared" si="4"/>
        <v>#VALUE!</v>
      </c>
      <c r="N11" s="46" t="e">
        <f t="shared" si="5"/>
        <v>#VALUE!</v>
      </c>
      <c r="O11" s="49">
        <f>C11/計算元数字!$B$4/0.9</f>
        <v>0</v>
      </c>
      <c r="P11" s="50">
        <f t="shared" si="10"/>
        <v>0</v>
      </c>
      <c r="Q11" s="50">
        <f t="shared" si="6"/>
        <v>0</v>
      </c>
      <c r="R11" s="50" t="e">
        <f t="shared" si="7"/>
        <v>#VALUE!</v>
      </c>
      <c r="S11" s="50" t="e">
        <f t="shared" si="11"/>
        <v>#VALUE!</v>
      </c>
      <c r="T11" s="57" t="str">
        <f t="shared" si="0"/>
        <v>×</v>
      </c>
      <c r="U11" s="56" t="str">
        <f t="shared" si="8"/>
        <v/>
      </c>
      <c r="V11" s="56" t="str">
        <f t="shared" si="9"/>
        <v/>
      </c>
    </row>
    <row r="12" spans="1:22" ht="41.15" customHeight="1" x14ac:dyDescent="0.2">
      <c r="A12" s="70"/>
      <c r="B12" s="71"/>
      <c r="C12" s="69"/>
      <c r="D12" s="62" t="str">
        <f>IF(C12="","",ROUNDDOWN((C12-(C12/計算元数字!$B$4/0.9))*0.7,0))</f>
        <v/>
      </c>
      <c r="E12" s="23"/>
      <c r="F12" s="26" t="str">
        <f>IF(E12="","",VLOOKUP(E12,計算元数字!$A$1:$B$3,2,1))</f>
        <v/>
      </c>
      <c r="G12" s="65" t="str">
        <f>IF(C12="","",ROUNDDOWN((C12-(C12/計算元数字!$B$4/0.9))*F12,0))</f>
        <v/>
      </c>
      <c r="H12" s="54" t="str">
        <f t="shared" si="1"/>
        <v/>
      </c>
      <c r="I12" s="38"/>
      <c r="J12" s="60" t="str">
        <f t="shared" si="2"/>
        <v/>
      </c>
      <c r="K12" s="72"/>
      <c r="L12" s="50" t="e">
        <f t="shared" si="3"/>
        <v>#VALUE!</v>
      </c>
      <c r="M12" s="57" t="e">
        <f t="shared" si="4"/>
        <v>#VALUE!</v>
      </c>
      <c r="N12" s="46" t="e">
        <f t="shared" si="5"/>
        <v>#VALUE!</v>
      </c>
      <c r="O12" s="49">
        <f>C12/計算元数字!$B$4/0.9</f>
        <v>0</v>
      </c>
      <c r="P12" s="50">
        <f t="shared" si="10"/>
        <v>0</v>
      </c>
      <c r="Q12" s="50">
        <f t="shared" si="6"/>
        <v>0</v>
      </c>
      <c r="R12" s="50" t="e">
        <f t="shared" si="7"/>
        <v>#VALUE!</v>
      </c>
      <c r="S12" s="49" t="e">
        <f t="shared" si="11"/>
        <v>#VALUE!</v>
      </c>
      <c r="T12" s="57" t="str">
        <f t="shared" si="0"/>
        <v>×</v>
      </c>
      <c r="U12" s="56" t="str">
        <f t="shared" si="8"/>
        <v/>
      </c>
      <c r="V12" s="56" t="str">
        <f t="shared" si="9"/>
        <v/>
      </c>
    </row>
    <row r="13" spans="1:22" ht="41.15" customHeight="1" x14ac:dyDescent="0.2">
      <c r="A13" s="70"/>
      <c r="B13" s="71"/>
      <c r="C13" s="69"/>
      <c r="D13" s="62" t="str">
        <f>IF(C13="","",ROUNDDOWN((C13-(C13/計算元数字!$B$4/0.9))*0.7,0))</f>
        <v/>
      </c>
      <c r="E13" s="23"/>
      <c r="F13" s="26" t="str">
        <f>IF(E13="","",VLOOKUP(E13,計算元数字!$A$1:$B$3,2,1))</f>
        <v/>
      </c>
      <c r="G13" s="65" t="str">
        <f>IF(C13="","",ROUNDDOWN((C13-(C13/計算元数字!$B$4/0.9))*F13,0))</f>
        <v/>
      </c>
      <c r="H13" s="54" t="str">
        <f t="shared" si="1"/>
        <v/>
      </c>
      <c r="I13" s="38"/>
      <c r="J13" s="60" t="str">
        <f t="shared" si="2"/>
        <v/>
      </c>
      <c r="K13" s="72"/>
      <c r="L13" s="50" t="e">
        <f t="shared" si="3"/>
        <v>#VALUE!</v>
      </c>
      <c r="M13" s="57" t="e">
        <f t="shared" si="4"/>
        <v>#VALUE!</v>
      </c>
      <c r="N13" s="46" t="e">
        <f t="shared" si="5"/>
        <v>#VALUE!</v>
      </c>
      <c r="O13" s="49">
        <f>C13/計算元数字!$B$4/0.9</f>
        <v>0</v>
      </c>
      <c r="P13" s="50">
        <f t="shared" si="10"/>
        <v>0</v>
      </c>
      <c r="Q13" s="50">
        <f t="shared" si="6"/>
        <v>0</v>
      </c>
      <c r="R13" s="50" t="e">
        <f t="shared" si="7"/>
        <v>#VALUE!</v>
      </c>
      <c r="S13" s="58" t="e">
        <f t="shared" si="11"/>
        <v>#VALUE!</v>
      </c>
      <c r="T13" s="57" t="str">
        <f t="shared" si="0"/>
        <v>×</v>
      </c>
      <c r="U13" s="56" t="str">
        <f t="shared" si="8"/>
        <v/>
      </c>
      <c r="V13" s="56" t="str">
        <f t="shared" si="9"/>
        <v/>
      </c>
    </row>
    <row r="14" spans="1:22" ht="41.15" customHeight="1" thickBot="1" x14ac:dyDescent="0.25">
      <c r="A14" s="70"/>
      <c r="B14" s="71"/>
      <c r="C14" s="69"/>
      <c r="D14" s="62" t="str">
        <f>IF(C14="","",ROUNDDOWN((C14-(C14/計算元数字!$B$4/0.9))*0.7,0))</f>
        <v/>
      </c>
      <c r="E14" s="23"/>
      <c r="F14" s="26" t="str">
        <f>IF(E14="","",VLOOKUP(E14,計算元数字!$A$1:$B$3,2,1))</f>
        <v/>
      </c>
      <c r="G14" s="66" t="str">
        <f>IF(C14="","",ROUNDDOWN((C14-(C14/計算元数字!$B$4/0.9))*F14,0))</f>
        <v/>
      </c>
      <c r="H14" s="54" t="str">
        <f t="shared" si="1"/>
        <v/>
      </c>
      <c r="I14" s="38"/>
      <c r="J14" s="60" t="str">
        <f t="shared" si="2"/>
        <v/>
      </c>
      <c r="K14" s="72"/>
      <c r="L14" s="50" t="e">
        <f t="shared" si="3"/>
        <v>#VALUE!</v>
      </c>
      <c r="M14" s="57" t="e">
        <f t="shared" si="4"/>
        <v>#VALUE!</v>
      </c>
      <c r="N14" s="46" t="e">
        <f t="shared" si="5"/>
        <v>#VALUE!</v>
      </c>
      <c r="O14" s="49">
        <f>C14/計算元数字!$B$4/0.9</f>
        <v>0</v>
      </c>
      <c r="P14" s="50">
        <f t="shared" si="10"/>
        <v>0</v>
      </c>
      <c r="Q14" s="50">
        <f t="shared" si="6"/>
        <v>0</v>
      </c>
      <c r="R14" s="50" t="e">
        <f t="shared" si="7"/>
        <v>#VALUE!</v>
      </c>
      <c r="S14" s="58" t="e">
        <f t="shared" si="11"/>
        <v>#VALUE!</v>
      </c>
      <c r="T14" s="57" t="str">
        <f t="shared" si="0"/>
        <v>×</v>
      </c>
      <c r="U14" s="56" t="str">
        <f t="shared" si="8"/>
        <v/>
      </c>
      <c r="V14" s="56" t="str">
        <f t="shared" si="9"/>
        <v/>
      </c>
    </row>
    <row r="15" spans="1:22" s="6" customFormat="1" ht="44.25" customHeight="1" x14ac:dyDescent="0.2">
      <c r="A15" s="13" t="s">
        <v>4</v>
      </c>
      <c r="B15" s="12" t="s">
        <v>3</v>
      </c>
      <c r="C15" s="25">
        <f>SUM(C8:C14)</f>
        <v>100000</v>
      </c>
      <c r="D15" s="25">
        <f>SUM(D8:D14)</f>
        <v>14444</v>
      </c>
      <c r="E15" s="12" t="s">
        <v>3</v>
      </c>
      <c r="F15" s="25">
        <f>SUM(F8:F14)</f>
        <v>0.1</v>
      </c>
      <c r="G15" s="27">
        <f>SUM(G8:G14)</f>
        <v>2063</v>
      </c>
      <c r="H15" s="25">
        <f>SUM(H8:H14)</f>
        <v>16507</v>
      </c>
      <c r="I15" s="13"/>
      <c r="J15" s="43"/>
    </row>
    <row r="16" spans="1:22" s="6" customFormat="1" ht="18.75" customHeight="1" x14ac:dyDescent="0.2">
      <c r="A16" s="17" t="s">
        <v>5</v>
      </c>
      <c r="B16" s="15"/>
      <c r="C16" s="16"/>
      <c r="D16" s="15"/>
      <c r="E16" s="15"/>
      <c r="F16" s="15"/>
      <c r="G16" s="15"/>
      <c r="H16" s="16"/>
      <c r="I16" s="17"/>
      <c r="J16" s="17"/>
      <c r="K16" s="18"/>
    </row>
    <row r="17" spans="1:20" s="6" customFormat="1" ht="98.25" customHeight="1" x14ac:dyDescent="0.2">
      <c r="A17" s="18" t="s">
        <v>6</v>
      </c>
      <c r="B17" s="114" t="s">
        <v>16</v>
      </c>
      <c r="C17" s="114"/>
      <c r="D17" s="114"/>
      <c r="E17" s="114"/>
      <c r="F17" s="114"/>
      <c r="G17" s="114"/>
      <c r="H17" s="114"/>
      <c r="I17" s="18"/>
      <c r="J17" s="18"/>
      <c r="K17" s="18"/>
    </row>
    <row r="18" spans="1:20" s="6" customFormat="1" ht="315" customHeight="1" x14ac:dyDescent="0.2">
      <c r="A18" s="18" t="s">
        <v>7</v>
      </c>
      <c r="B18" s="113" t="s">
        <v>55</v>
      </c>
      <c r="C18" s="113"/>
      <c r="D18" s="113"/>
      <c r="E18" s="113"/>
      <c r="F18" s="113"/>
      <c r="G18" s="113"/>
      <c r="H18" s="113"/>
      <c r="I18" s="18"/>
      <c r="J18" s="18"/>
      <c r="K18" s="18"/>
    </row>
    <row r="19" spans="1:20" s="6" customFormat="1" ht="50.25" customHeight="1" x14ac:dyDescent="0.2">
      <c r="A19" s="18" t="s">
        <v>8</v>
      </c>
      <c r="B19" s="113" t="s">
        <v>57</v>
      </c>
      <c r="C19" s="113"/>
      <c r="D19" s="113"/>
      <c r="E19" s="113"/>
      <c r="F19" s="113"/>
      <c r="G19" s="113"/>
      <c r="H19" s="113"/>
      <c r="I19" s="18"/>
      <c r="J19" s="18"/>
      <c r="K19" s="18"/>
    </row>
    <row r="20" spans="1:20" s="6" customFormat="1" ht="18.75" customHeight="1" x14ac:dyDescent="0.2">
      <c r="A20" s="18" t="s">
        <v>9</v>
      </c>
      <c r="B20" s="113" t="s">
        <v>11</v>
      </c>
      <c r="C20" s="113"/>
      <c r="D20" s="113"/>
      <c r="E20" s="113"/>
      <c r="F20" s="113"/>
      <c r="G20" s="113"/>
      <c r="H20" s="113"/>
      <c r="I20" s="18"/>
      <c r="J20" s="18"/>
      <c r="K20" s="18"/>
    </row>
    <row r="21" spans="1:20" s="6" customFormat="1" ht="18.75" customHeight="1" x14ac:dyDescent="0.2">
      <c r="A21" s="18" t="s">
        <v>10</v>
      </c>
      <c r="B21" s="113" t="s">
        <v>14</v>
      </c>
      <c r="C21" s="113"/>
      <c r="D21" s="113"/>
      <c r="E21" s="113"/>
      <c r="F21" s="113"/>
      <c r="G21" s="113"/>
      <c r="I21" s="18"/>
      <c r="J21" s="18"/>
      <c r="K21" s="18"/>
      <c r="L21" s="2"/>
      <c r="M21" s="2"/>
      <c r="N21" s="2"/>
      <c r="O21" s="2"/>
      <c r="P21" s="2"/>
      <c r="Q21" s="2"/>
      <c r="R21" s="2"/>
      <c r="S21" s="2"/>
      <c r="T21" s="2"/>
    </row>
    <row r="22" spans="1:20" s="6" customFormat="1" ht="18.75" customHeight="1" x14ac:dyDescent="0.2">
      <c r="A22" s="18"/>
      <c r="B22" s="113"/>
      <c r="C22" s="113"/>
      <c r="D22" s="113"/>
      <c r="E22" s="113"/>
      <c r="F22" s="113"/>
      <c r="G22" s="113"/>
      <c r="H22" s="113"/>
      <c r="I22" s="18"/>
      <c r="J22" s="18"/>
      <c r="K22" s="3"/>
      <c r="L22" s="2"/>
      <c r="M22" s="2"/>
      <c r="N22" s="2"/>
      <c r="O22" s="2"/>
      <c r="P22" s="2"/>
      <c r="Q22" s="2"/>
      <c r="R22" s="2"/>
      <c r="S22" s="2"/>
      <c r="T22" s="2"/>
    </row>
    <row r="23" spans="1:20" ht="16.5" customHeight="1" x14ac:dyDescent="0.2">
      <c r="A23" s="18"/>
      <c r="B23" s="113"/>
      <c r="C23" s="113"/>
      <c r="D23" s="113"/>
      <c r="E23" s="113"/>
      <c r="F23" s="113"/>
      <c r="G23" s="113"/>
      <c r="H23" s="113"/>
      <c r="I23" s="18"/>
      <c r="J23" s="18"/>
    </row>
  </sheetData>
  <mergeCells count="27">
    <mergeCell ref="B23:H23"/>
    <mergeCell ref="B17:H17"/>
    <mergeCell ref="B18:H18"/>
    <mergeCell ref="B19:H19"/>
    <mergeCell ref="B20:H20"/>
    <mergeCell ref="B22:H22"/>
    <mergeCell ref="B21:G21"/>
    <mergeCell ref="I5:I7"/>
    <mergeCell ref="A5:A7"/>
    <mergeCell ref="C5:H5"/>
    <mergeCell ref="B6:B7"/>
    <mergeCell ref="C6:D6"/>
    <mergeCell ref="E6:G6"/>
    <mergeCell ref="H6:H7"/>
    <mergeCell ref="T5:T7"/>
    <mergeCell ref="J6:J7"/>
    <mergeCell ref="V5:V7"/>
    <mergeCell ref="U5:U7"/>
    <mergeCell ref="P5:P7"/>
    <mergeCell ref="Q5:Q7"/>
    <mergeCell ref="R5:R7"/>
    <mergeCell ref="S5:S7"/>
    <mergeCell ref="K5:K7"/>
    <mergeCell ref="L5:L7"/>
    <mergeCell ref="M5:M7"/>
    <mergeCell ref="N5:N7"/>
    <mergeCell ref="O5:O7"/>
  </mergeCells>
  <phoneticPr fontId="2"/>
  <printOptions horizontalCentered="1"/>
  <pageMargins left="0.39370078740157483" right="0.39370078740157483" top="0.74803149606299213" bottom="0.55118110236220474" header="0.31496062992125984" footer="0.31496062992125984"/>
  <pageSetup paperSize="8" scale="53"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DF67C60B-341F-49D5-BA1A-3618E546B8AF}">
          <x14:formula1>
            <xm:f>計算元数字!$A$1:$A$3</xm:f>
          </x14:formula1>
          <xm:sqref>E8:E14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C76672-6A1F-4310-AF79-C140B3A3B4A3}">
  <sheetPr>
    <pageSetUpPr fitToPage="1"/>
  </sheetPr>
  <dimension ref="A1:I22"/>
  <sheetViews>
    <sheetView topLeftCell="A10" zoomScale="75" zoomScaleNormal="75" workbookViewId="0">
      <selection activeCell="M10" sqref="M10"/>
    </sheetView>
  </sheetViews>
  <sheetFormatPr defaultColWidth="8.8984375" defaultRowHeight="12" x14ac:dyDescent="0.2"/>
  <cols>
    <col min="1" max="1" width="6" style="3" customWidth="1"/>
    <col min="2" max="2" width="15.59765625" style="1" customWidth="1"/>
    <col min="3" max="3" width="24.59765625" style="4" customWidth="1"/>
    <col min="4" max="5" width="24.59765625" style="5" customWidth="1"/>
    <col min="6" max="6" width="24.59765625" style="5" hidden="1" customWidth="1"/>
    <col min="7" max="7" width="24.59765625" style="5" customWidth="1"/>
    <col min="8" max="8" width="18.8984375" style="2" customWidth="1"/>
    <col min="9" max="9" width="12.5" style="3" customWidth="1"/>
    <col min="10" max="16384" width="8.8984375" style="2"/>
  </cols>
  <sheetData>
    <row r="1" spans="1:9" ht="30" customHeight="1" x14ac:dyDescent="0.2">
      <c r="A1" s="19" t="s">
        <v>17</v>
      </c>
      <c r="I1" s="19"/>
    </row>
    <row r="2" spans="1:9" ht="30" customHeight="1" x14ac:dyDescent="0.2">
      <c r="A2" s="19"/>
      <c r="I2" s="19"/>
    </row>
    <row r="3" spans="1:9" ht="30" customHeight="1" x14ac:dyDescent="0.2">
      <c r="A3" s="20" t="s">
        <v>27</v>
      </c>
      <c r="C3" s="7"/>
      <c r="D3" s="8"/>
      <c r="E3" s="8"/>
      <c r="I3" s="20"/>
    </row>
    <row r="4" spans="1:9" ht="20.5" customHeight="1" x14ac:dyDescent="0.2">
      <c r="A4" s="102" t="s">
        <v>0</v>
      </c>
      <c r="B4" s="21" t="s">
        <v>1</v>
      </c>
      <c r="C4" s="103" t="s">
        <v>13</v>
      </c>
      <c r="D4" s="104"/>
      <c r="E4" s="104"/>
      <c r="F4" s="104"/>
      <c r="G4" s="104"/>
      <c r="H4" s="105"/>
      <c r="I4" s="102" t="s">
        <v>56</v>
      </c>
    </row>
    <row r="5" spans="1:9" ht="53.25" customHeight="1" thickBot="1" x14ac:dyDescent="0.25">
      <c r="A5" s="93"/>
      <c r="B5" s="96" t="s">
        <v>2</v>
      </c>
      <c r="C5" s="106" t="s">
        <v>18</v>
      </c>
      <c r="D5" s="107"/>
      <c r="E5" s="108" t="s">
        <v>54</v>
      </c>
      <c r="F5" s="109"/>
      <c r="G5" s="110"/>
      <c r="H5" s="111" t="s">
        <v>12</v>
      </c>
      <c r="I5" s="93"/>
    </row>
    <row r="6" spans="1:9" ht="42" customHeight="1" thickBot="1" x14ac:dyDescent="0.25">
      <c r="A6" s="94"/>
      <c r="B6" s="98"/>
      <c r="C6" s="14" t="s">
        <v>15</v>
      </c>
      <c r="D6" s="9" t="s">
        <v>24</v>
      </c>
      <c r="E6" s="41" t="s">
        <v>19</v>
      </c>
      <c r="F6" s="41" t="s">
        <v>26</v>
      </c>
      <c r="G6" s="9" t="s">
        <v>25</v>
      </c>
      <c r="H6" s="112"/>
      <c r="I6" s="94"/>
    </row>
    <row r="7" spans="1:9" ht="41.15" customHeight="1" thickTop="1" x14ac:dyDescent="0.2">
      <c r="A7" s="37">
        <f>IF('入力用シート県1-2'!A8="","",'入力用シート県1-2'!A8)</f>
        <v>1</v>
      </c>
      <c r="B7" s="10" t="str">
        <f>IF('入力用シート県1-2'!B8="","",'入力用シート県1-2'!B8)</f>
        <v>長野太郎（例）</v>
      </c>
      <c r="C7" s="24">
        <f>IF('入力用シート県1-2'!C8="","",'入力用シート県1-2'!C8)</f>
        <v>100000</v>
      </c>
      <c r="D7" s="62">
        <f>IF('入力用シート県1-2'!U8="","",'入力用シート県1-2'!U8)</f>
        <v>10634</v>
      </c>
      <c r="E7" s="63" t="str">
        <f>IF('入力用シート県1-2'!E8="","",'入力用シート県1-2'!E8)</f>
        <v>慣行比２割削減</v>
      </c>
      <c r="F7" s="64">
        <f>IF(E7="","",VLOOKUP(E7,計算元数字!$A$1:$B$3,2,1))</f>
        <v>0.1</v>
      </c>
      <c r="G7" s="65">
        <f>IF('入力用シート県1-2'!V8="","",'入力用シート県1-2'!V8)</f>
        <v>0</v>
      </c>
      <c r="H7" s="54">
        <f>IF(C7="","",D7+G7)</f>
        <v>10634</v>
      </c>
      <c r="I7" s="61"/>
    </row>
    <row r="8" spans="1:9" ht="41.15" customHeight="1" x14ac:dyDescent="0.2">
      <c r="A8" s="38" t="str">
        <f>IF('入力用シート県1-2'!A9="","",'入力用シート県1-2'!A9)</f>
        <v/>
      </c>
      <c r="B8" s="11" t="str">
        <f>IF('入力用シート県1-2'!B9="","",'入力用シート県1-2'!B9)</f>
        <v/>
      </c>
      <c r="C8" s="24" t="str">
        <f>IF('入力用シート県1-2'!C9="","",'入力用シート県1-2'!C9)</f>
        <v/>
      </c>
      <c r="D8" s="62" t="str">
        <f>IF('入力用シート県1-2'!U9="","",'入力用シート県1-2'!U9)</f>
        <v/>
      </c>
      <c r="E8" s="63" t="str">
        <f>IF('入力用シート県1-2'!E9="","",'入力用シート県1-2'!E9)</f>
        <v/>
      </c>
      <c r="F8" s="64" t="str">
        <f>IF(E8="","",VLOOKUP(E8,計算元数字!$A$1:$B$3,2,1))</f>
        <v/>
      </c>
      <c r="G8" s="65" t="str">
        <f>IF('入力用シート県1-2'!V9="","",'入力用シート県1-2'!V9)</f>
        <v/>
      </c>
      <c r="H8" s="54" t="str">
        <f t="shared" ref="H8:H13" si="0">IF(C8="","",D8+G8)</f>
        <v/>
      </c>
      <c r="I8" s="38"/>
    </row>
    <row r="9" spans="1:9" ht="41.15" customHeight="1" x14ac:dyDescent="0.2">
      <c r="A9" s="38" t="str">
        <f>IF('入力用シート県1-2'!A10="","",'入力用シート県1-2'!A10)</f>
        <v/>
      </c>
      <c r="B9" s="11" t="str">
        <f>IF('入力用シート県1-2'!B10="","",'入力用シート県1-2'!B10)</f>
        <v/>
      </c>
      <c r="C9" s="24" t="str">
        <f>IF('入力用シート県1-2'!C10="","",'入力用シート県1-2'!C10)</f>
        <v/>
      </c>
      <c r="D9" s="62" t="str">
        <f>IF('入力用シート県1-2'!U10="","",'入力用シート県1-2'!U10)</f>
        <v/>
      </c>
      <c r="E9" s="63" t="str">
        <f>IF('入力用シート県1-2'!E10="","",'入力用シート県1-2'!E10)</f>
        <v/>
      </c>
      <c r="F9" s="64" t="str">
        <f>IF(E9="","",VLOOKUP(E9,計算元数字!$A$1:$B$3,2,1))</f>
        <v/>
      </c>
      <c r="G9" s="65" t="str">
        <f>IF('入力用シート県1-2'!V10="","",'入力用シート県1-2'!V10)</f>
        <v/>
      </c>
      <c r="H9" s="54" t="str">
        <f t="shared" si="0"/>
        <v/>
      </c>
      <c r="I9" s="38"/>
    </row>
    <row r="10" spans="1:9" ht="41.15" customHeight="1" x14ac:dyDescent="0.2">
      <c r="A10" s="38" t="str">
        <f>IF('入力用シート県1-2'!A11="","",'入力用シート県1-2'!A11)</f>
        <v/>
      </c>
      <c r="B10" s="11" t="str">
        <f>IF('入力用シート県1-2'!B11="","",'入力用シート県1-2'!B11)</f>
        <v/>
      </c>
      <c r="C10" s="24" t="str">
        <f>IF('入力用シート県1-2'!C11="","",'入力用シート県1-2'!C11)</f>
        <v/>
      </c>
      <c r="D10" s="62" t="str">
        <f>IF('入力用シート県1-2'!U11="","",'入力用シート県1-2'!U11)</f>
        <v/>
      </c>
      <c r="E10" s="63" t="str">
        <f>IF('入力用シート県1-2'!E11="","",'入力用シート県1-2'!E11)</f>
        <v/>
      </c>
      <c r="F10" s="64" t="str">
        <f>IF(E10="","",VLOOKUP(E10,計算元数字!$A$1:$B$3,2,1))</f>
        <v/>
      </c>
      <c r="G10" s="65" t="str">
        <f>IF('入力用シート県1-2'!V11="","",'入力用シート県1-2'!V11)</f>
        <v/>
      </c>
      <c r="H10" s="54" t="str">
        <f t="shared" si="0"/>
        <v/>
      </c>
      <c r="I10" s="38"/>
    </row>
    <row r="11" spans="1:9" ht="41.15" customHeight="1" x14ac:dyDescent="0.2">
      <c r="A11" s="38" t="str">
        <f>IF('入力用シート県1-2'!A12="","",'入力用シート県1-2'!A12)</f>
        <v/>
      </c>
      <c r="B11" s="11" t="str">
        <f>IF('入力用シート県1-2'!B12="","",'入力用シート県1-2'!B12)</f>
        <v/>
      </c>
      <c r="C11" s="24" t="str">
        <f>IF('入力用シート県1-2'!C12="","",'入力用シート県1-2'!C12)</f>
        <v/>
      </c>
      <c r="D11" s="62" t="str">
        <f>IF('入力用シート県1-2'!U12="","",'入力用シート県1-2'!U12)</f>
        <v/>
      </c>
      <c r="E11" s="63" t="str">
        <f>IF('入力用シート県1-2'!E12="","",'入力用シート県1-2'!E12)</f>
        <v/>
      </c>
      <c r="F11" s="64" t="str">
        <f>IF(E11="","",VLOOKUP(E11,計算元数字!$A$1:$B$3,2,1))</f>
        <v/>
      </c>
      <c r="G11" s="65" t="str">
        <f>IF('入力用シート県1-2'!V12="","",'入力用シート県1-2'!V12)</f>
        <v/>
      </c>
      <c r="H11" s="54" t="str">
        <f t="shared" si="0"/>
        <v/>
      </c>
      <c r="I11" s="38"/>
    </row>
    <row r="12" spans="1:9" ht="41.15" customHeight="1" x14ac:dyDescent="0.2">
      <c r="A12" s="38" t="str">
        <f>IF('入力用シート県1-2'!A13="","",'入力用シート県1-2'!A13)</f>
        <v/>
      </c>
      <c r="B12" s="11" t="str">
        <f>IF('入力用シート県1-2'!B13="","",'入力用シート県1-2'!B13)</f>
        <v/>
      </c>
      <c r="C12" s="24" t="str">
        <f>IF('入力用シート県1-2'!C13="","",'入力用シート県1-2'!C13)</f>
        <v/>
      </c>
      <c r="D12" s="62" t="str">
        <f>IF('入力用シート県1-2'!U13="","",'入力用シート県1-2'!U13)</f>
        <v/>
      </c>
      <c r="E12" s="63" t="str">
        <f>IF('入力用シート県1-2'!E13="","",'入力用シート県1-2'!E13)</f>
        <v/>
      </c>
      <c r="F12" s="64" t="str">
        <f>IF(E12="","",VLOOKUP(E12,計算元数字!$A$1:$B$3,2,1))</f>
        <v/>
      </c>
      <c r="G12" s="65" t="str">
        <f>IF('入力用シート県1-2'!V13="","",'入力用シート県1-2'!V13)</f>
        <v/>
      </c>
      <c r="H12" s="54" t="str">
        <f t="shared" si="0"/>
        <v/>
      </c>
      <c r="I12" s="38"/>
    </row>
    <row r="13" spans="1:9" ht="41.15" customHeight="1" thickBot="1" x14ac:dyDescent="0.25">
      <c r="A13" s="38" t="str">
        <f>IF('入力用シート県1-2'!A14="","",'入力用シート県1-2'!A14)</f>
        <v/>
      </c>
      <c r="B13" s="11" t="str">
        <f>IF('入力用シート県1-2'!B14="","",'入力用シート県1-2'!B14)</f>
        <v/>
      </c>
      <c r="C13" s="24" t="str">
        <f>IF('入力用シート県1-2'!C14="","",'入力用シート県1-2'!C14)</f>
        <v/>
      </c>
      <c r="D13" s="62" t="str">
        <f>IF('入力用シート県1-2'!U14="","",'入力用シート県1-2'!U14)</f>
        <v/>
      </c>
      <c r="E13" s="63" t="str">
        <f>IF('入力用シート県1-2'!E14="","",'入力用シート県1-2'!E14)</f>
        <v/>
      </c>
      <c r="F13" s="64" t="str">
        <f>IF(E13="","",VLOOKUP(E13,計算元数字!$A$1:$B$3,2,1))</f>
        <v/>
      </c>
      <c r="G13" s="66" t="str">
        <f>IF('入力用シート県1-2'!V14="","",'入力用シート県1-2'!V14)</f>
        <v/>
      </c>
      <c r="H13" s="54" t="str">
        <f t="shared" si="0"/>
        <v/>
      </c>
      <c r="I13" s="38"/>
    </row>
    <row r="14" spans="1:9" s="6" customFormat="1" ht="44.25" customHeight="1" x14ac:dyDescent="0.2">
      <c r="A14" s="13" t="s">
        <v>4</v>
      </c>
      <c r="B14" s="12" t="s">
        <v>3</v>
      </c>
      <c r="C14" s="25">
        <f>SUM(C7:C13)</f>
        <v>100000</v>
      </c>
      <c r="D14" s="25">
        <f>SUM(D7:D13)</f>
        <v>10634</v>
      </c>
      <c r="E14" s="12" t="s">
        <v>3</v>
      </c>
      <c r="F14" s="25">
        <f>SUM(F7:F13)</f>
        <v>0.1</v>
      </c>
      <c r="G14" s="27">
        <f>SUM(G7:G13)</f>
        <v>0</v>
      </c>
      <c r="H14" s="25">
        <f>SUM(H7:H13)</f>
        <v>10634</v>
      </c>
      <c r="I14" s="13"/>
    </row>
    <row r="15" spans="1:9" s="6" customFormat="1" ht="18.75" customHeight="1" x14ac:dyDescent="0.2">
      <c r="A15" s="17" t="s">
        <v>5</v>
      </c>
      <c r="B15" s="15"/>
      <c r="C15" s="16"/>
      <c r="D15" s="15"/>
      <c r="E15" s="15"/>
      <c r="F15" s="15"/>
      <c r="G15" s="15"/>
      <c r="H15" s="16"/>
      <c r="I15" s="17"/>
    </row>
    <row r="16" spans="1:9" s="6" customFormat="1" ht="98.25" customHeight="1" x14ac:dyDescent="0.2">
      <c r="A16" s="18" t="s">
        <v>6</v>
      </c>
      <c r="B16" s="114" t="s">
        <v>16</v>
      </c>
      <c r="C16" s="114"/>
      <c r="D16" s="114"/>
      <c r="E16" s="114"/>
      <c r="F16" s="114"/>
      <c r="G16" s="114"/>
      <c r="H16" s="114"/>
      <c r="I16" s="18"/>
    </row>
    <row r="17" spans="1:9" s="6" customFormat="1" ht="315" customHeight="1" x14ac:dyDescent="0.2">
      <c r="A17" s="18" t="s">
        <v>7</v>
      </c>
      <c r="B17" s="113" t="s">
        <v>55</v>
      </c>
      <c r="C17" s="113"/>
      <c r="D17" s="113"/>
      <c r="E17" s="113"/>
      <c r="F17" s="113"/>
      <c r="G17" s="113"/>
      <c r="H17" s="113"/>
      <c r="I17" s="18"/>
    </row>
    <row r="18" spans="1:9" s="6" customFormat="1" ht="50.25" customHeight="1" x14ac:dyDescent="0.2">
      <c r="A18" s="18" t="s">
        <v>8</v>
      </c>
      <c r="B18" s="113" t="s">
        <v>57</v>
      </c>
      <c r="C18" s="113"/>
      <c r="D18" s="113"/>
      <c r="E18" s="113"/>
      <c r="F18" s="113"/>
      <c r="G18" s="113"/>
      <c r="H18" s="113"/>
      <c r="I18" s="18"/>
    </row>
    <row r="19" spans="1:9" s="6" customFormat="1" ht="18.75" customHeight="1" x14ac:dyDescent="0.2">
      <c r="A19" s="18" t="s">
        <v>9</v>
      </c>
      <c r="B19" s="113" t="s">
        <v>11</v>
      </c>
      <c r="C19" s="113"/>
      <c r="D19" s="113"/>
      <c r="E19" s="113"/>
      <c r="F19" s="113"/>
      <c r="G19" s="113"/>
      <c r="H19" s="113"/>
      <c r="I19" s="18"/>
    </row>
    <row r="20" spans="1:9" s="6" customFormat="1" ht="18.75" customHeight="1" x14ac:dyDescent="0.2">
      <c r="A20" s="18" t="s">
        <v>10</v>
      </c>
      <c r="B20" s="113" t="s">
        <v>14</v>
      </c>
      <c r="C20" s="113"/>
      <c r="D20" s="113"/>
      <c r="E20" s="113"/>
      <c r="F20" s="113"/>
      <c r="G20" s="113"/>
      <c r="I20" s="18"/>
    </row>
    <row r="21" spans="1:9" s="6" customFormat="1" ht="18.75" customHeight="1" x14ac:dyDescent="0.2">
      <c r="A21" s="18"/>
      <c r="B21" s="113"/>
      <c r="C21" s="113"/>
      <c r="D21" s="113"/>
      <c r="E21" s="113"/>
      <c r="F21" s="113"/>
      <c r="G21" s="113"/>
      <c r="H21" s="113"/>
      <c r="I21" s="18"/>
    </row>
    <row r="22" spans="1:9" ht="16.5" customHeight="1" x14ac:dyDescent="0.2">
      <c r="A22" s="18"/>
      <c r="B22" s="113"/>
      <c r="C22" s="113"/>
      <c r="D22" s="113"/>
      <c r="E22" s="113"/>
      <c r="F22" s="113"/>
      <c r="G22" s="113"/>
      <c r="H22" s="113"/>
      <c r="I22" s="18"/>
    </row>
  </sheetData>
  <mergeCells count="14">
    <mergeCell ref="I4:I6"/>
    <mergeCell ref="B5:B6"/>
    <mergeCell ref="C5:D5"/>
    <mergeCell ref="E5:G5"/>
    <mergeCell ref="H5:H6"/>
    <mergeCell ref="A4:A6"/>
    <mergeCell ref="C4:H4"/>
    <mergeCell ref="B22:H22"/>
    <mergeCell ref="B16:H16"/>
    <mergeCell ref="B17:H17"/>
    <mergeCell ref="B18:H18"/>
    <mergeCell ref="B19:H19"/>
    <mergeCell ref="B20:G20"/>
    <mergeCell ref="B21:H21"/>
  </mergeCells>
  <phoneticPr fontId="2"/>
  <pageMargins left="0.7" right="0.7" top="0.75" bottom="0.75" header="0.3" footer="0.3"/>
  <pageSetup paperSize="9" scale="6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659410CB-6127-4841-A220-E0D2EB98B101}">
          <x14:formula1>
            <xm:f>計算元数字!$A$1:$A$3</xm:f>
          </x14:formula1>
          <xm:sqref>E7:E13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E6479D-4E2E-4F36-BDA9-315514505B67}">
  <dimension ref="A1:H23"/>
  <sheetViews>
    <sheetView workbookViewId="0">
      <selection activeCell="F20" sqref="F20:F21"/>
    </sheetView>
  </sheetViews>
  <sheetFormatPr defaultRowHeight="12" x14ac:dyDescent="0.2"/>
  <cols>
    <col min="7" max="7" width="16.296875" bestFit="1" customWidth="1"/>
    <col min="8" max="8" width="23.19921875" customWidth="1"/>
  </cols>
  <sheetData>
    <row r="1" spans="1:8" ht="14" x14ac:dyDescent="0.2">
      <c r="A1" s="29" t="s">
        <v>72</v>
      </c>
      <c r="B1" s="29"/>
      <c r="C1" s="29"/>
      <c r="D1" s="29"/>
      <c r="E1" s="29"/>
      <c r="F1" s="29"/>
      <c r="G1" s="29"/>
      <c r="H1" s="29"/>
    </row>
    <row r="2" spans="1:8" ht="14" x14ac:dyDescent="0.2">
      <c r="A2" s="29"/>
      <c r="B2" s="29"/>
      <c r="C2" s="29"/>
      <c r="D2" s="29"/>
      <c r="E2" s="29"/>
      <c r="F2" s="29"/>
      <c r="G2" s="29"/>
      <c r="H2" s="30"/>
    </row>
    <row r="3" spans="1:8" ht="14" x14ac:dyDescent="0.2">
      <c r="A3" s="29"/>
      <c r="B3" s="29"/>
      <c r="C3" s="29"/>
      <c r="D3" s="29"/>
      <c r="E3" s="29"/>
      <c r="F3" s="29"/>
      <c r="G3" s="29"/>
      <c r="H3" s="42"/>
    </row>
    <row r="4" spans="1:8" ht="14" x14ac:dyDescent="0.2">
      <c r="A4" s="29"/>
      <c r="B4" s="29"/>
      <c r="C4" s="29"/>
      <c r="D4" s="29"/>
      <c r="E4" s="29"/>
      <c r="F4" s="29"/>
      <c r="G4" s="29"/>
      <c r="H4" s="29"/>
    </row>
    <row r="5" spans="1:8" ht="14" x14ac:dyDescent="0.2">
      <c r="A5" s="29"/>
      <c r="B5" s="29"/>
      <c r="C5" s="29"/>
      <c r="D5" s="29"/>
      <c r="E5" s="29"/>
      <c r="F5" s="29"/>
      <c r="G5" s="29"/>
      <c r="H5" s="29"/>
    </row>
    <row r="6" spans="1:8" ht="14" x14ac:dyDescent="0.2">
      <c r="A6" s="29"/>
      <c r="B6" s="29"/>
      <c r="C6" s="29"/>
      <c r="D6" s="29"/>
      <c r="E6" s="29"/>
      <c r="F6" s="29"/>
      <c r="G6" s="29"/>
      <c r="H6" s="29"/>
    </row>
    <row r="7" spans="1:8" ht="14" x14ac:dyDescent="0.2">
      <c r="A7" s="77" t="s">
        <v>73</v>
      </c>
      <c r="B7" s="77"/>
      <c r="C7" s="77"/>
      <c r="D7" s="77"/>
      <c r="E7" s="77"/>
      <c r="F7" s="77"/>
      <c r="G7" s="77"/>
      <c r="H7" s="77"/>
    </row>
    <row r="8" spans="1:8" ht="14" x14ac:dyDescent="0.2">
      <c r="A8" s="29"/>
      <c r="B8" s="29"/>
      <c r="C8" s="29"/>
      <c r="D8" s="29"/>
      <c r="E8" s="29"/>
      <c r="F8" s="29"/>
      <c r="G8" s="29"/>
      <c r="H8" s="29"/>
    </row>
    <row r="9" spans="1:8" ht="14" x14ac:dyDescent="0.2">
      <c r="A9" s="29"/>
      <c r="B9" s="29"/>
      <c r="C9" s="29"/>
      <c r="D9" s="29"/>
      <c r="E9" s="29"/>
      <c r="F9" s="29"/>
      <c r="G9" s="29"/>
      <c r="H9" s="29"/>
    </row>
    <row r="10" spans="1:8" ht="14" x14ac:dyDescent="0.2">
      <c r="A10" s="29"/>
      <c r="B10" s="29"/>
      <c r="C10" s="29"/>
      <c r="D10" s="29"/>
      <c r="E10" s="29"/>
      <c r="F10" s="29"/>
      <c r="G10" s="29"/>
      <c r="H10" s="29"/>
    </row>
    <row r="11" spans="1:8" ht="14" x14ac:dyDescent="0.2">
      <c r="A11" s="29"/>
      <c r="B11" s="29"/>
      <c r="C11" s="29"/>
      <c r="D11" s="29"/>
      <c r="E11" s="29"/>
      <c r="F11" s="29"/>
      <c r="G11" s="29"/>
      <c r="H11" s="29"/>
    </row>
    <row r="12" spans="1:8" ht="12" customHeight="1" x14ac:dyDescent="0.2">
      <c r="A12" s="78" t="s">
        <v>74</v>
      </c>
      <c r="B12" s="78"/>
      <c r="C12" s="78"/>
      <c r="D12" s="78"/>
      <c r="E12" s="78"/>
      <c r="F12" s="78"/>
      <c r="G12" s="78"/>
      <c r="H12" s="78"/>
    </row>
    <row r="13" spans="1:8" ht="12" customHeight="1" x14ac:dyDescent="0.2">
      <c r="A13" s="78"/>
      <c r="B13" s="78"/>
      <c r="C13" s="78"/>
      <c r="D13" s="78"/>
      <c r="E13" s="78"/>
      <c r="F13" s="78"/>
      <c r="G13" s="78"/>
      <c r="H13" s="78"/>
    </row>
    <row r="14" spans="1:8" ht="12" customHeight="1" x14ac:dyDescent="0.2">
      <c r="A14" s="78"/>
      <c r="B14" s="78"/>
      <c r="C14" s="78"/>
      <c r="D14" s="78"/>
      <c r="E14" s="78"/>
      <c r="F14" s="78"/>
      <c r="G14" s="78"/>
      <c r="H14" s="78"/>
    </row>
    <row r="15" spans="1:8" ht="12" customHeight="1" x14ac:dyDescent="0.2">
      <c r="A15" s="78"/>
      <c r="B15" s="78"/>
      <c r="C15" s="78"/>
      <c r="D15" s="78"/>
      <c r="E15" s="78"/>
      <c r="F15" s="78"/>
      <c r="G15" s="78"/>
      <c r="H15" s="78"/>
    </row>
    <row r="16" spans="1:8" ht="12" customHeight="1" x14ac:dyDescent="0.2">
      <c r="A16" s="78"/>
      <c r="B16" s="78"/>
      <c r="C16" s="78"/>
      <c r="D16" s="78"/>
      <c r="E16" s="78"/>
      <c r="F16" s="78"/>
      <c r="G16" s="78"/>
      <c r="H16" s="78"/>
    </row>
    <row r="17" spans="1:8" x14ac:dyDescent="0.2">
      <c r="A17" s="78"/>
      <c r="B17" s="78"/>
      <c r="C17" s="78"/>
      <c r="D17" s="78"/>
      <c r="E17" s="78"/>
      <c r="F17" s="78"/>
      <c r="G17" s="78"/>
      <c r="H17" s="78"/>
    </row>
    <row r="20" spans="1:8" x14ac:dyDescent="0.2">
      <c r="G20" s="75" t="s">
        <v>75</v>
      </c>
      <c r="H20" s="75"/>
    </row>
    <row r="21" spans="1:8" x14ac:dyDescent="0.2">
      <c r="G21" s="34"/>
      <c r="H21" s="34"/>
    </row>
    <row r="23" spans="1:8" x14ac:dyDescent="0.2">
      <c r="G23" s="75" t="s">
        <v>76</v>
      </c>
      <c r="H23" s="75"/>
    </row>
  </sheetData>
  <mergeCells count="2">
    <mergeCell ref="A12:H17"/>
    <mergeCell ref="A7:H7"/>
  </mergeCells>
  <phoneticPr fontId="2"/>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2D88B7-F182-4731-B3F7-DB0220739432}">
  <dimension ref="A1:B4"/>
  <sheetViews>
    <sheetView tabSelected="1" workbookViewId="0">
      <selection activeCell="G14" sqref="G14"/>
    </sheetView>
  </sheetViews>
  <sheetFormatPr defaultRowHeight="12" x14ac:dyDescent="0.2"/>
  <cols>
    <col min="1" max="1" width="33.296875" bestFit="1" customWidth="1"/>
    <col min="2" max="2" width="5.3984375" bestFit="1" customWidth="1"/>
  </cols>
  <sheetData>
    <row r="1" spans="1:2" x14ac:dyDescent="0.2">
      <c r="A1" s="40" t="s">
        <v>20</v>
      </c>
      <c r="B1" s="73">
        <v>0.1</v>
      </c>
    </row>
    <row r="2" spans="1:2" x14ac:dyDescent="0.2">
      <c r="A2" s="40" t="s">
        <v>21</v>
      </c>
      <c r="B2" s="73">
        <v>0.2</v>
      </c>
    </row>
    <row r="3" spans="1:2" x14ac:dyDescent="0.2">
      <c r="A3" s="40" t="s">
        <v>22</v>
      </c>
      <c r="B3" s="73">
        <v>0.3</v>
      </c>
    </row>
    <row r="4" spans="1:2" x14ac:dyDescent="0.2">
      <c r="A4" s="8" t="s">
        <v>23</v>
      </c>
      <c r="B4" s="74">
        <v>1.4</v>
      </c>
    </row>
  </sheetData>
  <phoneticPr fontId="2"/>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U D A A B Q S w M E F A A C A A g A q 4 R D V R S M I m i l A A A A 9 Q A A A B I A H A B D b 2 5 m a W c v U G F j a 2 F n Z S 5 4 b W w g o h g A K K A U A A A A A A A A A A A A A A A A A A A A A A A A A A A A h Y 8 x D o I w G I W v Q r r T Q j U G y U 8 Z 3 I w k J C b G t S k V q l A M L Z a 7 O X g k r y B G U T f H 9 7 1 v e O 9 + v U E 6 N L V 3 k Z 1 R r U 5 Q i A P k S S 3 a Q u k y Q b 0 9 + B F K G e R c n H g p v V H W J h 5 M k a D K 2 n N M i H M O u x l u u 5 L Q I A j J P t t s R S U b j j 6 y + i / 7 S h v L t Z C I w e 4 1 h l G 8 X O B o T n E A Z G K Q K f 3 t 6 T j 3 2 f 5 A W P W 1 7 T v J j t x f 5 0 C m C O R 9 g T 0 A U E s D B B Q A A g A I A K u E Q 1 U 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r h E N V K I p H u A 4 A A A A R A A A A E w A c A E Z v c m 1 1 b G F z L 1 N l Y 3 R p b 2 4 x L m 0 g o h g A K K A U A A A A A A A A A A A A A A A A A A A A A A A A A A A A K 0 5 N L s n M z 1 M I h t C G 1 g B Q S w E C L Q A U A A I A C A C r h E N V F I w i a K U A A A D 1 A A A A E g A A A A A A A A A A A A A A A A A A A A A A Q 2 9 u Z m l n L 1 B h Y 2 t h Z 2 U u e G 1 s U E s B A i 0 A F A A C A A g A q 4 R D V Q / K 6 a u k A A A A 6 Q A A A B M A A A A A A A A A A A A A A A A A 8 Q A A A F t D b 2 5 0 Z W 5 0 X 1 R 5 c G V z X S 5 4 b W x Q S w E C L Q A U A A I A C A C r h E N V K I p H u A 4 A A A A R A A A A E w A A A A A A A A A A A A A A A A D i A Q A A R m 9 y b X V s Y X M v U 2 V j d G l v b j E u b V B L B Q Y A A A A A A w A D A M I A A A A 9 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m 9 O m l s X 3 U k C M / l 0 3 w W 1 L H A A A A A A C A A A A A A A D Z g A A w A A A A B A A A A B k 5 k v 5 o q W T Q 6 D + h 2 Y y d H F l A A A A A A S A A A C g A A A A E A A A A D M Y E U F l t n s Y 9 a J / i j k e m O p Q A A A A n q S f S d N q h s R y 3 G e q v R B V Z Q w J S j G 8 J 5 j b Y q k T H Y S 8 M N l P v g 9 + q Y U u 9 f 5 q 8 r Y s 9 I 2 b B 4 M J M v w Q j h a b L h i V Q 3 i u E Y t F T e 1 4 9 o V r U m m K e c B G c / A U A A A A Q E W D n 5 m t 4 t t L u t e V 2 Q u Q U j c g 9 b E = < / D a t a M a s h u p > 
</file>

<file path=customXml/itemProps1.xml><?xml version="1.0" encoding="utf-8"?>
<ds:datastoreItem xmlns:ds="http://schemas.openxmlformats.org/officeDocument/2006/customXml" ds:itemID="{9D555C50-3203-4ABD-9A68-ACF86AB2EABF}">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vt:i4>
      </vt:variant>
    </vt:vector>
  </HeadingPairs>
  <TitlesOfParts>
    <vt:vector size="7" baseType="lpstr">
      <vt:lpstr>県様式第1-1号</vt:lpstr>
      <vt:lpstr>県1-1別添</vt:lpstr>
      <vt:lpstr>入力用シート県1-2</vt:lpstr>
      <vt:lpstr>提出用シート</vt:lpstr>
      <vt:lpstr>県様式第1-4号</vt:lpstr>
      <vt:lpstr>計算元数字</vt:lpstr>
      <vt:lpstr>'入力用シート県1-2'!Print_Titles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伊藤　勝人</dc:creator>
  <cp:lastModifiedBy>伊藤　勝人</cp:lastModifiedBy>
  <cp:lastPrinted>2023-04-13T05:08:41Z</cp:lastPrinted>
  <dcterms:created xsi:type="dcterms:W3CDTF">2022-07-20T12:41:15Z</dcterms:created>
  <dcterms:modified xsi:type="dcterms:W3CDTF">2023-05-30T05:37:44Z</dcterms:modified>
</cp:coreProperties>
</file>