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nas01.vdi.pref.nagano.lg.jp\本庁・単独現地NAS\X2101B0710SE001\share\★肥料\★肥料価格高騰対策★\03 県協議会\令和５年度\230414臨時雇用向け説明会\当日資料\"/>
    </mc:Choice>
  </mc:AlternateContent>
  <xr:revisionPtr revIDLastSave="0" documentId="13_ncr:1_{CDE1E19D-5CE5-4CF6-A5A4-E368CD4419BD}" xr6:coauthVersionLast="47" xr6:coauthVersionMax="47" xr10:uidLastSave="{00000000-0000-0000-0000-000000000000}"/>
  <bookViews>
    <workbookView xWindow="-110" yWindow="-110" windowWidth="19420" windowHeight="10420" tabRatio="806" activeTab="5" xr2:uid="{8876705A-78AD-4D72-8218-0F18AB5445A8}"/>
  </bookViews>
  <sheets>
    <sheet name="県様式第1-1号" sheetId="7" r:id="rId1"/>
    <sheet name="県1-1別添" sheetId="8" r:id="rId2"/>
    <sheet name="入力用シート県1-2" sheetId="6" r:id="rId3"/>
    <sheet name="提出用シート" sheetId="11" r:id="rId4"/>
    <sheet name="県様式第1-4号" sheetId="12" r:id="rId5"/>
    <sheet name="計算元数字" sheetId="10" r:id="rId6"/>
  </sheets>
  <definedNames>
    <definedName name="_xlnm.Print_Titles" localSheetId="2">'入力用シート県1-2'!$5:$7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9" i="6" l="1"/>
  <c r="V9" i="6"/>
  <c r="U10" i="6"/>
  <c r="V10" i="6"/>
  <c r="U11" i="6"/>
  <c r="V11" i="6"/>
  <c r="U12" i="6"/>
  <c r="V12" i="6"/>
  <c r="U13" i="6"/>
  <c r="V13" i="6"/>
  <c r="U14" i="6"/>
  <c r="V14" i="6"/>
  <c r="A8" i="11"/>
  <c r="B8" i="11"/>
  <c r="C8" i="11"/>
  <c r="E8" i="11"/>
  <c r="F8" i="11" s="1"/>
  <c r="H8" i="11"/>
  <c r="A9" i="11"/>
  <c r="B9" i="11"/>
  <c r="C9" i="11"/>
  <c r="H9" i="11" s="1"/>
  <c r="E9" i="11"/>
  <c r="F9" i="11"/>
  <c r="A10" i="11"/>
  <c r="B10" i="11"/>
  <c r="C10" i="11"/>
  <c r="H10" i="11" s="1"/>
  <c r="D10" i="11"/>
  <c r="E10" i="11"/>
  <c r="F10" i="11" s="1"/>
  <c r="G10" i="11"/>
  <c r="A11" i="11"/>
  <c r="B11" i="11"/>
  <c r="C11" i="11"/>
  <c r="H11" i="11" s="1"/>
  <c r="D11" i="11"/>
  <c r="E11" i="11"/>
  <c r="F11" i="11" s="1"/>
  <c r="G11" i="11"/>
  <c r="A12" i="11"/>
  <c r="B12" i="11"/>
  <c r="C12" i="11"/>
  <c r="H12" i="11" s="1"/>
  <c r="D12" i="11"/>
  <c r="E12" i="11"/>
  <c r="F12" i="11" s="1"/>
  <c r="G12" i="11"/>
  <c r="A13" i="11"/>
  <c r="B13" i="11"/>
  <c r="C13" i="11"/>
  <c r="H13" i="11" s="1"/>
  <c r="D13" i="11"/>
  <c r="E13" i="11"/>
  <c r="F13" i="11" s="1"/>
  <c r="G13" i="11"/>
  <c r="B7" i="11"/>
  <c r="A7" i="11"/>
  <c r="E7" i="11"/>
  <c r="C7" i="11"/>
  <c r="F7" i="11"/>
  <c r="L13" i="6"/>
  <c r="M13" i="6" s="1"/>
  <c r="O9" i="6"/>
  <c r="P9" i="6" s="1"/>
  <c r="Q9" i="6" s="1"/>
  <c r="O10" i="6"/>
  <c r="P10" i="6" s="1"/>
  <c r="Q10" i="6" s="1"/>
  <c r="O11" i="6"/>
  <c r="P11" i="6" s="1"/>
  <c r="Q11" i="6" s="1"/>
  <c r="O12" i="6"/>
  <c r="P12" i="6" s="1"/>
  <c r="Q12" i="6" s="1"/>
  <c r="O13" i="6"/>
  <c r="P13" i="6" s="1"/>
  <c r="Q13" i="6" s="1"/>
  <c r="O14" i="6"/>
  <c r="P14" i="6" s="1"/>
  <c r="Q14" i="6" s="1"/>
  <c r="J11" i="6"/>
  <c r="L11" i="6" s="1"/>
  <c r="J12" i="6"/>
  <c r="L12" i="6" s="1"/>
  <c r="M12" i="6" s="1"/>
  <c r="J13" i="6"/>
  <c r="J14" i="6"/>
  <c r="L14" i="6" s="1"/>
  <c r="M14" i="6" s="1"/>
  <c r="O8" i="6"/>
  <c r="P8" i="6" s="1"/>
  <c r="Q8" i="6" s="1"/>
  <c r="C14" i="11" l="1"/>
  <c r="F14" i="11"/>
  <c r="M11" i="6"/>
  <c r="N14" i="6"/>
  <c r="N12" i="6"/>
  <c r="N13" i="6"/>
  <c r="N11" i="6"/>
  <c r="H11" i="6" l="1"/>
  <c r="R11" i="6" s="1"/>
  <c r="S11" i="6" s="1"/>
  <c r="H12" i="6"/>
  <c r="R12" i="6" s="1"/>
  <c r="S12" i="6" s="1"/>
  <c r="H13" i="6"/>
  <c r="R13" i="6" s="1"/>
  <c r="S13" i="6" s="1"/>
  <c r="H14" i="6"/>
  <c r="R14" i="6" s="1"/>
  <c r="S14" i="6" s="1"/>
  <c r="C15" i="6" l="1"/>
  <c r="G14" i="6"/>
  <c r="F14" i="6"/>
  <c r="D14" i="6"/>
  <c r="T14" i="6" s="1"/>
  <c r="G13" i="6"/>
  <c r="F13" i="6"/>
  <c r="D13" i="6"/>
  <c r="T13" i="6" s="1"/>
  <c r="G12" i="6"/>
  <c r="F12" i="6"/>
  <c r="D12" i="6"/>
  <c r="G11" i="6"/>
  <c r="F11" i="6"/>
  <c r="D11" i="6"/>
  <c r="G10" i="6"/>
  <c r="F10" i="6"/>
  <c r="D10" i="6"/>
  <c r="F9" i="6"/>
  <c r="G9" i="6" s="1"/>
  <c r="D9" i="6"/>
  <c r="F8" i="6"/>
  <c r="D8" i="6"/>
  <c r="J10" i="6" l="1"/>
  <c r="L10" i="6" s="1"/>
  <c r="M10" i="6" s="1"/>
  <c r="H10" i="6"/>
  <c r="J9" i="6"/>
  <c r="L9" i="6" s="1"/>
  <c r="H9" i="6"/>
  <c r="T8" i="6"/>
  <c r="G8" i="6"/>
  <c r="T10" i="6"/>
  <c r="T12" i="6"/>
  <c r="T9" i="6"/>
  <c r="T11" i="6"/>
  <c r="F15" i="6"/>
  <c r="D15" i="6"/>
  <c r="J8" i="6" l="1"/>
  <c r="L8" i="6" s="1"/>
  <c r="M8" i="6" s="1"/>
  <c r="M9" i="6"/>
  <c r="N9" i="6"/>
  <c r="G15" i="6"/>
  <c r="H8" i="6"/>
  <c r="H15" i="6" s="1"/>
  <c r="N10" i="6"/>
  <c r="N8" i="6"/>
  <c r="V8" i="6" s="1"/>
  <c r="U8" i="6" s="1"/>
  <c r="D8" i="11" l="1"/>
  <c r="G8" i="11"/>
  <c r="D9" i="11"/>
  <c r="G9" i="11"/>
  <c r="R9" i="6"/>
  <c r="S9" i="6" s="1"/>
  <c r="R10" i="6"/>
  <c r="S10" i="6" s="1"/>
  <c r="R8" i="6"/>
  <c r="S8" i="6" s="1"/>
  <c r="D7" i="11" l="1"/>
  <c r="G7" i="11"/>
  <c r="G14" i="11" s="1"/>
  <c r="D14" i="11" l="1"/>
  <c r="H7" i="11"/>
  <c r="H14" i="11" s="1"/>
</calcChain>
</file>

<file path=xl/sharedStrings.xml><?xml version="1.0" encoding="utf-8"?>
<sst xmlns="http://schemas.openxmlformats.org/spreadsheetml/2006/main" count="113" uniqueCount="80">
  <si>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</si>
  <si>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</si>
  <si>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</si>
  <si>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</si>
  <si>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</si>
  <si>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</si>
  <si>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</si>
  <si>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</si>
  <si>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</si>
  <si>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</si>
  <si>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</si>
  <si>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</si>
  <si>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</si>
  <si>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</si>
  <si>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</si>
  <si>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</si>
  <si>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</si>
  <si>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（業務方法書　様式第１－２号）</t>
    <rPh sb="13" eb="14">
      <t>ゴウ</t>
    </rPh>
    <phoneticPr fontId="2"/>
  </si>
  <si>
    <t>秋・春用肥料（令和４年６月～令和５年５月購入分）</t>
    <rPh sb="0" eb="1">
      <t>アキ</t>
    </rPh>
    <rPh sb="2" eb="3">
      <t>ハル</t>
    </rPh>
    <rPh sb="3" eb="4">
      <t>ヨウ</t>
    </rPh>
    <rPh sb="4" eb="6">
      <t>ヒリョウ</t>
    </rPh>
    <rPh sb="7" eb="9">
      <t>レイワ</t>
    </rPh>
    <rPh sb="10" eb="11">
      <t>ネン</t>
    </rPh>
    <rPh sb="12" eb="13">
      <t>ガツ</t>
    </rPh>
    <rPh sb="14" eb="16">
      <t>レイワ</t>
    </rPh>
    <rPh sb="17" eb="18">
      <t>ネン</t>
    </rPh>
    <rPh sb="19" eb="20">
      <t>ガツ</t>
    </rPh>
    <rPh sb="20" eb="22">
      <t>コウニュウ</t>
    </rPh>
    <rPh sb="22" eb="23">
      <t>ブン</t>
    </rPh>
    <phoneticPr fontId="2"/>
  </si>
  <si>
    <t>上乗せ条件</t>
    <rPh sb="0" eb="2">
      <t>ウワノ</t>
    </rPh>
    <rPh sb="3" eb="5">
      <t>ジョウケン</t>
    </rPh>
    <phoneticPr fontId="2"/>
  </si>
  <si>
    <t>慣行比２割削減</t>
    <rPh sb="0" eb="2">
      <t>カンコウ</t>
    </rPh>
    <rPh sb="2" eb="3">
      <t>ヒ</t>
    </rPh>
    <rPh sb="4" eb="5">
      <t>ワリ</t>
    </rPh>
    <rPh sb="5" eb="7">
      <t>サクゲン</t>
    </rPh>
    <phoneticPr fontId="2"/>
  </si>
  <si>
    <t>信州の環境にやさしい農産物認証</t>
    <rPh sb="0" eb="2">
      <t>シンシュウ</t>
    </rPh>
    <phoneticPr fontId="2"/>
  </si>
  <si>
    <t>有機栽培</t>
    <rPh sb="0" eb="2">
      <t>ユウキ</t>
    </rPh>
    <rPh sb="2" eb="4">
      <t>サイバイ</t>
    </rPh>
    <phoneticPr fontId="2"/>
  </si>
  <si>
    <t>価格高騰率</t>
    <rPh sb="0" eb="2">
      <t>カカク</t>
    </rPh>
    <rPh sb="2" eb="4">
      <t>コウトウ</t>
    </rPh>
    <rPh sb="4" eb="5">
      <t>リツ</t>
    </rPh>
    <phoneticPr fontId="2"/>
  </si>
  <si>
    <t>国支援予定額</t>
    <rPh sb="0" eb="1">
      <t>クニ</t>
    </rPh>
    <phoneticPr fontId="2"/>
  </si>
  <si>
    <t>県支援予定額</t>
    <rPh sb="0" eb="1">
      <t>ケン</t>
    </rPh>
    <rPh sb="1" eb="3">
      <t>シエン</t>
    </rPh>
    <rPh sb="3" eb="5">
      <t>ヨテイ</t>
    </rPh>
    <rPh sb="5" eb="6">
      <t>ガク</t>
    </rPh>
    <phoneticPr fontId="2"/>
  </si>
  <si>
    <t>支援割合</t>
    <rPh sb="0" eb="2">
      <t>シエン</t>
    </rPh>
    <rPh sb="2" eb="4">
      <t>ワリアイ</t>
    </rPh>
    <phoneticPr fontId="2"/>
  </si>
  <si>
    <t>肥料価格高騰緊急対策事業　参加農業者名簿</t>
    <rPh sb="0" eb="2">
      <t>ヒリョウ</t>
    </rPh>
    <rPh sb="2" eb="4">
      <t>カカク</t>
    </rPh>
    <rPh sb="4" eb="6">
      <t>コウトウ</t>
    </rPh>
    <rPh sb="6" eb="8">
      <t>キンキュウ</t>
    </rPh>
    <rPh sb="8" eb="10">
      <t>タイサク</t>
    </rPh>
    <rPh sb="10" eb="12">
      <t>ジギョウ</t>
    </rPh>
    <rPh sb="13" eb="15">
      <t>サンカ</t>
    </rPh>
    <rPh sb="15" eb="18">
      <t>ノウギョウシャ</t>
    </rPh>
    <rPh sb="18" eb="20">
      <t>メイボ</t>
    </rPh>
    <phoneticPr fontId="2"/>
  </si>
  <si>
    <t>（業務方法書　様式第１－１号）</t>
    <phoneticPr fontId="2"/>
  </si>
  <si>
    <t>番    　号</t>
    <phoneticPr fontId="2"/>
  </si>
  <si>
    <t>長野県肥料高騰対策事業協議会長　殿</t>
    <phoneticPr fontId="2"/>
  </si>
  <si>
    <t>所在地</t>
    <rPh sb="0" eb="3">
      <t>ショザイチ</t>
    </rPh>
    <phoneticPr fontId="2"/>
  </si>
  <si>
    <t>取組実施者名</t>
    <rPh sb="0" eb="2">
      <t>トリクミ</t>
    </rPh>
    <rPh sb="2" eb="4">
      <t>ジッシ</t>
    </rPh>
    <rPh sb="4" eb="5">
      <t>シャ</t>
    </rPh>
    <rPh sb="5" eb="6">
      <t>メイ</t>
    </rPh>
    <phoneticPr fontId="2"/>
  </si>
  <si>
    <t>代表者名</t>
    <rPh sb="0" eb="3">
      <t>ダイヒョウシャ</t>
    </rPh>
    <rPh sb="3" eb="4">
      <t>メイ</t>
    </rPh>
    <phoneticPr fontId="2"/>
  </si>
  <si>
    <t>第１　取組実施者の概要</t>
    <rPh sb="0" eb="1">
      <t>ダイ</t>
    </rPh>
    <rPh sb="3" eb="5">
      <t>トリクミ</t>
    </rPh>
    <rPh sb="5" eb="7">
      <t>ジッシ</t>
    </rPh>
    <rPh sb="7" eb="8">
      <t>シャ</t>
    </rPh>
    <rPh sb="9" eb="11">
      <t>ガイヨウ</t>
    </rPh>
    <phoneticPr fontId="2"/>
  </si>
  <si>
    <t>代表者の役職・氏名</t>
    <rPh sb="0" eb="3">
      <t>ダイヒョウシャ</t>
    </rPh>
    <rPh sb="4" eb="6">
      <t>ヤクショク</t>
    </rPh>
    <rPh sb="7" eb="9">
      <t>シメイ</t>
    </rPh>
    <phoneticPr fontId="2"/>
  </si>
  <si>
    <t>取組実施者の住所</t>
    <rPh sb="0" eb="2">
      <t>トリクミ</t>
    </rPh>
    <rPh sb="2" eb="4">
      <t>ジッシ</t>
    </rPh>
    <rPh sb="4" eb="5">
      <t>シャ</t>
    </rPh>
    <rPh sb="6" eb="8">
      <t>ジュウショ</t>
    </rPh>
    <phoneticPr fontId="2"/>
  </si>
  <si>
    <t>〒</t>
    <phoneticPr fontId="2"/>
  </si>
  <si>
    <t>事務担当者の連絡先</t>
    <rPh sb="0" eb="2">
      <t>ジム</t>
    </rPh>
    <rPh sb="2" eb="5">
      <t>タントウシャ</t>
    </rPh>
    <rPh sb="6" eb="9">
      <t>レンラクサキ</t>
    </rPh>
    <phoneticPr fontId="2"/>
  </si>
  <si>
    <t>所属・役職・氏名</t>
    <rPh sb="0" eb="2">
      <t>ショゾク</t>
    </rPh>
    <rPh sb="3" eb="5">
      <t>ヤクショク</t>
    </rPh>
    <rPh sb="6" eb="8">
      <t>シメイ</t>
    </rPh>
    <phoneticPr fontId="2"/>
  </si>
  <si>
    <t>電話番号</t>
    <rPh sb="0" eb="2">
      <t>デンワ</t>
    </rPh>
    <rPh sb="2" eb="4">
      <t>バンゴウ</t>
    </rPh>
    <phoneticPr fontId="2"/>
  </si>
  <si>
    <t>E-mail</t>
    <phoneticPr fontId="2"/>
  </si>
  <si>
    <t>第２　参加農業者の概要</t>
    <rPh sb="0" eb="1">
      <t>ダイ</t>
    </rPh>
    <rPh sb="3" eb="5">
      <t>サンカ</t>
    </rPh>
    <rPh sb="5" eb="7">
      <t>ノウギョウ</t>
    </rPh>
    <rPh sb="7" eb="8">
      <t>シャ</t>
    </rPh>
    <rPh sb="9" eb="11">
      <t>ガイヨウ</t>
    </rPh>
    <phoneticPr fontId="2"/>
  </si>
  <si>
    <t>様式第１－２号のとおり</t>
    <rPh sb="0" eb="2">
      <t>ヨウシキ</t>
    </rPh>
    <rPh sb="2" eb="3">
      <t>ダイ</t>
    </rPh>
    <rPh sb="6" eb="7">
      <t>ゴウ</t>
    </rPh>
    <phoneticPr fontId="2"/>
  </si>
  <si>
    <t>参加農業者数（件）</t>
    <rPh sb="0" eb="2">
      <t>サンカ</t>
    </rPh>
    <rPh sb="2" eb="4">
      <t>ノウギョウ</t>
    </rPh>
    <rPh sb="4" eb="5">
      <t>シャ</t>
    </rPh>
    <rPh sb="5" eb="6">
      <t>スウ</t>
    </rPh>
    <rPh sb="7" eb="8">
      <t>ケン</t>
    </rPh>
    <phoneticPr fontId="2"/>
  </si>
  <si>
    <t>第３　所要額</t>
    <rPh sb="0" eb="1">
      <t>ダイ</t>
    </rPh>
    <rPh sb="3" eb="5">
      <t>ショヨウ</t>
    </rPh>
    <rPh sb="5" eb="6">
      <t>ガク</t>
    </rPh>
    <phoneticPr fontId="2"/>
  </si>
  <si>
    <t>円（年間）</t>
    <rPh sb="0" eb="1">
      <t>エン</t>
    </rPh>
    <rPh sb="2" eb="4">
      <t>ネンカン</t>
    </rPh>
    <phoneticPr fontId="2"/>
  </si>
  <si>
    <t>第４　誓約・同意事項</t>
    <rPh sb="0" eb="1">
      <t>ダイ</t>
    </rPh>
    <rPh sb="3" eb="5">
      <t>セイヤク</t>
    </rPh>
    <rPh sb="6" eb="8">
      <t>ドウイ</t>
    </rPh>
    <rPh sb="8" eb="10">
      <t>ジコウ</t>
    </rPh>
    <phoneticPr fontId="2"/>
  </si>
  <si>
    <t>以下の内容について誓約・同意する</t>
    <rPh sb="0" eb="2">
      <t>イカ</t>
    </rPh>
    <rPh sb="3" eb="5">
      <t>ナイヨウ</t>
    </rPh>
    <rPh sb="9" eb="11">
      <t>セイヤク</t>
    </rPh>
    <rPh sb="12" eb="14">
      <t>ドウイ</t>
    </rPh>
    <phoneticPr fontId="2"/>
  </si>
  <si>
    <t>チェック欄</t>
    <rPh sb="4" eb="5">
      <t>ラン</t>
    </rPh>
    <phoneticPr fontId="2"/>
  </si>
  <si>
    <t>　取組実施者（参加農業者を含む）は、支援金申請に当たって、次の事項を誓約・同意するものとする。</t>
    <rPh sb="1" eb="3">
      <t>トリクミ</t>
    </rPh>
    <rPh sb="3" eb="5">
      <t>ジッシ</t>
    </rPh>
    <rPh sb="5" eb="6">
      <t>シャ</t>
    </rPh>
    <rPh sb="7" eb="9">
      <t>サンカ</t>
    </rPh>
    <rPh sb="9" eb="11">
      <t>ノウギョウ</t>
    </rPh>
    <rPh sb="11" eb="12">
      <t>シャ</t>
    </rPh>
    <rPh sb="13" eb="14">
      <t>フク</t>
    </rPh>
    <rPh sb="18" eb="20">
      <t>シエン</t>
    </rPh>
    <rPh sb="20" eb="21">
      <t>キン</t>
    </rPh>
    <rPh sb="21" eb="23">
      <t>シンセイ</t>
    </rPh>
    <rPh sb="24" eb="25">
      <t>ア</t>
    </rPh>
    <rPh sb="29" eb="30">
      <t>ツギ</t>
    </rPh>
    <rPh sb="31" eb="33">
      <t>ジコウ</t>
    </rPh>
    <rPh sb="34" eb="36">
      <t>セイヤク</t>
    </rPh>
    <rPh sb="37" eb="39">
      <t>ドウイ</t>
    </rPh>
    <phoneticPr fontId="2"/>
  </si>
  <si>
    <t>○</t>
    <phoneticPr fontId="2"/>
  </si>
  <si>
    <t>肥料価格高騰緊急対策事業取組計画書（取組実績報告書）</t>
    <rPh sb="0" eb="2">
      <t>ヒリョウ</t>
    </rPh>
    <rPh sb="2" eb="4">
      <t>カカク</t>
    </rPh>
    <rPh sb="4" eb="6">
      <t>コウトウ</t>
    </rPh>
    <rPh sb="6" eb="8">
      <t>キンキュウ</t>
    </rPh>
    <rPh sb="8" eb="10">
      <t>タイサク</t>
    </rPh>
    <rPh sb="10" eb="12">
      <t>ジギョウ</t>
    </rPh>
    <rPh sb="12" eb="14">
      <t>トリクミ</t>
    </rPh>
    <rPh sb="14" eb="16">
      <t>ケイカク</t>
    </rPh>
    <rPh sb="16" eb="17">
      <t>ショ</t>
    </rPh>
    <rPh sb="18" eb="20">
      <t>トリクミ</t>
    </rPh>
    <rPh sb="20" eb="22">
      <t>ジッセキ</t>
    </rPh>
    <rPh sb="22" eb="25">
      <t>ホウコクショ</t>
    </rPh>
    <phoneticPr fontId="2"/>
  </si>
  <si>
    <t>１　本事業に係る報告や立入調査について、長野県知事等から求められた場合に応じます。
２　取組を実施したことが確認できる書類等の証拠書類について、支援金の交付を受けた年度
　の翌年度から５年間保管し、事業実施主体又は長野県知事長等から求められた場合は提出し
　ます。
３　以下の場合には、支援金を返還すること、又は交付されないことに異存ありません。
　ア　対策事業取組計画書及びその他の提出書類において、虚偽の内容を申請したことが判明
　　した場合
　イ　正当な理由がなく、対策事業取組計画書に記載した取組を実施していないことが判明し
　　た場合
（注）誓約・同意事項の内容を確認の上、チェック欄に〇を記載すること。</t>
    <rPh sb="20" eb="22">
      <t>ナガノ</t>
    </rPh>
    <rPh sb="22" eb="25">
      <t>ケンチジ</t>
    </rPh>
    <rPh sb="107" eb="109">
      <t>ナガノ</t>
    </rPh>
    <rPh sb="109" eb="112">
      <t>ケンチジ</t>
    </rPh>
    <phoneticPr fontId="2"/>
  </si>
  <si>
    <t>県上乗せ支援</t>
    <rPh sb="0" eb="1">
      <t>ケン</t>
    </rPh>
    <rPh sb="1" eb="3">
      <t>ウワノ</t>
    </rPh>
    <rPh sb="4" eb="6">
      <t>シエン</t>
    </rPh>
    <phoneticPr fontId="2"/>
  </si>
  <si>
    <t>　国支援予定額の算出方法は下記のとおりとする。
支援予定額＝｛（当年の肥料費）－（当年の肥料費）÷（高騰率）÷0.9｝×0.7
　県支援予定額の算出方法は下記のとおりとする。
(1)化学肥料の２割削減に取り組む農業者
支援予定額＝｛（当年の肥料費）－（当年の肥料費）÷（高騰率）÷0.9｝×0.1
(2)信州の環境にやさしい農産物認証認定農業者
支援予定額＝｛（当年の肥料費）－（当年の肥料費）÷（高騰率）÷0.9｝×0.2
(3)有機農業に取り組む農業者
支援予定額＝｛（当年の肥料費）－（当年の肥料費）÷（高騰率）÷0.9｝×0.3
　ただし、当年における肥料コスト上昇に対して、市町村から支援金（以下「市町村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（調整額）＝（市町村支援金）－｛（当年の肥料費－前年の肥料費）×支援率｝
　ここでの支援率とは0.3から県の上乗せ支援割合を引いた値とする。</t>
    <rPh sb="1" eb="2">
      <t>クニ</t>
    </rPh>
    <rPh sb="2" eb="4">
      <t>シエン</t>
    </rPh>
    <rPh sb="4" eb="7">
      <t>ヨテイガク</t>
    </rPh>
    <rPh sb="26" eb="29">
      <t>ヨテイガク</t>
    </rPh>
    <rPh sb="32" eb="33">
      <t>ア</t>
    </rPh>
    <rPh sb="33" eb="34">
      <t>ネン</t>
    </rPh>
    <rPh sb="35" eb="38">
      <t>ヒリョウヒ</t>
    </rPh>
    <rPh sb="41" eb="42">
      <t>ア</t>
    </rPh>
    <rPh sb="42" eb="43">
      <t>ネン</t>
    </rPh>
    <rPh sb="44" eb="47">
      <t>ヒリョウヒ</t>
    </rPh>
    <rPh sb="50" eb="53">
      <t>コウトウリツ</t>
    </rPh>
    <rPh sb="66" eb="67">
      <t>ケン</t>
    </rPh>
    <rPh sb="67" eb="69">
      <t>シエン</t>
    </rPh>
    <rPh sb="69" eb="71">
      <t>ヨテイ</t>
    </rPh>
    <rPh sb="71" eb="72">
      <t>ガク</t>
    </rPh>
    <rPh sb="73" eb="75">
      <t>サンシュツ</t>
    </rPh>
    <rPh sb="75" eb="77">
      <t>ホウホウ</t>
    </rPh>
    <rPh sb="78" eb="80">
      <t>カキ</t>
    </rPh>
    <rPh sb="92" eb="94">
      <t>カガク</t>
    </rPh>
    <rPh sb="94" eb="96">
      <t>ヒリョウ</t>
    </rPh>
    <rPh sb="98" eb="99">
      <t>ワリ</t>
    </rPh>
    <rPh sb="99" eb="101">
      <t>サクゲン</t>
    </rPh>
    <rPh sb="102" eb="103">
      <t>ト</t>
    </rPh>
    <rPh sb="104" eb="105">
      <t>ク</t>
    </rPh>
    <rPh sb="106" eb="108">
      <t>ノウギョウ</t>
    </rPh>
    <rPh sb="108" eb="109">
      <t>シャ</t>
    </rPh>
    <rPh sb="153" eb="155">
      <t>シンシュウ</t>
    </rPh>
    <rPh sb="168" eb="170">
      <t>ニンテイ</t>
    </rPh>
    <rPh sb="170" eb="173">
      <t>ノウギョウシャ</t>
    </rPh>
    <rPh sb="217" eb="219">
      <t>ユウキ</t>
    </rPh>
    <rPh sb="219" eb="221">
      <t>ノウギョウ</t>
    </rPh>
    <rPh sb="222" eb="223">
      <t>ト</t>
    </rPh>
    <rPh sb="224" eb="225">
      <t>ク</t>
    </rPh>
    <rPh sb="226" eb="229">
      <t>ノウギョウシャ</t>
    </rPh>
    <rPh sb="306" eb="309">
      <t>シチョウソン</t>
    </rPh>
    <rPh sb="433" eb="436">
      <t>シチョウソン</t>
    </rPh>
    <rPh sb="458" eb="460">
      <t>シエン</t>
    </rPh>
    <rPh sb="460" eb="461">
      <t>リツ</t>
    </rPh>
    <rPh sb="468" eb="470">
      <t>シエン</t>
    </rPh>
    <rPh sb="470" eb="471">
      <t>リツ</t>
    </rPh>
    <rPh sb="478" eb="479">
      <t>ケン</t>
    </rPh>
    <rPh sb="480" eb="482">
      <t>ウワノ</t>
    </rPh>
    <rPh sb="483" eb="485">
      <t>シエン</t>
    </rPh>
    <rPh sb="485" eb="487">
      <t>ワリアイ</t>
    </rPh>
    <rPh sb="488" eb="489">
      <t>ヒ</t>
    </rPh>
    <rPh sb="491" eb="492">
      <t>アタイシエンヨテイガク</t>
    </rPh>
    <phoneticPr fontId="2"/>
  </si>
  <si>
    <t>備考</t>
    <rPh sb="0" eb="2">
      <t>ビコウ</t>
    </rPh>
    <phoneticPr fontId="2"/>
  </si>
  <si>
    <t>　「肥料価格高騰緊急対策事業取組実績報告書」の添付資料として使用する場合は、「支援予定額」を「支援額」とする。</t>
    <rPh sb="8" eb="10">
      <t>キンキュウ</t>
    </rPh>
    <phoneticPr fontId="2"/>
  </si>
  <si>
    <t>年　　月　　日</t>
    <rPh sb="0" eb="1">
      <t>ネン</t>
    </rPh>
    <rPh sb="3" eb="4">
      <t>ツキ</t>
    </rPh>
    <rPh sb="6" eb="7">
      <t>ヒ</t>
    </rPh>
    <phoneticPr fontId="2"/>
  </si>
  <si>
    <t>合計</t>
    <rPh sb="0" eb="2">
      <t>ゴウケイ</t>
    </rPh>
    <phoneticPr fontId="2"/>
  </si>
  <si>
    <t>調整額</t>
    <rPh sb="0" eb="2">
      <t>チョウセイ</t>
    </rPh>
    <rPh sb="2" eb="3">
      <t>ガク</t>
    </rPh>
    <phoneticPr fontId="2"/>
  </si>
  <si>
    <t>前年の肥料費</t>
    <rPh sb="0" eb="2">
      <t>ゼンネン</t>
    </rPh>
    <rPh sb="3" eb="5">
      <t>ヒリョウ</t>
    </rPh>
    <rPh sb="5" eb="6">
      <t>ヒ</t>
    </rPh>
    <phoneticPr fontId="2"/>
  </si>
  <si>
    <t>価格上昇額</t>
    <rPh sb="0" eb="2">
      <t>カカク</t>
    </rPh>
    <rPh sb="2" eb="4">
      <t>ジョウショウ</t>
    </rPh>
    <rPh sb="4" eb="5">
      <t>ガク</t>
    </rPh>
    <phoneticPr fontId="2"/>
  </si>
  <si>
    <t>価格上昇額の３割</t>
    <rPh sb="0" eb="2">
      <t>カカク</t>
    </rPh>
    <rPh sb="2" eb="4">
      <t>ジョウショウ</t>
    </rPh>
    <rPh sb="4" eb="5">
      <t>ガク</t>
    </rPh>
    <rPh sb="7" eb="8">
      <t>ワリ</t>
    </rPh>
    <phoneticPr fontId="2"/>
  </si>
  <si>
    <t>調整後支援予定額</t>
    <rPh sb="0" eb="2">
      <t>チョウセイ</t>
    </rPh>
    <rPh sb="2" eb="3">
      <t>ゴ</t>
    </rPh>
    <rPh sb="3" eb="5">
      <t>シエン</t>
    </rPh>
    <rPh sb="5" eb="7">
      <t>ヨテイ</t>
    </rPh>
    <rPh sb="7" eb="8">
      <t>ガク</t>
    </rPh>
    <phoneticPr fontId="2"/>
  </si>
  <si>
    <t>市町村補助があるところに
在住</t>
    <rPh sb="0" eb="3">
      <t>シチョウソン</t>
    </rPh>
    <rPh sb="3" eb="5">
      <t>ホジョ</t>
    </rPh>
    <rPh sb="13" eb="15">
      <t>ザイジュウ</t>
    </rPh>
    <phoneticPr fontId="2"/>
  </si>
  <si>
    <t>市町村補助</t>
    <rPh sb="0" eb="3">
      <t>シチョウソン</t>
    </rPh>
    <rPh sb="3" eb="5">
      <t>ホジョ</t>
    </rPh>
    <phoneticPr fontId="2"/>
  </si>
  <si>
    <t>調整前</t>
    <rPh sb="0" eb="2">
      <t>チョウセイ</t>
    </rPh>
    <rPh sb="2" eb="3">
      <t>マエ</t>
    </rPh>
    <phoneticPr fontId="2"/>
  </si>
  <si>
    <t>県支援額</t>
    <rPh sb="0" eb="1">
      <t>ケン</t>
    </rPh>
    <rPh sb="1" eb="3">
      <t>シエン</t>
    </rPh>
    <rPh sb="3" eb="4">
      <t>ガク</t>
    </rPh>
    <phoneticPr fontId="2"/>
  </si>
  <si>
    <t>国支援額</t>
    <rPh sb="0" eb="1">
      <t>クニ</t>
    </rPh>
    <rPh sb="1" eb="3">
      <t>シエン</t>
    </rPh>
    <rPh sb="3" eb="4">
      <t>ガク</t>
    </rPh>
    <phoneticPr fontId="2"/>
  </si>
  <si>
    <t>価格上昇額の10割を超えているか</t>
    <rPh sb="0" eb="2">
      <t>カカク</t>
    </rPh>
    <rPh sb="2" eb="4">
      <t>ジョウショウ</t>
    </rPh>
    <rPh sb="4" eb="5">
      <t>ガク</t>
    </rPh>
    <rPh sb="8" eb="9">
      <t>ワリ</t>
    </rPh>
    <rPh sb="10" eb="11">
      <t>コ</t>
    </rPh>
    <phoneticPr fontId="2"/>
  </si>
  <si>
    <t>長野太郎（例）</t>
    <rPh sb="0" eb="2">
      <t>ナガノ</t>
    </rPh>
    <rPh sb="2" eb="4">
      <t>タロウ</t>
    </rPh>
    <rPh sb="5" eb="6">
      <t>レイ</t>
    </rPh>
    <phoneticPr fontId="2"/>
  </si>
  <si>
    <t>（業務方法書　様式第１－４号）</t>
    <phoneticPr fontId="2"/>
  </si>
  <si>
    <t>肥料価格高騰緊急対策事業費補助金交付申請に係る確認書</t>
    <phoneticPr fontId="2"/>
  </si>
  <si>
    <t>　（私は、）本交付金の申請に際し、本交付金の趣旨を理解し、肥料価格高騰緊急対策
事業費補助金交付要綱で定める事項について確認しました。</t>
    <phoneticPr fontId="2"/>
  </si>
  <si>
    <t>確認年月日</t>
    <rPh sb="0" eb="2">
      <t>カクニン</t>
    </rPh>
    <rPh sb="2" eb="5">
      <t>ネンガッピ</t>
    </rPh>
    <phoneticPr fontId="2"/>
  </si>
  <si>
    <t>取組実施者</t>
    <rPh sb="0" eb="2">
      <t>トリクミ</t>
    </rPh>
    <rPh sb="2" eb="4">
      <t>ジッシ</t>
    </rPh>
    <rPh sb="4" eb="5">
      <t>シャ</t>
    </rPh>
    <phoneticPr fontId="2"/>
  </si>
  <si>
    <t>資料５</t>
    <rPh sb="0" eb="2">
      <t>シリョウ</t>
    </rPh>
    <phoneticPr fontId="2"/>
  </si>
  <si>
    <t>令和５年度肥料価格高騰緊急対策事業取組計画書の（変更）承認申請書</t>
    <rPh sb="11" eb="13">
      <t>キンキュウ</t>
    </rPh>
    <phoneticPr fontId="2"/>
  </si>
  <si>
    <t>　令和５年度において、肥料価格高騰緊急対策の実施にあたり、対策事業取組計画書を作成（変更）したので、肥料価格高騰緊急対策事業実施要領（令和５年２月２日付け４農技第721号農政部長通知）第８の２の（１）（第８の２の（３））に基づき、別添のとおり提出する。　
（注）様式第１－２号（参加農業者名簿）、様式第１－３号（化学肥料低減計画書）、様式
 　　第１－４号（確認書）、県別紙様式１（チェックリスト）、所要額の算出根拠となる証拠書
　　類を添付すること。</t>
    <rPh sb="17" eb="19">
      <t>キンキュウ</t>
    </rPh>
    <rPh sb="56" eb="58">
      <t>キンキュウ</t>
    </rPh>
    <rPh sb="79" eb="80">
      <t>ワザ</t>
    </rPh>
    <rPh sb="85" eb="87">
      <t>ノウセイ</t>
    </rPh>
    <rPh sb="87" eb="89">
      <t>ブチョウ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</si>
</sst>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Red]\(0.0\)"/>
    <numFmt numFmtId="177" formatCode="#,##0.0;[Red]\-#,##0.0"/>
    <numFmt numFmtId="178" formatCode="0_);[Red]\(0\)"/>
    <numFmt numFmtId="179" formatCode="[$-F800]dddd\,\ mmmm\ dd\,\ yyyy"/>
  </numFmts>
  <fonts count="13"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0"/>
      <name val="ＭＳ 明朝"/>
      <family val="1"/>
      <charset val="128"/>
    </font>
    <font>
      <sz val="11"/>
      <color theme="1"/>
      <name val="ＭＳ Ｐ明朝"/>
      <family val="1"/>
      <charset val="128"/>
    </font>
    <font>
      <sz val="12"/>
      <color theme="1"/>
      <name val="ＭＳ Ｐ明朝"/>
      <family val="1"/>
      <charset val="128"/>
    </font>
    <font>
      <sz val="11"/>
      <color theme="1"/>
      <name val="ＭＳ Ｐゴシック"/>
      <family val="2"/>
      <charset val="128"/>
    </font>
    <font>
      <sz val="14"/>
      <color theme="1"/>
      <name val="ＭＳ Ｐ明朝"/>
      <family val="1"/>
      <charset val="128"/>
    </font>
    <font>
      <sz val="11"/>
      <color theme="1"/>
      <name val="ＭＳ 明朝"/>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B0F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thin">
        <color auto="1"/>
      </left>
      <right style="thin">
        <color auto="1"/>
      </right>
      <top/>
      <bottom/>
      <diagonal/>
    </border>
    <border>
      <left/>
      <right style="medium">
        <color indexed="64"/>
      </right>
      <top style="thin">
        <color auto="1"/>
      </top>
      <bottom/>
      <diagonal/>
    </border>
    <border>
      <left style="thin">
        <color auto="1"/>
      </left>
      <right/>
      <top/>
      <bottom style="thin">
        <color auto="1"/>
      </bottom>
      <diagonal/>
    </border>
    <border>
      <left/>
      <right style="thin">
        <color auto="1"/>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auto="1"/>
      </right>
      <top/>
      <bottom style="double">
        <color auto="1"/>
      </bottom>
      <diagonal/>
    </border>
    <border>
      <left/>
      <right style="thin">
        <color auto="1"/>
      </right>
      <top/>
      <bottom style="thin">
        <color auto="1"/>
      </bottom>
      <diagonal/>
    </border>
    <border>
      <left style="thin">
        <color auto="1"/>
      </left>
      <right style="thin">
        <color auto="1"/>
      </right>
      <top style="double">
        <color auto="1"/>
      </top>
      <bottom style="thin">
        <color auto="1"/>
      </bottom>
      <diagonal/>
    </border>
    <border>
      <left style="medium">
        <color indexed="64"/>
      </left>
      <right style="thin">
        <color indexed="64"/>
      </right>
      <top style="double">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5">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2" borderId="8" xfId="1"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38" fontId="3" fillId="2" borderId="1" xfId="1" applyFont="1" applyFill="1" applyBorder="1" applyAlignment="1">
      <alignment horizontal="center" vertical="center" wrapText="1"/>
    </xf>
    <xf numFmtId="38" fontId="3" fillId="2" borderId="1" xfId="1" applyFont="1" applyFill="1" applyBorder="1" applyAlignment="1">
      <alignment horizontal="center" vertical="center"/>
    </xf>
    <xf numFmtId="38" fontId="3" fillId="2" borderId="7"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3" fillId="2" borderId="9" xfId="1" applyFont="1" applyFill="1" applyBorder="1" applyAlignment="1">
      <alignment horizontal="center" vertical="center" wrapText="1"/>
    </xf>
    <xf numFmtId="38" fontId="3" fillId="3" borderId="11" xfId="1" applyFont="1" applyFill="1" applyBorder="1" applyAlignment="1">
      <alignment horizontal="left" vertical="center" wrapText="1"/>
    </xf>
    <xf numFmtId="38" fontId="3" fillId="0" borderId="10" xfId="1" applyFont="1" applyBorder="1" applyAlignment="1">
      <alignment vertical="center"/>
    </xf>
    <xf numFmtId="38" fontId="3" fillId="2" borderId="1" xfId="1" applyFont="1" applyFill="1" applyBorder="1" applyAlignment="1">
      <alignment vertical="center"/>
    </xf>
    <xf numFmtId="177" fontId="7" fillId="4" borderId="11" xfId="1" applyNumberFormat="1" applyFont="1" applyFill="1" applyBorder="1" applyAlignment="1">
      <alignment horizontal="right" vertical="center" wrapText="1"/>
    </xf>
    <xf numFmtId="38" fontId="3" fillId="2" borderId="10" xfId="1" applyFont="1" applyFill="1" applyBorder="1" applyAlignme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12" fillId="0" borderId="1" xfId="0" applyFont="1" applyBorder="1">
      <alignment vertical="center"/>
    </xf>
    <xf numFmtId="0" fontId="0" fillId="0" borderId="0" xfId="0" applyBorder="1" applyAlignment="1">
      <alignment horizontal="center" vertical="center"/>
    </xf>
    <xf numFmtId="0" fontId="0" fillId="0" borderId="0" xfId="0" applyBorder="1">
      <alignment vertical="center"/>
    </xf>
    <xf numFmtId="0" fontId="12" fillId="0" borderId="18" xfId="0" applyFont="1" applyBorder="1" applyAlignment="1">
      <alignment horizontal="left" vertical="center"/>
    </xf>
    <xf numFmtId="0" fontId="12" fillId="0" borderId="1" xfId="0" applyFont="1" applyBorder="1" applyAlignment="1">
      <alignment horizontal="center" vertical="center"/>
    </xf>
    <xf numFmtId="178" fontId="3" fillId="0" borderId="10" xfId="0" quotePrefix="1" applyNumberFormat="1" applyFont="1" applyBorder="1" applyAlignment="1">
      <alignment horizontal="center" vertical="center"/>
    </xf>
    <xf numFmtId="178" fontId="3" fillId="0" borderId="1" xfId="0" quotePrefix="1" applyNumberFormat="1" applyFont="1" applyBorder="1" applyAlignment="1">
      <alignment horizontal="center" vertical="center"/>
    </xf>
    <xf numFmtId="38" fontId="12" fillId="0" borderId="18" xfId="0" applyNumberFormat="1" applyFont="1" applyBorder="1">
      <alignment vertical="center"/>
    </xf>
    <xf numFmtId="0" fontId="7" fillId="0" borderId="0" xfId="0" applyFont="1">
      <alignment vertical="center"/>
    </xf>
    <xf numFmtId="38" fontId="3" fillId="2" borderId="9" xfId="1" applyFont="1" applyFill="1" applyBorder="1" applyAlignment="1">
      <alignment horizontal="center" vertical="center" wrapText="1"/>
    </xf>
    <xf numFmtId="179" fontId="9" fillId="0" borderId="0" xfId="0" applyNumberFormat="1" applyFont="1" applyAlignment="1">
      <alignment horizontal="right" vertical="center"/>
    </xf>
    <xf numFmtId="38" fontId="3" fillId="2" borderId="0" xfId="1" applyFont="1" applyFill="1" applyBorder="1" applyAlignment="1">
      <alignment horizontal="center" vertical="center"/>
    </xf>
    <xf numFmtId="38" fontId="3" fillId="0" borderId="21" xfId="0" applyNumberFormat="1" applyFont="1" applyBorder="1">
      <alignment vertical="center"/>
    </xf>
    <xf numFmtId="0" fontId="3" fillId="0" borderId="21" xfId="0" applyFont="1" applyBorder="1" applyAlignment="1">
      <alignment horizontal="center" vertical="center"/>
    </xf>
    <xf numFmtId="38" fontId="3" fillId="0" borderId="20" xfId="1" applyFont="1" applyFill="1" applyBorder="1">
      <alignment vertical="center"/>
    </xf>
    <xf numFmtId="38" fontId="3" fillId="0" borderId="10" xfId="1" applyFont="1" applyFill="1" applyBorder="1">
      <alignment vertical="center"/>
    </xf>
    <xf numFmtId="38" fontId="3" fillId="0" borderId="21" xfId="1" applyFont="1" applyFill="1" applyBorder="1">
      <alignment vertical="center"/>
    </xf>
    <xf numFmtId="38" fontId="3" fillId="0" borderId="10" xfId="1" applyFont="1" applyBorder="1">
      <alignment vertical="center"/>
    </xf>
    <xf numFmtId="38" fontId="3" fillId="0" borderId="1" xfId="1" applyFont="1" applyBorder="1">
      <alignment vertical="center"/>
    </xf>
    <xf numFmtId="38" fontId="3" fillId="0" borderId="1" xfId="0" applyNumberFormat="1" applyFont="1" applyBorder="1" applyAlignment="1">
      <alignment horizontal="center" vertical="center"/>
    </xf>
    <xf numFmtId="0" fontId="3" fillId="0" borderId="18" xfId="0" applyFont="1" applyBorder="1">
      <alignment vertical="center"/>
    </xf>
    <xf numFmtId="0" fontId="3" fillId="2" borderId="6" xfId="0" applyFont="1" applyFill="1" applyBorder="1" applyAlignment="1">
      <alignment horizontal="center" vertical="center"/>
    </xf>
    <xf numFmtId="38" fontId="7" fillId="0" borderId="11" xfId="1" applyFont="1" applyFill="1" applyBorder="1" applyAlignment="1">
      <alignment horizontal="right" vertical="center"/>
    </xf>
    <xf numFmtId="178" fontId="3" fillId="0" borderId="14" xfId="0" quotePrefix="1" applyNumberFormat="1" applyFont="1" applyBorder="1" applyAlignment="1">
      <alignment horizontal="center" vertical="center"/>
    </xf>
    <xf numFmtId="0" fontId="3" fillId="0" borderId="1" xfId="0" applyFont="1" applyBorder="1">
      <alignment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7" fillId="0" borderId="21" xfId="1" applyFont="1" applyFill="1" applyBorder="1" applyAlignment="1">
      <alignment vertical="center"/>
    </xf>
    <xf numFmtId="38" fontId="3" fillId="0" borderId="20" xfId="1" quotePrefix="1" applyFont="1" applyBorder="1" applyAlignment="1">
      <alignment vertical="center"/>
    </xf>
    <xf numFmtId="178" fontId="3" fillId="0" borderId="22" xfId="0" quotePrefix="1" applyNumberFormat="1" applyFont="1" applyBorder="1" applyAlignment="1">
      <alignment horizontal="center" vertical="center"/>
    </xf>
    <xf numFmtId="38" fontId="3" fillId="0" borderId="11" xfId="1" applyFont="1" applyFill="1" applyBorder="1" applyAlignment="1">
      <alignment vertical="center" wrapText="1"/>
    </xf>
    <xf numFmtId="38" fontId="3" fillId="0" borderId="11" xfId="1" applyFont="1" applyFill="1" applyBorder="1" applyAlignment="1">
      <alignment horizontal="left" vertical="center" wrapText="1"/>
    </xf>
    <xf numFmtId="177" fontId="7" fillId="0" borderId="11" xfId="1" applyNumberFormat="1" applyFont="1" applyFill="1" applyBorder="1" applyAlignment="1">
      <alignment horizontal="right" vertical="center" wrapText="1"/>
    </xf>
    <xf numFmtId="38" fontId="3" fillId="0" borderId="11" xfId="1" applyFont="1" applyFill="1" applyBorder="1" applyAlignment="1">
      <alignment horizontal="right" vertical="center" wrapText="1"/>
    </xf>
    <xf numFmtId="38" fontId="3" fillId="0" borderId="17" xfId="1" applyFont="1" applyFill="1" applyBorder="1" applyAlignment="1">
      <alignment horizontal="right" vertical="center" wrapText="1"/>
    </xf>
    <xf numFmtId="178" fontId="3" fillId="6" borderId="10" xfId="0" quotePrefix="1" applyNumberFormat="1" applyFont="1" applyFill="1" applyBorder="1" applyAlignment="1">
      <alignment horizontal="center" vertical="center"/>
    </xf>
    <xf numFmtId="0" fontId="3" fillId="6" borderId="10" xfId="0" applyFont="1" applyFill="1" applyBorder="1" applyAlignment="1">
      <alignment horizontal="left" vertical="center" wrapText="1"/>
    </xf>
    <xf numFmtId="38" fontId="3" fillId="6" borderId="10" xfId="1" applyFont="1" applyFill="1" applyBorder="1" applyAlignment="1">
      <alignment vertical="center"/>
    </xf>
    <xf numFmtId="178" fontId="3" fillId="6" borderId="1" xfId="0" quotePrefix="1" applyNumberFormat="1" applyFont="1" applyFill="1" applyBorder="1" applyAlignment="1">
      <alignment horizontal="center" vertical="center"/>
    </xf>
    <xf numFmtId="0" fontId="3" fillId="6" borderId="1" xfId="0" applyFont="1" applyFill="1" applyBorder="1" applyAlignment="1">
      <alignment horizontal="left" vertical="center" wrapText="1"/>
    </xf>
    <xf numFmtId="38" fontId="3" fillId="6" borderId="20" xfId="1" quotePrefix="1" applyFont="1" applyFill="1" applyBorder="1" applyAlignment="1">
      <alignment horizontal="right" vertical="center"/>
    </xf>
    <xf numFmtId="176" fontId="7" fillId="0" borderId="0" xfId="0" applyNumberFormat="1" applyFont="1" applyAlignment="1">
      <alignment vertical="center"/>
    </xf>
    <xf numFmtId="176" fontId="3" fillId="0" borderId="0" xfId="0" applyNumberFormat="1" applyFont="1" applyBorder="1" applyAlignment="1">
      <alignment vertical="center"/>
    </xf>
    <xf numFmtId="0" fontId="0" fillId="0" borderId="18" xfId="0" applyBorder="1">
      <alignment vertical="center"/>
    </xf>
    <xf numFmtId="0" fontId="3"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2" fillId="0" borderId="1" xfId="0" applyFont="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left" vertical="center"/>
    </xf>
    <xf numFmtId="0" fontId="12" fillId="0" borderId="1" xfId="0" applyFont="1" applyBorder="1" applyAlignment="1">
      <alignment vertical="center" wrapText="1"/>
    </xf>
    <xf numFmtId="0" fontId="12" fillId="0" borderId="1" xfId="0" applyFont="1" applyBorder="1" applyAlignment="1">
      <alignment horizontal="left"/>
    </xf>
    <xf numFmtId="0" fontId="12" fillId="0" borderId="2" xfId="0" applyFont="1" applyBorder="1" applyAlignment="1">
      <alignment horizontal="left" vertical="center"/>
    </xf>
    <xf numFmtId="0" fontId="12" fillId="0" borderId="10" xfId="0" applyFont="1" applyBorder="1" applyAlignment="1">
      <alignment horizontal="left" vertical="center"/>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12" fillId="0" borderId="0" xfId="0" applyFont="1" applyAlignment="1">
      <alignment horizontal="left" vertical="center" wrapText="1"/>
    </xf>
    <xf numFmtId="0" fontId="12" fillId="0" borderId="1" xfId="0" applyFont="1" applyBorder="1" applyAlignment="1">
      <alignment horizontal="center" vertical="center"/>
    </xf>
    <xf numFmtId="0" fontId="3" fillId="5" borderId="2" xfId="0" applyFont="1" applyFill="1" applyBorder="1" applyAlignment="1">
      <alignment horizontal="center" vertical="center" wrapText="1"/>
    </xf>
    <xf numFmtId="0" fontId="0" fillId="5" borderId="12" xfId="0" applyFill="1" applyBorder="1" applyAlignment="1">
      <alignment horizontal="center" vertical="center"/>
    </xf>
    <xf numFmtId="0" fontId="0" fillId="5" borderId="10" xfId="0" applyFill="1" applyBorder="1" applyAlignment="1">
      <alignment horizontal="center" vertical="center"/>
    </xf>
    <xf numFmtId="0" fontId="3" fillId="2" borderId="12"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 xfId="0"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5" xfId="1" applyFont="1" applyFill="1" applyBorder="1" applyAlignment="1">
      <alignment horizontal="center" vertical="center"/>
    </xf>
    <xf numFmtId="38" fontId="3" fillId="2" borderId="14" xfId="1" applyFont="1" applyFill="1" applyBorder="1" applyAlignment="1">
      <alignment horizontal="center" vertical="center" wrapText="1"/>
    </xf>
    <xf numFmtId="38" fontId="3" fillId="2" borderId="15" xfId="1"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4" xfId="1" applyFont="1" applyFill="1" applyBorder="1" applyAlignment="1">
      <alignment horizontal="center" vertical="center" wrapText="1"/>
    </xf>
    <xf numFmtId="38" fontId="3" fillId="2" borderId="13" xfId="1" applyFont="1" applyFill="1" applyBorder="1" applyAlignment="1">
      <alignment horizontal="center" vertical="center" wrapText="1"/>
    </xf>
    <xf numFmtId="38" fontId="3" fillId="2" borderId="16"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4" fillId="0" borderId="0" xfId="1" applyFont="1" applyFill="1" applyBorder="1" applyAlignment="1">
      <alignment horizontal="left" vertical="top" wrapText="1"/>
    </xf>
    <xf numFmtId="38" fontId="6" fillId="0" borderId="0" xfId="1"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431800</xdr:colOff>
      <xdr:row>0</xdr:row>
      <xdr:rowOff>12700</xdr:rowOff>
    </xdr:from>
    <xdr:to>
      <xdr:col>7</xdr:col>
      <xdr:colOff>977900</xdr:colOff>
      <xdr:row>1</xdr:row>
      <xdr:rowOff>133350</xdr:rowOff>
    </xdr:to>
    <xdr:sp macro="" textlink="">
      <xdr:nvSpPr>
        <xdr:cNvPr id="3" name="テキスト ボックス 2">
          <a:extLst>
            <a:ext uri="{FF2B5EF4-FFF2-40B4-BE49-F238E27FC236}">
              <a16:creationId xmlns:a16="http://schemas.microsoft.com/office/drawing/2014/main" id="{F91DD487-7562-456F-B21B-44CFACBDF9AF}"/>
            </a:ext>
          </a:extLst>
        </xdr:cNvPr>
        <xdr:cNvSpPr txBox="1"/>
      </xdr:nvSpPr>
      <xdr:spPr>
        <a:xfrm>
          <a:off x="5346700" y="12700"/>
          <a:ext cx="546100" cy="27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別添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1058333</xdr:colOff>
      <xdr:row>21</xdr:row>
      <xdr:rowOff>93132</xdr:rowOff>
    </xdr:from>
    <xdr:to>
      <xdr:col>9</xdr:col>
      <xdr:colOff>728133</xdr:colOff>
      <xdr:row>35</xdr:row>
      <xdr:rowOff>0</xdr:rowOff>
    </xdr:to>
    <xdr:sp macro="" textlink="">
      <xdr:nvSpPr>
        <xdr:cNvPr id="2" name="テキスト ボックス 1">
          <a:extLst>
            <a:ext uri="{FF2B5EF4-FFF2-40B4-BE49-F238E27FC236}">
              <a16:creationId xmlns:a16="http://schemas.microsoft.com/office/drawing/2014/main" id="{8CDB5043-2C8C-4D1D-A1AC-B59451FBC18B}"/>
            </a:ext>
          </a:extLst>
        </xdr:cNvPr>
        <xdr:cNvSpPr txBox="1"/>
      </xdr:nvSpPr>
      <xdr:spPr>
        <a:xfrm>
          <a:off x="2429933" y="13538199"/>
          <a:ext cx="7933267" cy="2184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latin typeface="ＭＳ ゴシック" panose="020B0609070205080204" pitchFamily="49" charset="-128"/>
              <a:ea typeface="ＭＳ ゴシック" panose="020B0609070205080204" pitchFamily="49" charset="-128"/>
            </a:rPr>
            <a:t>行の追加はコピーにてお願いします。</a:t>
          </a:r>
          <a:endParaRPr kumimoji="1" lang="en-US" altLang="ja-JP" sz="2800">
            <a:latin typeface="ＭＳ ゴシック" panose="020B0609070205080204" pitchFamily="49" charset="-128"/>
            <a:ea typeface="ＭＳ ゴシック" panose="020B0609070205080204" pitchFamily="49" charset="-128"/>
          </a:endParaRPr>
        </a:p>
        <a:p>
          <a:r>
            <a:rPr kumimoji="1" lang="ja-JP" altLang="en-US" sz="2800">
              <a:latin typeface="ＭＳ ゴシック" panose="020B0609070205080204" pitchFamily="49" charset="-128"/>
              <a:ea typeface="ＭＳ ゴシック" panose="020B0609070205080204" pitchFamily="49" charset="-128"/>
            </a:rPr>
            <a:t>青のセルに手入力をしてください。</a:t>
          </a:r>
          <a:endParaRPr kumimoji="1" lang="en-US" altLang="ja-JP" sz="2800">
            <a:latin typeface="ＭＳ ゴシック" panose="020B0609070205080204" pitchFamily="49" charset="-128"/>
            <a:ea typeface="ＭＳ ゴシック" panose="020B0609070205080204" pitchFamily="49" charset="-128"/>
          </a:endParaRPr>
        </a:p>
        <a:p>
          <a:r>
            <a:rPr kumimoji="1" lang="ja-JP" altLang="en-US" sz="2800">
              <a:latin typeface="ＭＳ ゴシック" panose="020B0609070205080204" pitchFamily="49" charset="-128"/>
              <a:ea typeface="ＭＳ ゴシック" panose="020B0609070205080204" pitchFamily="49" charset="-128"/>
            </a:rPr>
            <a:t>黄色のセルはプルダウンになっています。</a:t>
          </a:r>
          <a:endParaRPr kumimoji="1" lang="en-US" altLang="ja-JP" sz="2800">
            <a:latin typeface="ＭＳ ゴシック" panose="020B0609070205080204" pitchFamily="49" charset="-128"/>
            <a:ea typeface="ＭＳ ゴシック" panose="020B0609070205080204" pitchFamily="49" charset="-128"/>
          </a:endParaRPr>
        </a:p>
        <a:p>
          <a:r>
            <a:rPr kumimoji="1" lang="ja-JP" altLang="en-US" sz="2800">
              <a:latin typeface="ＭＳ ゴシック" panose="020B0609070205080204" pitchFamily="49" charset="-128"/>
              <a:ea typeface="ＭＳ ゴシック" panose="020B0609070205080204" pitchFamily="49" charset="-128"/>
            </a:rPr>
            <a:t>網掛けの無いセルには計算式が入っています。</a:t>
          </a:r>
          <a:endParaRPr kumimoji="1" lang="en-US" altLang="ja-JP" sz="28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338665</xdr:colOff>
      <xdr:row>8</xdr:row>
      <xdr:rowOff>160868</xdr:rowOff>
    </xdr:from>
    <xdr:to>
      <xdr:col>6</xdr:col>
      <xdr:colOff>990600</xdr:colOff>
      <xdr:row>9</xdr:row>
      <xdr:rowOff>389469</xdr:rowOff>
    </xdr:to>
    <xdr:sp macro="" textlink="">
      <xdr:nvSpPr>
        <xdr:cNvPr id="2" name="テキスト ボックス 1">
          <a:extLst>
            <a:ext uri="{FF2B5EF4-FFF2-40B4-BE49-F238E27FC236}">
              <a16:creationId xmlns:a16="http://schemas.microsoft.com/office/drawing/2014/main" id="{BA1D98B5-C78E-45E2-B841-65A1791D11A2}"/>
            </a:ext>
          </a:extLst>
        </xdr:cNvPr>
        <xdr:cNvSpPr txBox="1"/>
      </xdr:nvSpPr>
      <xdr:spPr>
        <a:xfrm>
          <a:off x="719665" y="3826935"/>
          <a:ext cx="6341535" cy="753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latin typeface="ＭＳ ゴシック" panose="020B0609070205080204" pitchFamily="49" charset="-128"/>
              <a:ea typeface="ＭＳ ゴシック" panose="020B0609070205080204" pitchFamily="49" charset="-128"/>
            </a:rPr>
            <a:t>行の追加はコピーにてお願いします。</a:t>
          </a:r>
          <a:endParaRPr kumimoji="1" lang="en-US" altLang="ja-JP" sz="28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02B61-ECD9-48F7-A315-8BC1A849BF6A}">
  <sheetPr>
    <pageSetUpPr fitToPage="1"/>
  </sheetPr>
  <dimension ref="A1:H21"/>
  <sheetViews>
    <sheetView topLeftCell="A2" workbookViewId="0">
      <selection activeCell="A11" sqref="A11:H11"/>
    </sheetView>
  </sheetViews>
  <sheetFormatPr defaultRowHeight="12" x14ac:dyDescent="0.2"/>
  <cols>
    <col min="7" max="7" width="16.296875" bestFit="1" customWidth="1"/>
    <col min="8" max="8" width="23.19921875" customWidth="1"/>
    <col min="9" max="13" width="8.796875" customWidth="1"/>
  </cols>
  <sheetData>
    <row r="1" spans="1:8" ht="14" x14ac:dyDescent="0.2">
      <c r="A1" s="29" t="s">
        <v>28</v>
      </c>
      <c r="B1" s="29"/>
      <c r="C1" s="29"/>
      <c r="D1" s="29"/>
      <c r="E1" s="29"/>
      <c r="F1" s="29"/>
      <c r="G1" s="29"/>
      <c r="H1" s="29"/>
    </row>
    <row r="2" spans="1:8" ht="14" x14ac:dyDescent="0.2">
      <c r="A2" s="29"/>
      <c r="B2" s="29"/>
      <c r="C2" s="29"/>
      <c r="D2" s="29"/>
      <c r="E2" s="29"/>
      <c r="F2" s="29"/>
      <c r="G2" s="29"/>
      <c r="H2" s="30" t="s">
        <v>29</v>
      </c>
    </row>
    <row r="3" spans="1:8" ht="14" x14ac:dyDescent="0.2">
      <c r="A3" s="29"/>
      <c r="B3" s="29"/>
      <c r="C3" s="29"/>
      <c r="D3" s="29"/>
      <c r="E3" s="29"/>
      <c r="F3" s="29"/>
      <c r="G3" s="29"/>
      <c r="H3" s="42" t="s">
        <v>58</v>
      </c>
    </row>
    <row r="4" spans="1:8" ht="14" x14ac:dyDescent="0.2">
      <c r="A4" s="29"/>
      <c r="B4" s="29"/>
      <c r="C4" s="29"/>
      <c r="D4" s="29"/>
      <c r="E4" s="29"/>
      <c r="F4" s="29"/>
      <c r="G4" s="29"/>
      <c r="H4" s="29"/>
    </row>
    <row r="5" spans="1:8" ht="14" x14ac:dyDescent="0.2">
      <c r="A5" s="29" t="s">
        <v>30</v>
      </c>
      <c r="B5" s="29"/>
      <c r="C5" s="29"/>
      <c r="D5" s="29"/>
      <c r="E5" s="29"/>
      <c r="F5" s="29"/>
      <c r="G5" s="29"/>
      <c r="H5" s="29"/>
    </row>
    <row r="6" spans="1:8" ht="14" x14ac:dyDescent="0.2">
      <c r="A6" s="29"/>
      <c r="B6" s="29"/>
      <c r="C6" s="29"/>
      <c r="D6" s="29"/>
      <c r="E6" s="29"/>
      <c r="F6" s="29"/>
      <c r="G6" s="29"/>
      <c r="H6" s="29"/>
    </row>
    <row r="7" spans="1:8" ht="14" x14ac:dyDescent="0.2">
      <c r="A7" s="29"/>
      <c r="B7" s="29"/>
      <c r="C7" s="29"/>
      <c r="D7" s="29"/>
      <c r="E7" s="29"/>
      <c r="F7" s="29"/>
      <c r="G7" s="29" t="s">
        <v>31</v>
      </c>
      <c r="H7" s="29"/>
    </row>
    <row r="8" spans="1:8" ht="14" x14ac:dyDescent="0.2">
      <c r="A8" s="29"/>
      <c r="B8" s="29"/>
      <c r="C8" s="29"/>
      <c r="D8" s="29"/>
      <c r="E8" s="29"/>
      <c r="F8" s="29"/>
      <c r="G8" s="29" t="s">
        <v>32</v>
      </c>
      <c r="H8" s="29"/>
    </row>
    <row r="9" spans="1:8" ht="14" x14ac:dyDescent="0.2">
      <c r="A9" s="29"/>
      <c r="B9" s="29"/>
      <c r="C9" s="29"/>
      <c r="D9" s="29"/>
      <c r="E9" s="29"/>
      <c r="F9" s="29"/>
      <c r="G9" s="29" t="s">
        <v>33</v>
      </c>
      <c r="H9" s="29"/>
    </row>
    <row r="10" spans="1:8" ht="14" x14ac:dyDescent="0.2">
      <c r="A10" s="29"/>
      <c r="B10" s="29"/>
      <c r="C10" s="29"/>
      <c r="D10" s="29"/>
      <c r="E10" s="29"/>
      <c r="F10" s="29"/>
      <c r="G10" s="29"/>
      <c r="H10" s="29"/>
    </row>
    <row r="11" spans="1:8" ht="14" x14ac:dyDescent="0.2">
      <c r="A11" s="77" t="s">
        <v>78</v>
      </c>
      <c r="B11" s="77"/>
      <c r="C11" s="77"/>
      <c r="D11" s="77"/>
      <c r="E11" s="77"/>
      <c r="F11" s="77"/>
      <c r="G11" s="77"/>
      <c r="H11" s="77"/>
    </row>
    <row r="12" spans="1:8" ht="14" x14ac:dyDescent="0.2">
      <c r="A12" s="29"/>
      <c r="B12" s="29"/>
      <c r="C12" s="29"/>
      <c r="D12" s="29"/>
      <c r="E12" s="29"/>
      <c r="F12" s="29"/>
      <c r="G12" s="29"/>
      <c r="H12" s="29"/>
    </row>
    <row r="13" spans="1:8" ht="12" customHeight="1" x14ac:dyDescent="0.2">
      <c r="A13" s="78" t="s">
        <v>79</v>
      </c>
      <c r="B13" s="78"/>
      <c r="C13" s="78"/>
      <c r="D13" s="78"/>
      <c r="E13" s="78"/>
      <c r="F13" s="78"/>
      <c r="G13" s="78"/>
      <c r="H13" s="78"/>
    </row>
    <row r="14" spans="1:8" ht="12" customHeight="1" x14ac:dyDescent="0.2">
      <c r="A14" s="78"/>
      <c r="B14" s="78"/>
      <c r="C14" s="78"/>
      <c r="D14" s="78"/>
      <c r="E14" s="78"/>
      <c r="F14" s="78"/>
      <c r="G14" s="78"/>
      <c r="H14" s="78"/>
    </row>
    <row r="15" spans="1:8" ht="12" customHeight="1" x14ac:dyDescent="0.2">
      <c r="A15" s="78"/>
      <c r="B15" s="78"/>
      <c r="C15" s="78"/>
      <c r="D15" s="78"/>
      <c r="E15" s="78"/>
      <c r="F15" s="78"/>
      <c r="G15" s="78"/>
      <c r="H15" s="78"/>
    </row>
    <row r="16" spans="1:8" ht="12" customHeight="1" x14ac:dyDescent="0.2">
      <c r="A16" s="78"/>
      <c r="B16" s="78"/>
      <c r="C16" s="78"/>
      <c r="D16" s="78"/>
      <c r="E16" s="78"/>
      <c r="F16" s="78"/>
      <c r="G16" s="78"/>
      <c r="H16" s="78"/>
    </row>
    <row r="17" spans="1:8" ht="12" customHeight="1" x14ac:dyDescent="0.2">
      <c r="A17" s="78"/>
      <c r="B17" s="78"/>
      <c r="C17" s="78"/>
      <c r="D17" s="78"/>
      <c r="E17" s="78"/>
      <c r="F17" s="78"/>
      <c r="G17" s="78"/>
      <c r="H17" s="78"/>
    </row>
    <row r="18" spans="1:8" ht="12" customHeight="1" x14ac:dyDescent="0.2">
      <c r="A18" s="78"/>
      <c r="B18" s="78"/>
      <c r="C18" s="78"/>
      <c r="D18" s="78"/>
      <c r="E18" s="78"/>
      <c r="F18" s="78"/>
      <c r="G18" s="78"/>
      <c r="H18" s="78"/>
    </row>
    <row r="19" spans="1:8" ht="12" customHeight="1" x14ac:dyDescent="0.2">
      <c r="A19" s="78"/>
      <c r="B19" s="78"/>
      <c r="C19" s="78"/>
      <c r="D19" s="78"/>
      <c r="E19" s="78"/>
      <c r="F19" s="78"/>
      <c r="G19" s="78"/>
      <c r="H19" s="78"/>
    </row>
    <row r="20" spans="1:8" ht="12" customHeight="1" x14ac:dyDescent="0.2">
      <c r="A20" s="78"/>
      <c r="B20" s="78"/>
      <c r="C20" s="78"/>
      <c r="D20" s="78"/>
      <c r="E20" s="78"/>
      <c r="F20" s="78"/>
      <c r="G20" s="78"/>
      <c r="H20" s="78"/>
    </row>
    <row r="21" spans="1:8" x14ac:dyDescent="0.2">
      <c r="A21" s="78"/>
      <c r="B21" s="78"/>
      <c r="C21" s="78"/>
      <c r="D21" s="78"/>
      <c r="E21" s="78"/>
      <c r="F21" s="78"/>
      <c r="G21" s="78"/>
      <c r="H21" s="78"/>
    </row>
  </sheetData>
  <mergeCells count="2">
    <mergeCell ref="A11:H11"/>
    <mergeCell ref="A13:H21"/>
  </mergeCells>
  <phoneticPr fontId="2"/>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0EE95-7B77-41E9-8054-BA5654C5AC9F}">
  <dimension ref="A3:H34"/>
  <sheetViews>
    <sheetView workbookViewId="0">
      <selection activeCell="C7" sqref="C7:H7"/>
    </sheetView>
  </sheetViews>
  <sheetFormatPr defaultRowHeight="12" x14ac:dyDescent="0.2"/>
  <cols>
    <col min="1" max="1" width="2.796875" customWidth="1"/>
    <col min="2" max="2" width="26.3984375" customWidth="1"/>
    <col min="3" max="3" width="12.59765625" bestFit="1" customWidth="1"/>
    <col min="4" max="4" width="5.09765625" customWidth="1"/>
    <col min="5" max="6" width="7.3984375" customWidth="1"/>
    <col min="7" max="8" width="15.69921875" customWidth="1"/>
  </cols>
  <sheetData>
    <row r="3" spans="1:8" ht="16.5" x14ac:dyDescent="0.2">
      <c r="A3" s="80" t="s">
        <v>52</v>
      </c>
      <c r="B3" s="80"/>
      <c r="C3" s="80"/>
      <c r="D3" s="80"/>
      <c r="E3" s="80"/>
      <c r="F3" s="80"/>
      <c r="G3" s="80"/>
      <c r="H3" s="80"/>
    </row>
    <row r="4" spans="1:8" ht="15" customHeight="1" x14ac:dyDescent="0.2">
      <c r="E4" s="33"/>
      <c r="F4" s="33"/>
      <c r="G4" s="34"/>
      <c r="H4" s="34"/>
    </row>
    <row r="5" spans="1:8" ht="15" customHeight="1" x14ac:dyDescent="0.2">
      <c r="A5" s="31" t="s">
        <v>34</v>
      </c>
      <c r="B5" s="31"/>
      <c r="C5" s="81"/>
      <c r="D5" s="81"/>
      <c r="E5" s="81"/>
      <c r="F5" s="81"/>
      <c r="G5" s="81"/>
      <c r="H5" s="81"/>
    </row>
    <row r="6" spans="1:8" ht="15" customHeight="1" x14ac:dyDescent="0.2">
      <c r="A6" s="31"/>
      <c r="B6" s="32" t="s">
        <v>32</v>
      </c>
      <c r="C6" s="79"/>
      <c r="D6" s="79"/>
      <c r="E6" s="79"/>
      <c r="F6" s="79"/>
      <c r="G6" s="79"/>
      <c r="H6" s="79"/>
    </row>
    <row r="7" spans="1:8" ht="15" customHeight="1" x14ac:dyDescent="0.2">
      <c r="A7" s="31"/>
      <c r="B7" s="32" t="s">
        <v>35</v>
      </c>
      <c r="C7" s="79"/>
      <c r="D7" s="79"/>
      <c r="E7" s="79"/>
      <c r="F7" s="79"/>
      <c r="G7" s="79"/>
      <c r="H7" s="79"/>
    </row>
    <row r="8" spans="1:8" ht="15" customHeight="1" x14ac:dyDescent="0.2">
      <c r="A8" s="31"/>
      <c r="B8" s="83" t="s">
        <v>36</v>
      </c>
      <c r="C8" s="84" t="s">
        <v>37</v>
      </c>
      <c r="D8" s="84"/>
      <c r="E8" s="84"/>
      <c r="F8" s="84"/>
      <c r="G8" s="84"/>
      <c r="H8" s="84"/>
    </row>
    <row r="9" spans="1:8" ht="15" customHeight="1" x14ac:dyDescent="0.2">
      <c r="A9" s="31"/>
      <c r="B9" s="83"/>
      <c r="C9" s="85"/>
      <c r="D9" s="85"/>
      <c r="E9" s="85"/>
      <c r="F9" s="85"/>
      <c r="G9" s="85"/>
      <c r="H9" s="85"/>
    </row>
    <row r="10" spans="1:8" ht="15" customHeight="1" x14ac:dyDescent="0.2">
      <c r="A10" s="31"/>
      <c r="B10" s="79" t="s">
        <v>38</v>
      </c>
      <c r="C10" s="79" t="s">
        <v>39</v>
      </c>
      <c r="D10" s="79"/>
      <c r="E10" s="79"/>
      <c r="F10" s="79"/>
      <c r="G10" s="79"/>
      <c r="H10" s="79"/>
    </row>
    <row r="11" spans="1:8" ht="15" customHeight="1" x14ac:dyDescent="0.2">
      <c r="A11" s="31"/>
      <c r="B11" s="79"/>
      <c r="C11" s="79" t="s">
        <v>40</v>
      </c>
      <c r="D11" s="79"/>
      <c r="E11" s="79"/>
      <c r="F11" s="79"/>
      <c r="G11" s="79"/>
      <c r="H11" s="79"/>
    </row>
    <row r="12" spans="1:8" ht="15" customHeight="1" x14ac:dyDescent="0.2">
      <c r="A12" s="31"/>
      <c r="B12" s="79"/>
      <c r="C12" s="79" t="s">
        <v>41</v>
      </c>
      <c r="D12" s="79"/>
      <c r="E12" s="79"/>
      <c r="F12" s="79"/>
      <c r="G12" s="79"/>
      <c r="H12" s="79"/>
    </row>
    <row r="13" spans="1:8" ht="15" customHeight="1" x14ac:dyDescent="0.2">
      <c r="A13" s="31"/>
      <c r="B13" s="31"/>
      <c r="C13" s="31"/>
      <c r="D13" s="31"/>
      <c r="E13" s="31"/>
      <c r="F13" s="31"/>
      <c r="G13" s="31"/>
      <c r="H13" s="31"/>
    </row>
    <row r="14" spans="1:8" ht="15" customHeight="1" x14ac:dyDescent="0.2">
      <c r="A14" s="31" t="s">
        <v>42</v>
      </c>
      <c r="B14" s="31"/>
      <c r="C14" s="31"/>
      <c r="D14" s="31"/>
      <c r="E14" s="31"/>
      <c r="F14" s="31"/>
      <c r="G14" s="31"/>
      <c r="H14" s="31"/>
    </row>
    <row r="15" spans="1:8" ht="15" customHeight="1" x14ac:dyDescent="0.2">
      <c r="A15" s="31"/>
      <c r="B15" s="28" t="s">
        <v>43</v>
      </c>
      <c r="C15" s="28"/>
      <c r="D15" s="31"/>
      <c r="E15" s="31"/>
      <c r="F15" s="31"/>
      <c r="G15" s="31"/>
      <c r="H15" s="31"/>
    </row>
    <row r="16" spans="1:8" ht="15" customHeight="1" x14ac:dyDescent="0.2">
      <c r="A16" s="31"/>
      <c r="B16" s="86" t="s">
        <v>44</v>
      </c>
      <c r="C16" s="86"/>
      <c r="D16" s="31"/>
      <c r="E16" s="31"/>
      <c r="F16" s="31"/>
      <c r="G16" s="31"/>
      <c r="H16" s="31"/>
    </row>
    <row r="17" spans="1:8" ht="30" customHeight="1" x14ac:dyDescent="0.2">
      <c r="A17" s="31"/>
      <c r="B17" s="87"/>
      <c r="C17" s="87"/>
      <c r="D17" s="31"/>
      <c r="E17" s="31"/>
      <c r="F17" s="31"/>
      <c r="G17" s="31"/>
      <c r="H17" s="31"/>
    </row>
    <row r="18" spans="1:8" ht="15" customHeight="1" x14ac:dyDescent="0.2"/>
    <row r="19" spans="1:8" ht="15" customHeight="1" x14ac:dyDescent="0.2">
      <c r="A19" s="31" t="s">
        <v>45</v>
      </c>
    </row>
    <row r="20" spans="1:8" ht="15" customHeight="1" x14ac:dyDescent="0.2">
      <c r="B20" s="39"/>
      <c r="C20" s="35" t="s">
        <v>46</v>
      </c>
    </row>
    <row r="21" spans="1:8" ht="15" customHeight="1" x14ac:dyDescent="0.2"/>
    <row r="22" spans="1:8" ht="15" customHeight="1" x14ac:dyDescent="0.2">
      <c r="A22" s="31" t="s">
        <v>47</v>
      </c>
    </row>
    <row r="23" spans="1:8" ht="30" customHeight="1" x14ac:dyDescent="0.2">
      <c r="B23" s="88" t="s">
        <v>50</v>
      </c>
      <c r="C23" s="88"/>
      <c r="D23" s="88"/>
      <c r="E23" s="88"/>
      <c r="F23" s="88"/>
      <c r="G23" s="88"/>
      <c r="H23" s="88"/>
    </row>
    <row r="24" spans="1:8" ht="19" customHeight="1" x14ac:dyDescent="0.2">
      <c r="A24" s="89" t="s">
        <v>48</v>
      </c>
      <c r="B24" s="89"/>
      <c r="C24" s="89"/>
      <c r="D24" s="89"/>
      <c r="E24" s="89"/>
      <c r="F24" s="89" t="s">
        <v>49</v>
      </c>
      <c r="G24" s="89"/>
      <c r="H24" s="36" t="s">
        <v>51</v>
      </c>
    </row>
    <row r="25" spans="1:8" ht="150" customHeight="1" x14ac:dyDescent="0.2">
      <c r="A25" s="82" t="s">
        <v>53</v>
      </c>
      <c r="B25" s="82"/>
      <c r="C25" s="82"/>
      <c r="D25" s="82"/>
      <c r="E25" s="82"/>
      <c r="F25" s="82"/>
      <c r="G25" s="82"/>
      <c r="H25" s="82"/>
    </row>
    <row r="26" spans="1:8" ht="15" customHeight="1" x14ac:dyDescent="0.2"/>
    <row r="27" spans="1:8" ht="15" customHeight="1" x14ac:dyDescent="0.2"/>
    <row r="28" spans="1:8" ht="15" customHeight="1" x14ac:dyDescent="0.2"/>
    <row r="29" spans="1:8" ht="15" customHeight="1" x14ac:dyDescent="0.2"/>
    <row r="30" spans="1:8" ht="15" customHeight="1" x14ac:dyDescent="0.2"/>
    <row r="31" spans="1:8" ht="15" customHeight="1" x14ac:dyDescent="0.2"/>
    <row r="32" spans="1:8" ht="15" customHeight="1" x14ac:dyDescent="0.2"/>
    <row r="33" ht="15" customHeight="1" x14ac:dyDescent="0.2"/>
    <row r="34" ht="15" customHeight="1" x14ac:dyDescent="0.2"/>
  </sheetData>
  <mergeCells count="20">
    <mergeCell ref="B17:C17"/>
    <mergeCell ref="B23:H23"/>
    <mergeCell ref="A24:E24"/>
    <mergeCell ref="F24:G24"/>
    <mergeCell ref="C7:H7"/>
    <mergeCell ref="A3:H3"/>
    <mergeCell ref="C5:H5"/>
    <mergeCell ref="C6:H6"/>
    <mergeCell ref="A25:H25"/>
    <mergeCell ref="B8:B9"/>
    <mergeCell ref="C8:H8"/>
    <mergeCell ref="C9:H9"/>
    <mergeCell ref="B10:B12"/>
    <mergeCell ref="C10:E10"/>
    <mergeCell ref="F10:H10"/>
    <mergeCell ref="C11:E11"/>
    <mergeCell ref="F11:H11"/>
    <mergeCell ref="C12:E12"/>
    <mergeCell ref="F12:H12"/>
    <mergeCell ref="B16:C16"/>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73250-8982-43D4-9EC8-47C7B4BC02BB}">
  <sheetPr>
    <tabColor rgb="FFFFFF00"/>
    <pageSetUpPr fitToPage="1"/>
  </sheetPr>
  <dimension ref="A1:V23"/>
  <sheetViews>
    <sheetView showGridLines="0" topLeftCell="E1" zoomScale="75" zoomScaleNormal="75" zoomScaleSheetLayoutView="108" workbookViewId="0">
      <selection activeCell="V1" sqref="V1"/>
    </sheetView>
  </sheetViews>
  <sheetFormatPr defaultColWidth="8.8984375" defaultRowHeight="12" x14ac:dyDescent="0.2"/>
  <cols>
    <col min="1" max="1" width="6" style="3" customWidth="1"/>
    <col min="2" max="2" width="15.59765625" style="1" customWidth="1"/>
    <col min="3" max="3" width="24.59765625" style="4" customWidth="1"/>
    <col min="4" max="5" width="24.59765625" style="5" customWidth="1"/>
    <col min="6" max="6" width="24.59765625" style="5" hidden="1" customWidth="1"/>
    <col min="7" max="7" width="24.59765625" style="5" customWidth="1"/>
    <col min="8" max="8" width="18.8984375" style="2" customWidth="1"/>
    <col min="9" max="10" width="12.5" style="3" customWidth="1"/>
    <col min="11" max="11" width="20.296875" style="3" customWidth="1"/>
    <col min="12" max="13" width="8.8984375" style="2"/>
    <col min="14" max="14" width="11.59765625" style="2" customWidth="1"/>
    <col min="15" max="15" width="13.69921875" style="2" customWidth="1"/>
    <col min="16" max="20" width="8.8984375" style="2"/>
    <col min="21" max="21" width="8.8984375" style="2" customWidth="1"/>
    <col min="22" max="22" width="8.8984375" style="2"/>
    <col min="23" max="23" width="8.8984375" style="2" customWidth="1"/>
    <col min="24" max="16384" width="8.8984375" style="2"/>
  </cols>
  <sheetData>
    <row r="1" spans="1:22" x14ac:dyDescent="0.2">
      <c r="V1" s="76" t="s">
        <v>77</v>
      </c>
    </row>
    <row r="2" spans="1:22" ht="30" customHeight="1" x14ac:dyDescent="0.2">
      <c r="A2" s="19" t="s">
        <v>17</v>
      </c>
      <c r="I2" s="19"/>
      <c r="J2" s="19"/>
      <c r="K2" s="19"/>
    </row>
    <row r="3" spans="1:22" ht="30" customHeight="1" x14ac:dyDescent="0.2">
      <c r="A3" s="19"/>
      <c r="I3" s="19"/>
      <c r="J3" s="19"/>
      <c r="K3" s="19"/>
    </row>
    <row r="4" spans="1:22" ht="30" customHeight="1" x14ac:dyDescent="0.2">
      <c r="A4" s="20" t="s">
        <v>27</v>
      </c>
      <c r="C4" s="7"/>
      <c r="D4" s="8"/>
      <c r="E4" s="8"/>
      <c r="I4" s="20"/>
      <c r="J4" s="20"/>
      <c r="K4" s="2"/>
      <c r="L4" s="52"/>
    </row>
    <row r="5" spans="1:22" ht="20.5" customHeight="1" x14ac:dyDescent="0.2">
      <c r="A5" s="102" t="s">
        <v>0</v>
      </c>
      <c r="B5" s="21" t="s">
        <v>1</v>
      </c>
      <c r="C5" s="103" t="s">
        <v>13</v>
      </c>
      <c r="D5" s="104"/>
      <c r="E5" s="104"/>
      <c r="F5" s="104"/>
      <c r="G5" s="104"/>
      <c r="H5" s="105"/>
      <c r="I5" s="102" t="s">
        <v>56</v>
      </c>
      <c r="J5" s="53"/>
      <c r="K5" s="99" t="s">
        <v>66</v>
      </c>
      <c r="L5" s="97" t="s">
        <v>59</v>
      </c>
      <c r="M5" s="96" t="s">
        <v>70</v>
      </c>
      <c r="N5" s="96" t="s">
        <v>60</v>
      </c>
      <c r="O5" s="96" t="s">
        <v>61</v>
      </c>
      <c r="P5" s="96" t="s">
        <v>62</v>
      </c>
      <c r="Q5" s="96" t="s">
        <v>63</v>
      </c>
      <c r="R5" s="96" t="s">
        <v>64</v>
      </c>
      <c r="S5" s="96" t="s">
        <v>12</v>
      </c>
      <c r="T5" s="90" t="s">
        <v>65</v>
      </c>
      <c r="U5" s="95" t="s">
        <v>69</v>
      </c>
      <c r="V5" s="95" t="s">
        <v>68</v>
      </c>
    </row>
    <row r="6" spans="1:22" ht="53.25" customHeight="1" thickBot="1" x14ac:dyDescent="0.25">
      <c r="A6" s="93"/>
      <c r="B6" s="96" t="s">
        <v>2</v>
      </c>
      <c r="C6" s="106" t="s">
        <v>18</v>
      </c>
      <c r="D6" s="107"/>
      <c r="E6" s="108" t="s">
        <v>54</v>
      </c>
      <c r="F6" s="109"/>
      <c r="G6" s="110"/>
      <c r="H6" s="111" t="s">
        <v>12</v>
      </c>
      <c r="I6" s="93"/>
      <c r="J6" s="93" t="s">
        <v>67</v>
      </c>
      <c r="K6" s="100"/>
      <c r="L6" s="93"/>
      <c r="M6" s="93"/>
      <c r="N6" s="93"/>
      <c r="O6" s="93"/>
      <c r="P6" s="93"/>
      <c r="Q6" s="97"/>
      <c r="R6" s="93"/>
      <c r="S6" s="93"/>
      <c r="T6" s="91"/>
      <c r="U6" s="95"/>
      <c r="V6" s="95"/>
    </row>
    <row r="7" spans="1:22" ht="42" customHeight="1" thickBot="1" x14ac:dyDescent="0.25">
      <c r="A7" s="94"/>
      <c r="B7" s="98"/>
      <c r="C7" s="14" t="s">
        <v>15</v>
      </c>
      <c r="D7" s="9" t="s">
        <v>24</v>
      </c>
      <c r="E7" s="22" t="s">
        <v>19</v>
      </c>
      <c r="F7" s="22" t="s">
        <v>26</v>
      </c>
      <c r="G7" s="9" t="s">
        <v>25</v>
      </c>
      <c r="H7" s="112"/>
      <c r="I7" s="94"/>
      <c r="J7" s="94"/>
      <c r="K7" s="101"/>
      <c r="L7" s="94"/>
      <c r="M7" s="94"/>
      <c r="N7" s="94"/>
      <c r="O7" s="94"/>
      <c r="P7" s="94"/>
      <c r="Q7" s="98"/>
      <c r="R7" s="94"/>
      <c r="S7" s="94"/>
      <c r="T7" s="92"/>
      <c r="U7" s="95"/>
      <c r="V7" s="95"/>
    </row>
    <row r="8" spans="1:22" ht="41.15" customHeight="1" thickTop="1" x14ac:dyDescent="0.2">
      <c r="A8" s="67">
        <v>1</v>
      </c>
      <c r="B8" s="68" t="s">
        <v>71</v>
      </c>
      <c r="C8" s="69">
        <v>100000</v>
      </c>
      <c r="D8" s="62">
        <f>IF(C8="","",ROUNDDOWN((C8-(C8/計算元数字!$B$4/0.9))*0.7,0))</f>
        <v>14444</v>
      </c>
      <c r="E8" s="23" t="s">
        <v>20</v>
      </c>
      <c r="F8" s="26">
        <f>IF(E8="","",VLOOKUP(E8,計算元数字!$A$1:$B$3,2,1))</f>
        <v>0.1</v>
      </c>
      <c r="G8" s="65">
        <f>IF(C8="","",ROUNDDOWN((C8-(C8/計算元数字!$B$4/0.9))*F8,0))</f>
        <v>2063</v>
      </c>
      <c r="H8" s="54">
        <f>IF(C8="","",D8+G8)</f>
        <v>16507</v>
      </c>
      <c r="I8" s="55"/>
      <c r="J8" s="59">
        <f>IF(C8="","",D8+G8)</f>
        <v>16507</v>
      </c>
      <c r="K8" s="72">
        <v>10000</v>
      </c>
      <c r="L8" s="44">
        <f>J8+K8</f>
        <v>26507</v>
      </c>
      <c r="M8" s="45" t="str">
        <f>IF(L8&gt;P8,"〇","調整なし")</f>
        <v>〇</v>
      </c>
      <c r="N8" s="46">
        <f>IF(P8-L8&lt;0,L8-P8,0)</f>
        <v>5872.0793650793639</v>
      </c>
      <c r="O8" s="47">
        <f>C8/計算元数字!$B$4/0.9</f>
        <v>79365.079365079364</v>
      </c>
      <c r="P8" s="44">
        <f>C8-O8</f>
        <v>20634.920634920636</v>
      </c>
      <c r="Q8" s="48">
        <f>P8*0.3</f>
        <v>6190.4761904761908</v>
      </c>
      <c r="R8" s="44">
        <f>H8-N8</f>
        <v>10634.920634920636</v>
      </c>
      <c r="S8" s="44">
        <f>K8+R8</f>
        <v>20634.920634920636</v>
      </c>
      <c r="T8" s="51" t="str">
        <f t="shared" ref="T8:T14" si="0">IF(ISNUMBER(K8)*1,"〇","×")</f>
        <v>〇</v>
      </c>
      <c r="U8" s="56">
        <f>IF(C8="","",ROUNDDOWN(IF(V8&gt;0,D8,D8+G8-N8),))</f>
        <v>10634</v>
      </c>
      <c r="V8" s="56">
        <f>IF(C8="","",ROUNDDOWN(IF((G8-N8)&lt;0,0,G8-N8),0))</f>
        <v>0</v>
      </c>
    </row>
    <row r="9" spans="1:22" ht="41.15" customHeight="1" x14ac:dyDescent="0.2">
      <c r="A9" s="70"/>
      <c r="B9" s="71"/>
      <c r="C9" s="69"/>
      <c r="D9" s="62" t="str">
        <f>IF(C9="","",ROUNDDOWN((C9-(C9/計算元数字!$B$4/0.9))*0.7,0))</f>
        <v/>
      </c>
      <c r="E9" s="23"/>
      <c r="F9" s="26" t="str">
        <f>IF(E9="","",VLOOKUP(E9,計算元数字!$A$1:$B$3,2,1))</f>
        <v/>
      </c>
      <c r="G9" s="65" t="str">
        <f>IF(C9="","",ROUNDDOWN((C9-(C9/計算元数字!$B$4/0.9))*F9,0))</f>
        <v/>
      </c>
      <c r="H9" s="54" t="str">
        <f t="shared" ref="H9:H14" si="1">IF(C9="","",D9+G9)</f>
        <v/>
      </c>
      <c r="I9" s="38"/>
      <c r="J9" s="60" t="str">
        <f t="shared" ref="J9:J14" si="2">IF(C9="","",D9+G9)</f>
        <v/>
      </c>
      <c r="K9" s="72"/>
      <c r="L9" s="50" t="e">
        <f t="shared" ref="L9:L14" si="3">J9+K9</f>
        <v>#VALUE!</v>
      </c>
      <c r="M9" s="57" t="e">
        <f t="shared" ref="M9:M14" si="4">IF(L9&gt;P9,"〇","調整なし")</f>
        <v>#VALUE!</v>
      </c>
      <c r="N9" s="46" t="e">
        <f t="shared" ref="N9:N14" si="5">IF(P9-L9&lt;0,L9-P9,0)</f>
        <v>#VALUE!</v>
      </c>
      <c r="O9" s="49">
        <f>C9/計算元数字!$B$4/0.9</f>
        <v>0</v>
      </c>
      <c r="P9" s="50">
        <f>C9-O9</f>
        <v>0</v>
      </c>
      <c r="Q9" s="50">
        <f t="shared" ref="Q9:Q14" si="6">P9*0.3</f>
        <v>0</v>
      </c>
      <c r="R9" s="50" t="e">
        <f t="shared" ref="R9:R14" si="7">H9-N9</f>
        <v>#VALUE!</v>
      </c>
      <c r="S9" s="50" t="e">
        <f>K9+R9</f>
        <v>#VALUE!</v>
      </c>
      <c r="T9" s="57" t="str">
        <f t="shared" si="0"/>
        <v>×</v>
      </c>
      <c r="U9" s="56" t="str">
        <f t="shared" ref="U9:U14" si="8">IF(C9="","",ROUNDDOWN(IF(V9&gt;0,D9,D9+G9-N9),))</f>
        <v/>
      </c>
      <c r="V9" s="56" t="str">
        <f t="shared" ref="V9:V14" si="9">IF(C9="","",ROUNDDOWN(IF((G9-N9)&lt;0,0,G9-N9),0))</f>
        <v/>
      </c>
    </row>
    <row r="10" spans="1:22" ht="41.15" customHeight="1" x14ac:dyDescent="0.2">
      <c r="A10" s="70"/>
      <c r="B10" s="71"/>
      <c r="C10" s="69"/>
      <c r="D10" s="62" t="str">
        <f>IF(C10="","",ROUNDDOWN((C10-(C10/計算元数字!$B$4/0.9))*0.7,0))</f>
        <v/>
      </c>
      <c r="E10" s="23"/>
      <c r="F10" s="26" t="str">
        <f>IF(E10="","",VLOOKUP(E10,計算元数字!$A$1:$B$3,2,1))</f>
        <v/>
      </c>
      <c r="G10" s="65" t="str">
        <f>IF(C10="","",ROUNDDOWN((C10-(C10/計算元数字!$B$4/0.9))*F10,0))</f>
        <v/>
      </c>
      <c r="H10" s="54" t="str">
        <f t="shared" si="1"/>
        <v/>
      </c>
      <c r="I10" s="38"/>
      <c r="J10" s="60" t="str">
        <f t="shared" si="2"/>
        <v/>
      </c>
      <c r="K10" s="72"/>
      <c r="L10" s="50" t="e">
        <f t="shared" si="3"/>
        <v>#VALUE!</v>
      </c>
      <c r="M10" s="57" t="e">
        <f t="shared" si="4"/>
        <v>#VALUE!</v>
      </c>
      <c r="N10" s="46" t="e">
        <f t="shared" si="5"/>
        <v>#VALUE!</v>
      </c>
      <c r="O10" s="49">
        <f>C10/計算元数字!$B$4/0.9</f>
        <v>0</v>
      </c>
      <c r="P10" s="50">
        <f t="shared" ref="P10:P14" si="10">C10-O10</f>
        <v>0</v>
      </c>
      <c r="Q10" s="50">
        <f t="shared" si="6"/>
        <v>0</v>
      </c>
      <c r="R10" s="50" t="e">
        <f t="shared" si="7"/>
        <v>#VALUE!</v>
      </c>
      <c r="S10" s="50" t="e">
        <f t="shared" ref="S10:S14" si="11">K10+R10</f>
        <v>#VALUE!</v>
      </c>
      <c r="T10" s="57" t="str">
        <f t="shared" si="0"/>
        <v>×</v>
      </c>
      <c r="U10" s="56" t="str">
        <f t="shared" si="8"/>
        <v/>
      </c>
      <c r="V10" s="56" t="str">
        <f t="shared" si="9"/>
        <v/>
      </c>
    </row>
    <row r="11" spans="1:22" ht="41.15" customHeight="1" x14ac:dyDescent="0.2">
      <c r="A11" s="70"/>
      <c r="B11" s="71"/>
      <c r="C11" s="69"/>
      <c r="D11" s="62" t="str">
        <f>IF(C11="","",ROUNDDOWN((C11-(C11/計算元数字!$B$4/0.9))*0.7,0))</f>
        <v/>
      </c>
      <c r="E11" s="23"/>
      <c r="F11" s="26" t="str">
        <f>IF(E11="","",VLOOKUP(E11,計算元数字!$A$1:$B$3,2,1))</f>
        <v/>
      </c>
      <c r="G11" s="65" t="str">
        <f>IF(C11="","",ROUNDDOWN((C11-(C11/計算元数字!$B$4/0.9))*F11,0))</f>
        <v/>
      </c>
      <c r="H11" s="54" t="str">
        <f t="shared" si="1"/>
        <v/>
      </c>
      <c r="I11" s="38"/>
      <c r="J11" s="60" t="str">
        <f t="shared" si="2"/>
        <v/>
      </c>
      <c r="K11" s="72"/>
      <c r="L11" s="50" t="e">
        <f t="shared" si="3"/>
        <v>#VALUE!</v>
      </c>
      <c r="M11" s="57" t="e">
        <f t="shared" si="4"/>
        <v>#VALUE!</v>
      </c>
      <c r="N11" s="46" t="e">
        <f t="shared" si="5"/>
        <v>#VALUE!</v>
      </c>
      <c r="O11" s="49">
        <f>C11/計算元数字!$B$4/0.9</f>
        <v>0</v>
      </c>
      <c r="P11" s="50">
        <f t="shared" si="10"/>
        <v>0</v>
      </c>
      <c r="Q11" s="50">
        <f t="shared" si="6"/>
        <v>0</v>
      </c>
      <c r="R11" s="50" t="e">
        <f t="shared" si="7"/>
        <v>#VALUE!</v>
      </c>
      <c r="S11" s="50" t="e">
        <f t="shared" si="11"/>
        <v>#VALUE!</v>
      </c>
      <c r="T11" s="57" t="str">
        <f t="shared" si="0"/>
        <v>×</v>
      </c>
      <c r="U11" s="56" t="str">
        <f t="shared" si="8"/>
        <v/>
      </c>
      <c r="V11" s="56" t="str">
        <f t="shared" si="9"/>
        <v/>
      </c>
    </row>
    <row r="12" spans="1:22" ht="41.15" customHeight="1" x14ac:dyDescent="0.2">
      <c r="A12" s="70"/>
      <c r="B12" s="71"/>
      <c r="C12" s="69"/>
      <c r="D12" s="62" t="str">
        <f>IF(C12="","",ROUNDDOWN((C12-(C12/計算元数字!$B$4/0.9))*0.7,0))</f>
        <v/>
      </c>
      <c r="E12" s="23"/>
      <c r="F12" s="26" t="str">
        <f>IF(E12="","",VLOOKUP(E12,計算元数字!$A$1:$B$3,2,1))</f>
        <v/>
      </c>
      <c r="G12" s="65" t="str">
        <f>IF(C12="","",ROUNDDOWN((C12-(C12/計算元数字!$B$4/0.9))*F12,0))</f>
        <v/>
      </c>
      <c r="H12" s="54" t="str">
        <f t="shared" si="1"/>
        <v/>
      </c>
      <c r="I12" s="38"/>
      <c r="J12" s="60" t="str">
        <f t="shared" si="2"/>
        <v/>
      </c>
      <c r="K12" s="72"/>
      <c r="L12" s="50" t="e">
        <f t="shared" si="3"/>
        <v>#VALUE!</v>
      </c>
      <c r="M12" s="57" t="e">
        <f t="shared" si="4"/>
        <v>#VALUE!</v>
      </c>
      <c r="N12" s="46" t="e">
        <f t="shared" si="5"/>
        <v>#VALUE!</v>
      </c>
      <c r="O12" s="49">
        <f>C12/計算元数字!$B$4/0.9</f>
        <v>0</v>
      </c>
      <c r="P12" s="50">
        <f t="shared" si="10"/>
        <v>0</v>
      </c>
      <c r="Q12" s="50">
        <f t="shared" si="6"/>
        <v>0</v>
      </c>
      <c r="R12" s="50" t="e">
        <f t="shared" si="7"/>
        <v>#VALUE!</v>
      </c>
      <c r="S12" s="49" t="e">
        <f t="shared" si="11"/>
        <v>#VALUE!</v>
      </c>
      <c r="T12" s="57" t="str">
        <f t="shared" si="0"/>
        <v>×</v>
      </c>
      <c r="U12" s="56" t="str">
        <f t="shared" si="8"/>
        <v/>
      </c>
      <c r="V12" s="56" t="str">
        <f t="shared" si="9"/>
        <v/>
      </c>
    </row>
    <row r="13" spans="1:22" ht="41.15" customHeight="1" x14ac:dyDescent="0.2">
      <c r="A13" s="70"/>
      <c r="B13" s="71"/>
      <c r="C13" s="69"/>
      <c r="D13" s="62" t="str">
        <f>IF(C13="","",ROUNDDOWN((C13-(C13/計算元数字!$B$4/0.9))*0.7,0))</f>
        <v/>
      </c>
      <c r="E13" s="23"/>
      <c r="F13" s="26" t="str">
        <f>IF(E13="","",VLOOKUP(E13,計算元数字!$A$1:$B$3,2,1))</f>
        <v/>
      </c>
      <c r="G13" s="65" t="str">
        <f>IF(C13="","",ROUNDDOWN((C13-(C13/計算元数字!$B$4/0.9))*F13,0))</f>
        <v/>
      </c>
      <c r="H13" s="54" t="str">
        <f t="shared" si="1"/>
        <v/>
      </c>
      <c r="I13" s="38"/>
      <c r="J13" s="60" t="str">
        <f t="shared" si="2"/>
        <v/>
      </c>
      <c r="K13" s="72"/>
      <c r="L13" s="50" t="e">
        <f t="shared" si="3"/>
        <v>#VALUE!</v>
      </c>
      <c r="M13" s="57" t="e">
        <f t="shared" si="4"/>
        <v>#VALUE!</v>
      </c>
      <c r="N13" s="46" t="e">
        <f t="shared" si="5"/>
        <v>#VALUE!</v>
      </c>
      <c r="O13" s="49">
        <f>C13/計算元数字!$B$4/0.9</f>
        <v>0</v>
      </c>
      <c r="P13" s="50">
        <f t="shared" si="10"/>
        <v>0</v>
      </c>
      <c r="Q13" s="50">
        <f t="shared" si="6"/>
        <v>0</v>
      </c>
      <c r="R13" s="50" t="e">
        <f t="shared" si="7"/>
        <v>#VALUE!</v>
      </c>
      <c r="S13" s="58" t="e">
        <f t="shared" si="11"/>
        <v>#VALUE!</v>
      </c>
      <c r="T13" s="57" t="str">
        <f t="shared" si="0"/>
        <v>×</v>
      </c>
      <c r="U13" s="56" t="str">
        <f t="shared" si="8"/>
        <v/>
      </c>
      <c r="V13" s="56" t="str">
        <f t="shared" si="9"/>
        <v/>
      </c>
    </row>
    <row r="14" spans="1:22" ht="41.15" customHeight="1" thickBot="1" x14ac:dyDescent="0.25">
      <c r="A14" s="70"/>
      <c r="B14" s="71"/>
      <c r="C14" s="69"/>
      <c r="D14" s="62" t="str">
        <f>IF(C14="","",ROUNDDOWN((C14-(C14/計算元数字!$B$4/0.9))*0.7,0))</f>
        <v/>
      </c>
      <c r="E14" s="23"/>
      <c r="F14" s="26" t="str">
        <f>IF(E14="","",VLOOKUP(E14,計算元数字!$A$1:$B$3,2,1))</f>
        <v/>
      </c>
      <c r="G14" s="66" t="str">
        <f>IF(C14="","",ROUNDDOWN((C14-(C14/計算元数字!$B$4/0.9))*F14,0))</f>
        <v/>
      </c>
      <c r="H14" s="54" t="str">
        <f t="shared" si="1"/>
        <v/>
      </c>
      <c r="I14" s="38"/>
      <c r="J14" s="60" t="str">
        <f t="shared" si="2"/>
        <v/>
      </c>
      <c r="K14" s="72"/>
      <c r="L14" s="50" t="e">
        <f t="shared" si="3"/>
        <v>#VALUE!</v>
      </c>
      <c r="M14" s="57" t="e">
        <f t="shared" si="4"/>
        <v>#VALUE!</v>
      </c>
      <c r="N14" s="46" t="e">
        <f t="shared" si="5"/>
        <v>#VALUE!</v>
      </c>
      <c r="O14" s="49">
        <f>C14/計算元数字!$B$4/0.9</f>
        <v>0</v>
      </c>
      <c r="P14" s="50">
        <f t="shared" si="10"/>
        <v>0</v>
      </c>
      <c r="Q14" s="50">
        <f t="shared" si="6"/>
        <v>0</v>
      </c>
      <c r="R14" s="50" t="e">
        <f t="shared" si="7"/>
        <v>#VALUE!</v>
      </c>
      <c r="S14" s="58" t="e">
        <f t="shared" si="11"/>
        <v>#VALUE!</v>
      </c>
      <c r="T14" s="57" t="str">
        <f t="shared" si="0"/>
        <v>×</v>
      </c>
      <c r="U14" s="56" t="str">
        <f t="shared" si="8"/>
        <v/>
      </c>
      <c r="V14" s="56" t="str">
        <f t="shared" si="9"/>
        <v/>
      </c>
    </row>
    <row r="15" spans="1:22" s="6" customFormat="1" ht="44.25" customHeight="1" x14ac:dyDescent="0.2">
      <c r="A15" s="13" t="s">
        <v>4</v>
      </c>
      <c r="B15" s="12" t="s">
        <v>3</v>
      </c>
      <c r="C15" s="25">
        <f>SUM(C8:C14)</f>
        <v>100000</v>
      </c>
      <c r="D15" s="25">
        <f>SUM(D8:D14)</f>
        <v>14444</v>
      </c>
      <c r="E15" s="12" t="s">
        <v>3</v>
      </c>
      <c r="F15" s="25">
        <f>SUM(F8:F14)</f>
        <v>0.1</v>
      </c>
      <c r="G15" s="27">
        <f>SUM(G8:G14)</f>
        <v>2063</v>
      </c>
      <c r="H15" s="25">
        <f>SUM(H8:H14)</f>
        <v>16507</v>
      </c>
      <c r="I15" s="13"/>
      <c r="J15" s="43"/>
    </row>
    <row r="16" spans="1:22" s="6" customFormat="1" ht="18.75" customHeight="1" x14ac:dyDescent="0.2">
      <c r="A16" s="17" t="s">
        <v>5</v>
      </c>
      <c r="B16" s="15"/>
      <c r="C16" s="16"/>
      <c r="D16" s="15"/>
      <c r="E16" s="15"/>
      <c r="F16" s="15"/>
      <c r="G16" s="15"/>
      <c r="H16" s="16"/>
      <c r="I16" s="17"/>
      <c r="J16" s="17"/>
      <c r="K16" s="18"/>
    </row>
    <row r="17" spans="1:20" s="6" customFormat="1" ht="98.25" customHeight="1" x14ac:dyDescent="0.2">
      <c r="A17" s="18" t="s">
        <v>6</v>
      </c>
      <c r="B17" s="114" t="s">
        <v>16</v>
      </c>
      <c r="C17" s="114"/>
      <c r="D17" s="114"/>
      <c r="E17" s="114"/>
      <c r="F17" s="114"/>
      <c r="G17" s="114"/>
      <c r="H17" s="114"/>
      <c r="I17" s="18"/>
      <c r="J17" s="18"/>
      <c r="K17" s="18"/>
    </row>
    <row r="18" spans="1:20" s="6" customFormat="1" ht="315" customHeight="1" x14ac:dyDescent="0.2">
      <c r="A18" s="18" t="s">
        <v>7</v>
      </c>
      <c r="B18" s="113" t="s">
        <v>55</v>
      </c>
      <c r="C18" s="113"/>
      <c r="D18" s="113"/>
      <c r="E18" s="113"/>
      <c r="F18" s="113"/>
      <c r="G18" s="113"/>
      <c r="H18" s="113"/>
      <c r="I18" s="18"/>
      <c r="J18" s="18"/>
      <c r="K18" s="18"/>
    </row>
    <row r="19" spans="1:20" s="6" customFormat="1" ht="50.25" customHeight="1" x14ac:dyDescent="0.2">
      <c r="A19" s="18" t="s">
        <v>8</v>
      </c>
      <c r="B19" s="113" t="s">
        <v>57</v>
      </c>
      <c r="C19" s="113"/>
      <c r="D19" s="113"/>
      <c r="E19" s="113"/>
      <c r="F19" s="113"/>
      <c r="G19" s="113"/>
      <c r="H19" s="113"/>
      <c r="I19" s="18"/>
      <c r="J19" s="18"/>
      <c r="K19" s="18"/>
    </row>
    <row r="20" spans="1:20" s="6" customFormat="1" ht="18.75" customHeight="1" x14ac:dyDescent="0.2">
      <c r="A20" s="18" t="s">
        <v>9</v>
      </c>
      <c r="B20" s="113" t="s">
        <v>11</v>
      </c>
      <c r="C20" s="113"/>
      <c r="D20" s="113"/>
      <c r="E20" s="113"/>
      <c r="F20" s="113"/>
      <c r="G20" s="113"/>
      <c r="H20" s="113"/>
      <c r="I20" s="18"/>
      <c r="J20" s="18"/>
      <c r="K20" s="18"/>
    </row>
    <row r="21" spans="1:20" s="6" customFormat="1" ht="18.75" customHeight="1" x14ac:dyDescent="0.2">
      <c r="A21" s="18" t="s">
        <v>10</v>
      </c>
      <c r="B21" s="113" t="s">
        <v>14</v>
      </c>
      <c r="C21" s="113"/>
      <c r="D21" s="113"/>
      <c r="E21" s="113"/>
      <c r="F21" s="113"/>
      <c r="G21" s="113"/>
      <c r="I21" s="18"/>
      <c r="J21" s="18"/>
      <c r="K21" s="18"/>
      <c r="L21" s="2"/>
      <c r="M21" s="2"/>
      <c r="N21" s="2"/>
      <c r="O21" s="2"/>
      <c r="P21" s="2"/>
      <c r="Q21" s="2"/>
      <c r="R21" s="2"/>
      <c r="S21" s="2"/>
      <c r="T21" s="2"/>
    </row>
    <row r="22" spans="1:20" s="6" customFormat="1" ht="18.75" customHeight="1" x14ac:dyDescent="0.2">
      <c r="A22" s="18"/>
      <c r="B22" s="113"/>
      <c r="C22" s="113"/>
      <c r="D22" s="113"/>
      <c r="E22" s="113"/>
      <c r="F22" s="113"/>
      <c r="G22" s="113"/>
      <c r="H22" s="113"/>
      <c r="I22" s="18"/>
      <c r="J22" s="18"/>
      <c r="K22" s="3"/>
      <c r="L22" s="2"/>
      <c r="M22" s="2"/>
      <c r="N22" s="2"/>
      <c r="O22" s="2"/>
      <c r="P22" s="2"/>
      <c r="Q22" s="2"/>
      <c r="R22" s="2"/>
      <c r="S22" s="2"/>
      <c r="T22" s="2"/>
    </row>
    <row r="23" spans="1:20" ht="16.5" customHeight="1" x14ac:dyDescent="0.2">
      <c r="A23" s="18"/>
      <c r="B23" s="113"/>
      <c r="C23" s="113"/>
      <c r="D23" s="113"/>
      <c r="E23" s="113"/>
      <c r="F23" s="113"/>
      <c r="G23" s="113"/>
      <c r="H23" s="113"/>
      <c r="I23" s="18"/>
      <c r="J23" s="18"/>
    </row>
  </sheetData>
  <mergeCells count="27">
    <mergeCell ref="B23:H23"/>
    <mergeCell ref="B17:H17"/>
    <mergeCell ref="B18:H18"/>
    <mergeCell ref="B19:H19"/>
    <mergeCell ref="B20:H20"/>
    <mergeCell ref="B22:H22"/>
    <mergeCell ref="B21:G21"/>
    <mergeCell ref="I5:I7"/>
    <mergeCell ref="A5:A7"/>
    <mergeCell ref="C5:H5"/>
    <mergeCell ref="B6:B7"/>
    <mergeCell ref="C6:D6"/>
    <mergeCell ref="E6:G6"/>
    <mergeCell ref="H6:H7"/>
    <mergeCell ref="T5:T7"/>
    <mergeCell ref="J6:J7"/>
    <mergeCell ref="V5:V7"/>
    <mergeCell ref="U5:U7"/>
    <mergeCell ref="P5:P7"/>
    <mergeCell ref="Q5:Q7"/>
    <mergeCell ref="R5:R7"/>
    <mergeCell ref="S5:S7"/>
    <mergeCell ref="K5:K7"/>
    <mergeCell ref="L5:L7"/>
    <mergeCell ref="M5:M7"/>
    <mergeCell ref="N5:N7"/>
    <mergeCell ref="O5:O7"/>
  </mergeCells>
  <phoneticPr fontId="2"/>
  <printOptions horizontalCentered="1"/>
  <pageMargins left="0.39370078740157483" right="0.39370078740157483" top="0.74803149606299213" bottom="0.55118110236220474" header="0.31496062992125984" footer="0.31496062992125984"/>
  <pageSetup paperSize="8" scale="5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F67C60B-341F-49D5-BA1A-3618E546B8AF}">
          <x14:formula1>
            <xm:f>計算元数字!$A$1:$A$3</xm:f>
          </x14:formula1>
          <xm:sqref>E8:E14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76672-6A1F-4310-AF79-C140B3A3B4A3}">
  <sheetPr>
    <pageSetUpPr fitToPage="1"/>
  </sheetPr>
  <dimension ref="A1:I22"/>
  <sheetViews>
    <sheetView topLeftCell="A10" zoomScale="75" zoomScaleNormal="75" workbookViewId="0">
      <selection activeCell="M10" sqref="M10"/>
    </sheetView>
  </sheetViews>
  <sheetFormatPr defaultColWidth="8.8984375" defaultRowHeight="12" x14ac:dyDescent="0.2"/>
  <cols>
    <col min="1" max="1" width="6" style="3" customWidth="1"/>
    <col min="2" max="2" width="15.59765625" style="1" customWidth="1"/>
    <col min="3" max="3" width="24.59765625" style="4" customWidth="1"/>
    <col min="4" max="5" width="24.59765625" style="5" customWidth="1"/>
    <col min="6" max="6" width="24.59765625" style="5" hidden="1" customWidth="1"/>
    <col min="7" max="7" width="24.59765625" style="5" customWidth="1"/>
    <col min="8" max="8" width="18.8984375" style="2" customWidth="1"/>
    <col min="9" max="9" width="12.5" style="3" customWidth="1"/>
    <col min="10" max="16384" width="8.8984375" style="2"/>
  </cols>
  <sheetData>
    <row r="1" spans="1:9" ht="30" customHeight="1" x14ac:dyDescent="0.2">
      <c r="A1" s="19" t="s">
        <v>17</v>
      </c>
      <c r="I1" s="19"/>
    </row>
    <row r="2" spans="1:9" ht="30" customHeight="1" x14ac:dyDescent="0.2">
      <c r="A2" s="19"/>
      <c r="I2" s="19"/>
    </row>
    <row r="3" spans="1:9" ht="30" customHeight="1" x14ac:dyDescent="0.2">
      <c r="A3" s="20" t="s">
        <v>27</v>
      </c>
      <c r="C3" s="7"/>
      <c r="D3" s="8"/>
      <c r="E3" s="8"/>
      <c r="I3" s="20"/>
    </row>
    <row r="4" spans="1:9" ht="20.5" customHeight="1" x14ac:dyDescent="0.2">
      <c r="A4" s="102" t="s">
        <v>0</v>
      </c>
      <c r="B4" s="21" t="s">
        <v>1</v>
      </c>
      <c r="C4" s="103" t="s">
        <v>13</v>
      </c>
      <c r="D4" s="104"/>
      <c r="E4" s="104"/>
      <c r="F4" s="104"/>
      <c r="G4" s="104"/>
      <c r="H4" s="105"/>
      <c r="I4" s="102" t="s">
        <v>56</v>
      </c>
    </row>
    <row r="5" spans="1:9" ht="53.25" customHeight="1" thickBot="1" x14ac:dyDescent="0.25">
      <c r="A5" s="93"/>
      <c r="B5" s="96" t="s">
        <v>2</v>
      </c>
      <c r="C5" s="106" t="s">
        <v>18</v>
      </c>
      <c r="D5" s="107"/>
      <c r="E5" s="108" t="s">
        <v>54</v>
      </c>
      <c r="F5" s="109"/>
      <c r="G5" s="110"/>
      <c r="H5" s="111" t="s">
        <v>12</v>
      </c>
      <c r="I5" s="93"/>
    </row>
    <row r="6" spans="1:9" ht="42" customHeight="1" thickBot="1" x14ac:dyDescent="0.25">
      <c r="A6" s="94"/>
      <c r="B6" s="98"/>
      <c r="C6" s="14" t="s">
        <v>15</v>
      </c>
      <c r="D6" s="9" t="s">
        <v>24</v>
      </c>
      <c r="E6" s="41" t="s">
        <v>19</v>
      </c>
      <c r="F6" s="41" t="s">
        <v>26</v>
      </c>
      <c r="G6" s="9" t="s">
        <v>25</v>
      </c>
      <c r="H6" s="112"/>
      <c r="I6" s="94"/>
    </row>
    <row r="7" spans="1:9" ht="41.15" customHeight="1" thickTop="1" x14ac:dyDescent="0.2">
      <c r="A7" s="37">
        <f>IF('入力用シート県1-2'!A8="","",'入力用シート県1-2'!A8)</f>
        <v>1</v>
      </c>
      <c r="B7" s="10" t="str">
        <f>IF('入力用シート県1-2'!B8="","",'入力用シート県1-2'!B8)</f>
        <v>長野太郎（例）</v>
      </c>
      <c r="C7" s="24">
        <f>IF('入力用シート県1-2'!C8="","",'入力用シート県1-2'!C8)</f>
        <v>100000</v>
      </c>
      <c r="D7" s="62">
        <f>IF('入力用シート県1-2'!U8="","",'入力用シート県1-2'!U8)</f>
        <v>10634</v>
      </c>
      <c r="E7" s="63" t="str">
        <f>IF('入力用シート県1-2'!E8="","",'入力用シート県1-2'!E8)</f>
        <v>慣行比２割削減</v>
      </c>
      <c r="F7" s="64">
        <f>IF(E7="","",VLOOKUP(E7,計算元数字!$A$1:$B$3,2,1))</f>
        <v>0.1</v>
      </c>
      <c r="G7" s="65">
        <f>IF('入力用シート県1-2'!V8="","",'入力用シート県1-2'!V8)</f>
        <v>0</v>
      </c>
      <c r="H7" s="54">
        <f>IF(C7="","",D7+G7)</f>
        <v>10634</v>
      </c>
      <c r="I7" s="61"/>
    </row>
    <row r="8" spans="1:9" ht="41.15" customHeight="1" x14ac:dyDescent="0.2">
      <c r="A8" s="38" t="str">
        <f>IF('入力用シート県1-2'!A9="","",'入力用シート県1-2'!A9)</f>
        <v/>
      </c>
      <c r="B8" s="11" t="str">
        <f>IF('入力用シート県1-2'!B9="","",'入力用シート県1-2'!B9)</f>
        <v/>
      </c>
      <c r="C8" s="24" t="str">
        <f>IF('入力用シート県1-2'!C9="","",'入力用シート県1-2'!C9)</f>
        <v/>
      </c>
      <c r="D8" s="62" t="str">
        <f>IF('入力用シート県1-2'!U9="","",'入力用シート県1-2'!U9)</f>
        <v/>
      </c>
      <c r="E8" s="63" t="str">
        <f>IF('入力用シート県1-2'!E9="","",'入力用シート県1-2'!E9)</f>
        <v/>
      </c>
      <c r="F8" s="64" t="str">
        <f>IF(E8="","",VLOOKUP(E8,計算元数字!$A$1:$B$3,2,1))</f>
        <v/>
      </c>
      <c r="G8" s="65" t="str">
        <f>IF('入力用シート県1-2'!V9="","",'入力用シート県1-2'!V9)</f>
        <v/>
      </c>
      <c r="H8" s="54" t="str">
        <f t="shared" ref="H8:H13" si="0">IF(C8="","",D8+G8)</f>
        <v/>
      </c>
      <c r="I8" s="38"/>
    </row>
    <row r="9" spans="1:9" ht="41.15" customHeight="1" x14ac:dyDescent="0.2">
      <c r="A9" s="38" t="str">
        <f>IF('入力用シート県1-2'!A10="","",'入力用シート県1-2'!A10)</f>
        <v/>
      </c>
      <c r="B9" s="11" t="str">
        <f>IF('入力用シート県1-2'!B10="","",'入力用シート県1-2'!B10)</f>
        <v/>
      </c>
      <c r="C9" s="24" t="str">
        <f>IF('入力用シート県1-2'!C10="","",'入力用シート県1-2'!C10)</f>
        <v/>
      </c>
      <c r="D9" s="62" t="str">
        <f>IF('入力用シート県1-2'!U10="","",'入力用シート県1-2'!U10)</f>
        <v/>
      </c>
      <c r="E9" s="63" t="str">
        <f>IF('入力用シート県1-2'!E10="","",'入力用シート県1-2'!E10)</f>
        <v/>
      </c>
      <c r="F9" s="64" t="str">
        <f>IF(E9="","",VLOOKUP(E9,計算元数字!$A$1:$B$3,2,1))</f>
        <v/>
      </c>
      <c r="G9" s="65" t="str">
        <f>IF('入力用シート県1-2'!V10="","",'入力用シート県1-2'!V10)</f>
        <v/>
      </c>
      <c r="H9" s="54" t="str">
        <f t="shared" si="0"/>
        <v/>
      </c>
      <c r="I9" s="38"/>
    </row>
    <row r="10" spans="1:9" ht="41.15" customHeight="1" x14ac:dyDescent="0.2">
      <c r="A10" s="38" t="str">
        <f>IF('入力用シート県1-2'!A11="","",'入力用シート県1-2'!A11)</f>
        <v/>
      </c>
      <c r="B10" s="11" t="str">
        <f>IF('入力用シート県1-2'!B11="","",'入力用シート県1-2'!B11)</f>
        <v/>
      </c>
      <c r="C10" s="24" t="str">
        <f>IF('入力用シート県1-2'!C11="","",'入力用シート県1-2'!C11)</f>
        <v/>
      </c>
      <c r="D10" s="62" t="str">
        <f>IF('入力用シート県1-2'!U11="","",'入力用シート県1-2'!U11)</f>
        <v/>
      </c>
      <c r="E10" s="63" t="str">
        <f>IF('入力用シート県1-2'!E11="","",'入力用シート県1-2'!E11)</f>
        <v/>
      </c>
      <c r="F10" s="64" t="str">
        <f>IF(E10="","",VLOOKUP(E10,計算元数字!$A$1:$B$3,2,1))</f>
        <v/>
      </c>
      <c r="G10" s="65" t="str">
        <f>IF('入力用シート県1-2'!V11="","",'入力用シート県1-2'!V11)</f>
        <v/>
      </c>
      <c r="H10" s="54" t="str">
        <f t="shared" si="0"/>
        <v/>
      </c>
      <c r="I10" s="38"/>
    </row>
    <row r="11" spans="1:9" ht="41.15" customHeight="1" x14ac:dyDescent="0.2">
      <c r="A11" s="38" t="str">
        <f>IF('入力用シート県1-2'!A12="","",'入力用シート県1-2'!A12)</f>
        <v/>
      </c>
      <c r="B11" s="11" t="str">
        <f>IF('入力用シート県1-2'!B12="","",'入力用シート県1-2'!B12)</f>
        <v/>
      </c>
      <c r="C11" s="24" t="str">
        <f>IF('入力用シート県1-2'!C12="","",'入力用シート県1-2'!C12)</f>
        <v/>
      </c>
      <c r="D11" s="62" t="str">
        <f>IF('入力用シート県1-2'!U12="","",'入力用シート県1-2'!U12)</f>
        <v/>
      </c>
      <c r="E11" s="63" t="str">
        <f>IF('入力用シート県1-2'!E12="","",'入力用シート県1-2'!E12)</f>
        <v/>
      </c>
      <c r="F11" s="64" t="str">
        <f>IF(E11="","",VLOOKUP(E11,計算元数字!$A$1:$B$3,2,1))</f>
        <v/>
      </c>
      <c r="G11" s="65" t="str">
        <f>IF('入力用シート県1-2'!V12="","",'入力用シート県1-2'!V12)</f>
        <v/>
      </c>
      <c r="H11" s="54" t="str">
        <f t="shared" si="0"/>
        <v/>
      </c>
      <c r="I11" s="38"/>
    </row>
    <row r="12" spans="1:9" ht="41.15" customHeight="1" x14ac:dyDescent="0.2">
      <c r="A12" s="38" t="str">
        <f>IF('入力用シート県1-2'!A13="","",'入力用シート県1-2'!A13)</f>
        <v/>
      </c>
      <c r="B12" s="11" t="str">
        <f>IF('入力用シート県1-2'!B13="","",'入力用シート県1-2'!B13)</f>
        <v/>
      </c>
      <c r="C12" s="24" t="str">
        <f>IF('入力用シート県1-2'!C13="","",'入力用シート県1-2'!C13)</f>
        <v/>
      </c>
      <c r="D12" s="62" t="str">
        <f>IF('入力用シート県1-2'!U13="","",'入力用シート県1-2'!U13)</f>
        <v/>
      </c>
      <c r="E12" s="63" t="str">
        <f>IF('入力用シート県1-2'!E13="","",'入力用シート県1-2'!E13)</f>
        <v/>
      </c>
      <c r="F12" s="64" t="str">
        <f>IF(E12="","",VLOOKUP(E12,計算元数字!$A$1:$B$3,2,1))</f>
        <v/>
      </c>
      <c r="G12" s="65" t="str">
        <f>IF('入力用シート県1-2'!V13="","",'入力用シート県1-2'!V13)</f>
        <v/>
      </c>
      <c r="H12" s="54" t="str">
        <f t="shared" si="0"/>
        <v/>
      </c>
      <c r="I12" s="38"/>
    </row>
    <row r="13" spans="1:9" ht="41.15" customHeight="1" thickBot="1" x14ac:dyDescent="0.25">
      <c r="A13" s="38" t="str">
        <f>IF('入力用シート県1-2'!A14="","",'入力用シート県1-2'!A14)</f>
        <v/>
      </c>
      <c r="B13" s="11" t="str">
        <f>IF('入力用シート県1-2'!B14="","",'入力用シート県1-2'!B14)</f>
        <v/>
      </c>
      <c r="C13" s="24" t="str">
        <f>IF('入力用シート県1-2'!C14="","",'入力用シート県1-2'!C14)</f>
        <v/>
      </c>
      <c r="D13" s="62" t="str">
        <f>IF('入力用シート県1-2'!U14="","",'入力用シート県1-2'!U14)</f>
        <v/>
      </c>
      <c r="E13" s="63" t="str">
        <f>IF('入力用シート県1-2'!E14="","",'入力用シート県1-2'!E14)</f>
        <v/>
      </c>
      <c r="F13" s="64" t="str">
        <f>IF(E13="","",VLOOKUP(E13,計算元数字!$A$1:$B$3,2,1))</f>
        <v/>
      </c>
      <c r="G13" s="66" t="str">
        <f>IF('入力用シート県1-2'!V14="","",'入力用シート県1-2'!V14)</f>
        <v/>
      </c>
      <c r="H13" s="54" t="str">
        <f t="shared" si="0"/>
        <v/>
      </c>
      <c r="I13" s="38"/>
    </row>
    <row r="14" spans="1:9" s="6" customFormat="1" ht="44.25" customHeight="1" x14ac:dyDescent="0.2">
      <c r="A14" s="13" t="s">
        <v>4</v>
      </c>
      <c r="B14" s="12" t="s">
        <v>3</v>
      </c>
      <c r="C14" s="25">
        <f>SUM(C7:C13)</f>
        <v>100000</v>
      </c>
      <c r="D14" s="25">
        <f>SUM(D7:D13)</f>
        <v>10634</v>
      </c>
      <c r="E14" s="12" t="s">
        <v>3</v>
      </c>
      <c r="F14" s="25">
        <f>SUM(F7:F13)</f>
        <v>0.1</v>
      </c>
      <c r="G14" s="27">
        <f>SUM(G7:G13)</f>
        <v>0</v>
      </c>
      <c r="H14" s="25">
        <f>SUM(H7:H13)</f>
        <v>10634</v>
      </c>
      <c r="I14" s="13"/>
    </row>
    <row r="15" spans="1:9" s="6" customFormat="1" ht="18.75" customHeight="1" x14ac:dyDescent="0.2">
      <c r="A15" s="17" t="s">
        <v>5</v>
      </c>
      <c r="B15" s="15"/>
      <c r="C15" s="16"/>
      <c r="D15" s="15"/>
      <c r="E15" s="15"/>
      <c r="F15" s="15"/>
      <c r="G15" s="15"/>
      <c r="H15" s="16"/>
      <c r="I15" s="17"/>
    </row>
    <row r="16" spans="1:9" s="6" customFormat="1" ht="98.25" customHeight="1" x14ac:dyDescent="0.2">
      <c r="A16" s="18" t="s">
        <v>6</v>
      </c>
      <c r="B16" s="114" t="s">
        <v>16</v>
      </c>
      <c r="C16" s="114"/>
      <c r="D16" s="114"/>
      <c r="E16" s="114"/>
      <c r="F16" s="114"/>
      <c r="G16" s="114"/>
      <c r="H16" s="114"/>
      <c r="I16" s="18"/>
    </row>
    <row r="17" spans="1:9" s="6" customFormat="1" ht="315" customHeight="1" x14ac:dyDescent="0.2">
      <c r="A17" s="18" t="s">
        <v>7</v>
      </c>
      <c r="B17" s="113" t="s">
        <v>55</v>
      </c>
      <c r="C17" s="113"/>
      <c r="D17" s="113"/>
      <c r="E17" s="113"/>
      <c r="F17" s="113"/>
      <c r="G17" s="113"/>
      <c r="H17" s="113"/>
      <c r="I17" s="18"/>
    </row>
    <row r="18" spans="1:9" s="6" customFormat="1" ht="50.25" customHeight="1" x14ac:dyDescent="0.2">
      <c r="A18" s="18" t="s">
        <v>8</v>
      </c>
      <c r="B18" s="113" t="s">
        <v>57</v>
      </c>
      <c r="C18" s="113"/>
      <c r="D18" s="113"/>
      <c r="E18" s="113"/>
      <c r="F18" s="113"/>
      <c r="G18" s="113"/>
      <c r="H18" s="113"/>
      <c r="I18" s="18"/>
    </row>
    <row r="19" spans="1:9" s="6" customFormat="1" ht="18.75" customHeight="1" x14ac:dyDescent="0.2">
      <c r="A19" s="18" t="s">
        <v>9</v>
      </c>
      <c r="B19" s="113" t="s">
        <v>11</v>
      </c>
      <c r="C19" s="113"/>
      <c r="D19" s="113"/>
      <c r="E19" s="113"/>
      <c r="F19" s="113"/>
      <c r="G19" s="113"/>
      <c r="H19" s="113"/>
      <c r="I19" s="18"/>
    </row>
    <row r="20" spans="1:9" s="6" customFormat="1" ht="18.75" customHeight="1" x14ac:dyDescent="0.2">
      <c r="A20" s="18" t="s">
        <v>10</v>
      </c>
      <c r="B20" s="113" t="s">
        <v>14</v>
      </c>
      <c r="C20" s="113"/>
      <c r="D20" s="113"/>
      <c r="E20" s="113"/>
      <c r="F20" s="113"/>
      <c r="G20" s="113"/>
      <c r="I20" s="18"/>
    </row>
    <row r="21" spans="1:9" s="6" customFormat="1" ht="18.75" customHeight="1" x14ac:dyDescent="0.2">
      <c r="A21" s="18"/>
      <c r="B21" s="113"/>
      <c r="C21" s="113"/>
      <c r="D21" s="113"/>
      <c r="E21" s="113"/>
      <c r="F21" s="113"/>
      <c r="G21" s="113"/>
      <c r="H21" s="113"/>
      <c r="I21" s="18"/>
    </row>
    <row r="22" spans="1:9" ht="16.5" customHeight="1" x14ac:dyDescent="0.2">
      <c r="A22" s="18"/>
      <c r="B22" s="113"/>
      <c r="C22" s="113"/>
      <c r="D22" s="113"/>
      <c r="E22" s="113"/>
      <c r="F22" s="113"/>
      <c r="G22" s="113"/>
      <c r="H22" s="113"/>
      <c r="I22" s="18"/>
    </row>
  </sheetData>
  <mergeCells count="14">
    <mergeCell ref="I4:I6"/>
    <mergeCell ref="B5:B6"/>
    <mergeCell ref="C5:D5"/>
    <mergeCell ref="E5:G5"/>
    <mergeCell ref="H5:H6"/>
    <mergeCell ref="A4:A6"/>
    <mergeCell ref="C4:H4"/>
    <mergeCell ref="B22:H22"/>
    <mergeCell ref="B16:H16"/>
    <mergeCell ref="B17:H17"/>
    <mergeCell ref="B18:H18"/>
    <mergeCell ref="B19:H19"/>
    <mergeCell ref="B20:G20"/>
    <mergeCell ref="B21:H21"/>
  </mergeCells>
  <phoneticPr fontId="2"/>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59410CB-6127-4841-A220-E0D2EB98B101}">
          <x14:formula1>
            <xm:f>計算元数字!$A$1:$A$3</xm:f>
          </x14:formula1>
          <xm:sqref>E7:E13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479D-4E2E-4F36-BDA9-315514505B67}">
  <dimension ref="A1:H23"/>
  <sheetViews>
    <sheetView workbookViewId="0">
      <selection activeCell="F20" sqref="F20:F21"/>
    </sheetView>
  </sheetViews>
  <sheetFormatPr defaultRowHeight="12" x14ac:dyDescent="0.2"/>
  <cols>
    <col min="7" max="7" width="16.296875" bestFit="1" customWidth="1"/>
    <col min="8" max="8" width="23.19921875" customWidth="1"/>
  </cols>
  <sheetData>
    <row r="1" spans="1:8" ht="14" x14ac:dyDescent="0.2">
      <c r="A1" s="29" t="s">
        <v>72</v>
      </c>
      <c r="B1" s="29"/>
      <c r="C1" s="29"/>
      <c r="D1" s="29"/>
      <c r="E1" s="29"/>
      <c r="F1" s="29"/>
      <c r="G1" s="29"/>
      <c r="H1" s="29"/>
    </row>
    <row r="2" spans="1:8" ht="14" x14ac:dyDescent="0.2">
      <c r="A2" s="29"/>
      <c r="B2" s="29"/>
      <c r="C2" s="29"/>
      <c r="D2" s="29"/>
      <c r="E2" s="29"/>
      <c r="F2" s="29"/>
      <c r="G2" s="29"/>
      <c r="H2" s="30"/>
    </row>
    <row r="3" spans="1:8" ht="14" x14ac:dyDescent="0.2">
      <c r="A3" s="29"/>
      <c r="B3" s="29"/>
      <c r="C3" s="29"/>
      <c r="D3" s="29"/>
      <c r="E3" s="29"/>
      <c r="F3" s="29"/>
      <c r="G3" s="29"/>
      <c r="H3" s="42"/>
    </row>
    <row r="4" spans="1:8" ht="14" x14ac:dyDescent="0.2">
      <c r="A4" s="29"/>
      <c r="B4" s="29"/>
      <c r="C4" s="29"/>
      <c r="D4" s="29"/>
      <c r="E4" s="29"/>
      <c r="F4" s="29"/>
      <c r="G4" s="29"/>
      <c r="H4" s="29"/>
    </row>
    <row r="5" spans="1:8" ht="14" x14ac:dyDescent="0.2">
      <c r="A5" s="29"/>
      <c r="B5" s="29"/>
      <c r="C5" s="29"/>
      <c r="D5" s="29"/>
      <c r="E5" s="29"/>
      <c r="F5" s="29"/>
      <c r="G5" s="29"/>
      <c r="H5" s="29"/>
    </row>
    <row r="6" spans="1:8" ht="14" x14ac:dyDescent="0.2">
      <c r="A6" s="29"/>
      <c r="B6" s="29"/>
      <c r="C6" s="29"/>
      <c r="D6" s="29"/>
      <c r="E6" s="29"/>
      <c r="F6" s="29"/>
      <c r="G6" s="29"/>
      <c r="H6" s="29"/>
    </row>
    <row r="7" spans="1:8" ht="14" x14ac:dyDescent="0.2">
      <c r="A7" s="77" t="s">
        <v>73</v>
      </c>
      <c r="B7" s="77"/>
      <c r="C7" s="77"/>
      <c r="D7" s="77"/>
      <c r="E7" s="77"/>
      <c r="F7" s="77"/>
      <c r="G7" s="77"/>
      <c r="H7" s="77"/>
    </row>
    <row r="8" spans="1:8" ht="14" x14ac:dyDescent="0.2">
      <c r="A8" s="29"/>
      <c r="B8" s="29"/>
      <c r="C8" s="29"/>
      <c r="D8" s="29"/>
      <c r="E8" s="29"/>
      <c r="F8" s="29"/>
      <c r="G8" s="29"/>
      <c r="H8" s="29"/>
    </row>
    <row r="9" spans="1:8" ht="14" x14ac:dyDescent="0.2">
      <c r="A9" s="29"/>
      <c r="B9" s="29"/>
      <c r="C9" s="29"/>
      <c r="D9" s="29"/>
      <c r="E9" s="29"/>
      <c r="F9" s="29"/>
      <c r="G9" s="29"/>
      <c r="H9" s="29"/>
    </row>
    <row r="10" spans="1:8" ht="14" x14ac:dyDescent="0.2">
      <c r="A10" s="29"/>
      <c r="B10" s="29"/>
      <c r="C10" s="29"/>
      <c r="D10" s="29"/>
      <c r="E10" s="29"/>
      <c r="F10" s="29"/>
      <c r="G10" s="29"/>
      <c r="H10" s="29"/>
    </row>
    <row r="11" spans="1:8" ht="14" x14ac:dyDescent="0.2">
      <c r="A11" s="29"/>
      <c r="B11" s="29"/>
      <c r="C11" s="29"/>
      <c r="D11" s="29"/>
      <c r="E11" s="29"/>
      <c r="F11" s="29"/>
      <c r="G11" s="29"/>
      <c r="H11" s="29"/>
    </row>
    <row r="12" spans="1:8" ht="12" customHeight="1" x14ac:dyDescent="0.2">
      <c r="A12" s="78" t="s">
        <v>74</v>
      </c>
      <c r="B12" s="78"/>
      <c r="C12" s="78"/>
      <c r="D12" s="78"/>
      <c r="E12" s="78"/>
      <c r="F12" s="78"/>
      <c r="G12" s="78"/>
      <c r="H12" s="78"/>
    </row>
    <row r="13" spans="1:8" ht="12" customHeight="1" x14ac:dyDescent="0.2">
      <c r="A13" s="78"/>
      <c r="B13" s="78"/>
      <c r="C13" s="78"/>
      <c r="D13" s="78"/>
      <c r="E13" s="78"/>
      <c r="F13" s="78"/>
      <c r="G13" s="78"/>
      <c r="H13" s="78"/>
    </row>
    <row r="14" spans="1:8" ht="12" customHeight="1" x14ac:dyDescent="0.2">
      <c r="A14" s="78"/>
      <c r="B14" s="78"/>
      <c r="C14" s="78"/>
      <c r="D14" s="78"/>
      <c r="E14" s="78"/>
      <c r="F14" s="78"/>
      <c r="G14" s="78"/>
      <c r="H14" s="78"/>
    </row>
    <row r="15" spans="1:8" ht="12" customHeight="1" x14ac:dyDescent="0.2">
      <c r="A15" s="78"/>
      <c r="B15" s="78"/>
      <c r="C15" s="78"/>
      <c r="D15" s="78"/>
      <c r="E15" s="78"/>
      <c r="F15" s="78"/>
      <c r="G15" s="78"/>
      <c r="H15" s="78"/>
    </row>
    <row r="16" spans="1:8" ht="12" customHeight="1" x14ac:dyDescent="0.2">
      <c r="A16" s="78"/>
      <c r="B16" s="78"/>
      <c r="C16" s="78"/>
      <c r="D16" s="78"/>
      <c r="E16" s="78"/>
      <c r="F16" s="78"/>
      <c r="G16" s="78"/>
      <c r="H16" s="78"/>
    </row>
    <row r="17" spans="1:8" x14ac:dyDescent="0.2">
      <c r="A17" s="78"/>
      <c r="B17" s="78"/>
      <c r="C17" s="78"/>
      <c r="D17" s="78"/>
      <c r="E17" s="78"/>
      <c r="F17" s="78"/>
      <c r="G17" s="78"/>
      <c r="H17" s="78"/>
    </row>
    <row r="20" spans="1:8" x14ac:dyDescent="0.2">
      <c r="G20" s="75" t="s">
        <v>75</v>
      </c>
      <c r="H20" s="75"/>
    </row>
    <row r="21" spans="1:8" x14ac:dyDescent="0.2">
      <c r="G21" s="34"/>
      <c r="H21" s="34"/>
    </row>
    <row r="23" spans="1:8" x14ac:dyDescent="0.2">
      <c r="G23" s="75" t="s">
        <v>76</v>
      </c>
      <c r="H23" s="75"/>
    </row>
  </sheetData>
  <mergeCells count="2">
    <mergeCell ref="A12:H17"/>
    <mergeCell ref="A7:H7"/>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D88B7-F182-4731-B3F7-DB0220739432}">
  <dimension ref="A1:B4"/>
  <sheetViews>
    <sheetView tabSelected="1" workbookViewId="0">
      <selection activeCell="G14" sqref="G14"/>
    </sheetView>
  </sheetViews>
  <sheetFormatPr defaultRowHeight="12" x14ac:dyDescent="0.2"/>
  <cols>
    <col min="1" max="1" width="33.296875" bestFit="1" customWidth="1"/>
    <col min="2" max="2" width="5.3984375" bestFit="1" customWidth="1"/>
  </cols>
  <sheetData>
    <row r="1" spans="1:2" x14ac:dyDescent="0.2">
      <c r="A1" s="40" t="s">
        <v>20</v>
      </c>
      <c r="B1" s="73">
        <v>0.1</v>
      </c>
    </row>
    <row r="2" spans="1:2" x14ac:dyDescent="0.2">
      <c r="A2" s="40" t="s">
        <v>21</v>
      </c>
      <c r="B2" s="73">
        <v>0.2</v>
      </c>
    </row>
    <row r="3" spans="1:2" x14ac:dyDescent="0.2">
      <c r="A3" s="40" t="s">
        <v>22</v>
      </c>
      <c r="B3" s="73">
        <v>0.3</v>
      </c>
    </row>
    <row r="4" spans="1:2" x14ac:dyDescent="0.2">
      <c r="A4" s="8" t="s">
        <v>23</v>
      </c>
      <c r="B4" s="74">
        <v>1.4</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q 4 R D V R S M I m i l A A A A 9 Q A A A B I A H A B D b 2 5 m a W c v U G F j a 2 F n Z S 5 4 b W w g o h g A K K A U A A A A A A A A A A A A A A A A A A A A A A A A A A A A h Y 8 x D o I w G I W v Q r r T Q j U G y U 8 Z 3 I w k J C b G t S k V q l A M L Z a 7 O X g k r y B G U T f H 9 7 1 v e O 9 + v U E 6 N L V 3 k Z 1 R r U 5 Q i A P k S S 3 a Q u k y Q b 0 9 + B F K G e R c n H g p v V H W J h 5 M k a D K 2 n N M i H M O u x l u u 5 L Q I A j J P t t s R S U b j j 6 y + i / 7 S h v L t Z C I w e 4 1 h l G 8 X O B o T n E A Z G K Q K f 3 t 6 T j 3 2 f 5 A W P W 1 7 T v J j t x f 5 0 C m C O R 9 g T 0 A U E s D B B Q A A g A I A K u E Q 1 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h E N V K I p H u A 4 A A A A R A A A A E w A c A E Z v c m 1 1 b G F z L 1 N l Y 3 R p b 2 4 x L m 0 g o h g A K K A U A A A A A A A A A A A A A A A A A A A A A A A A A A A A K 0 5 N L s n M z 1 M I h t C G 1 g B Q S w E C L Q A U A A I A C A C r h E N V F I w i a K U A A A D 1 A A A A E g A A A A A A A A A A A A A A A A A A A A A A Q 2 9 u Z m l n L 1 B h Y 2 t h Z 2 U u e G 1 s U E s B A i 0 A F A A C A A g A q 4 R D V Q / K 6 a u k A A A A 6 Q A A A B M A A A A A A A A A A A A A A A A A 8 Q A A A F t D b 2 5 0 Z W 5 0 X 1 R 5 c G V z X S 5 4 b W x Q S w E C L Q A U A A I A C A C r h E N V 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9 O m l s X 3 U k C M / l 0 3 w W 1 L H A A A A A A C A A A A A A A D Z g A A w A A A A B A A A A B k 5 k v 5 o q W T Q 6 D + h 2 Y y d H F l A A A A A A S A A A C g A A A A E A A A A D M Y E U F l t n s Y 9 a J / i j k e m O p Q A A A A n q S f S d N q h s R y 3 G e q v R B V Z Q w J S j G 8 J 5 j b Y q k T H Y S 8 M N l P v g 9 + q Y U u 9 f 5 q 8 r Y s 9 I 2 b B 4 M J M v w Q j h a b L h i V Q 3 i u E Y t F T e 1 4 9 o V r U m m K e c B G c / A U A A A A Q E W D n 5 m t 4 t t L u t e V 2 Q u Q U j c g 9 b E = < / D a t a M a s h u p > 
</file>

<file path=customXml/itemProps1.xml><?xml version="1.0" encoding="utf-8"?>
<ds:datastoreItem xmlns:ds="http://schemas.openxmlformats.org/officeDocument/2006/customXml" ds:itemID="{9D555C50-3203-4ABD-9A68-ACF86AB2EAB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県様式第1-1号</vt:lpstr>
      <vt:lpstr>県1-1別添</vt:lpstr>
      <vt:lpstr>入力用シート県1-2</vt:lpstr>
      <vt:lpstr>提出用シート</vt:lpstr>
      <vt:lpstr>県様式第1-4号</vt:lpstr>
      <vt:lpstr>計算元数字</vt:lpstr>
      <vt:lpstr>'入力用シート県1-2'!Print_Titles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勝人</dc:creator>
  <cp:lastModifiedBy>伊藤　勝人</cp:lastModifiedBy>
  <cp:lastPrinted>2023-04-13T05:08:41Z</cp:lastPrinted>
  <dcterms:created xsi:type="dcterms:W3CDTF">2022-07-20T12:41:15Z</dcterms:created>
  <dcterms:modified xsi:type="dcterms:W3CDTF">2023-05-30T05:37:44Z</dcterms:modified>
</cp:coreProperties>
</file>