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中学校（H21.4.1)" sheetId="1" r:id="rId1"/>
  </sheets>
  <definedNames>
    <definedName name="_xlnm.Print_Area" localSheetId="0">'中学校（H21.4.1)'!$A$1:$N$364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<sst xmlns="http://schemas.openxmlformats.org/spreadsheetml/2006/main" count="591" uniqueCount="324">
  <si>
    <t>中１</t>
  </si>
  <si>
    <t>市町村
（組合）
教委名等</t>
  </si>
  <si>
    <t>№</t>
  </si>
  <si>
    <t>市町村</t>
  </si>
  <si>
    <t>教委番号</t>
  </si>
  <si>
    <t>学校数
（分校数）
学校名</t>
  </si>
  <si>
    <t>生徒数計</t>
  </si>
  <si>
    <t>学年別生徒数</t>
  </si>
  <si>
    <t>学級数</t>
  </si>
  <si>
    <t>１学年</t>
  </si>
  <si>
    <t>２学年</t>
  </si>
  <si>
    <t>３学年</t>
  </si>
  <si>
    <t>合計</t>
  </si>
  <si>
    <t>東信教育事務所</t>
  </si>
  <si>
    <t>上田市</t>
  </si>
  <si>
    <t>第一</t>
  </si>
  <si>
    <t>第二</t>
  </si>
  <si>
    <t>第三</t>
  </si>
  <si>
    <t>第四</t>
  </si>
  <si>
    <t>第五</t>
  </si>
  <si>
    <t>第六</t>
  </si>
  <si>
    <t>塩田</t>
  </si>
  <si>
    <t>丸子</t>
  </si>
  <si>
    <t>丸子北</t>
  </si>
  <si>
    <t>真田</t>
  </si>
  <si>
    <t>菅平</t>
  </si>
  <si>
    <t>小諸市</t>
  </si>
  <si>
    <t>小諸東</t>
  </si>
  <si>
    <t>芦原</t>
  </si>
  <si>
    <t>佐久市</t>
  </si>
  <si>
    <t>浅間</t>
  </si>
  <si>
    <t>野沢</t>
  </si>
  <si>
    <t>東</t>
  </si>
  <si>
    <t>臼田</t>
  </si>
  <si>
    <t>望月</t>
  </si>
  <si>
    <t>浅科</t>
  </si>
  <si>
    <t>東御市</t>
  </si>
  <si>
    <t>北御牧</t>
  </si>
  <si>
    <t>南佐久郡</t>
  </si>
  <si>
    <t>佐久穂町</t>
  </si>
  <si>
    <t>佐久穂町</t>
  </si>
  <si>
    <t>佐久</t>
  </si>
  <si>
    <t>八千穂</t>
  </si>
  <si>
    <t>中２</t>
  </si>
  <si>
    <t>川上村</t>
  </si>
  <si>
    <t>川上</t>
  </si>
  <si>
    <t>南牧村</t>
  </si>
  <si>
    <t>南牧</t>
  </si>
  <si>
    <t>北佐久郡</t>
  </si>
  <si>
    <t>軽井沢町</t>
  </si>
  <si>
    <t>軽井沢町</t>
  </si>
  <si>
    <t>軽井沢</t>
  </si>
  <si>
    <t>御代田町</t>
  </si>
  <si>
    <t>御代田</t>
  </si>
  <si>
    <t>立科町</t>
  </si>
  <si>
    <t>立科</t>
  </si>
  <si>
    <t>小県郡</t>
  </si>
  <si>
    <t>長和町</t>
  </si>
  <si>
    <t>長和町</t>
  </si>
  <si>
    <t>和田</t>
  </si>
  <si>
    <t>青木村</t>
  </si>
  <si>
    <t>青木</t>
  </si>
  <si>
    <t>組合</t>
  </si>
  <si>
    <t>上田市長和町中学校組合</t>
  </si>
  <si>
    <t>依田窪南部</t>
  </si>
  <si>
    <t>小海町北相木村南相木村学校組合</t>
  </si>
  <si>
    <t>小海</t>
  </si>
  <si>
    <t>南信教育事務所</t>
  </si>
  <si>
    <t>岡谷市</t>
  </si>
  <si>
    <t>岡谷北部</t>
  </si>
  <si>
    <t>岡谷東部</t>
  </si>
  <si>
    <t>岡谷西部</t>
  </si>
  <si>
    <t>岡谷南部</t>
  </si>
  <si>
    <t>飯田市</t>
  </si>
  <si>
    <t>飯田西</t>
  </si>
  <si>
    <t>飯田東</t>
  </si>
  <si>
    <t>旭ケ丘</t>
  </si>
  <si>
    <t>緑ケ丘</t>
  </si>
  <si>
    <t>竜峡</t>
  </si>
  <si>
    <t>竜東</t>
  </si>
  <si>
    <t>鼎</t>
  </si>
  <si>
    <t>遠山</t>
  </si>
  <si>
    <t>高陵</t>
  </si>
  <si>
    <t>中３</t>
  </si>
  <si>
    <t>諏訪市</t>
  </si>
  <si>
    <t>上諏訪</t>
  </si>
  <si>
    <t>諏訪</t>
  </si>
  <si>
    <t>諏訪西</t>
  </si>
  <si>
    <t>諏訪南</t>
  </si>
  <si>
    <t>伊那市</t>
  </si>
  <si>
    <t>伊那</t>
  </si>
  <si>
    <t>西箕輪</t>
  </si>
  <si>
    <t>春富</t>
  </si>
  <si>
    <t>高遠</t>
  </si>
  <si>
    <t>長谷</t>
  </si>
  <si>
    <t>駒ヶ根市</t>
  </si>
  <si>
    <t>赤穂</t>
  </si>
  <si>
    <t>茅野市</t>
  </si>
  <si>
    <t>永明</t>
  </si>
  <si>
    <t>長峰</t>
  </si>
  <si>
    <t>諏訪郡</t>
  </si>
  <si>
    <t>下諏訪町</t>
  </si>
  <si>
    <t>下諏訪</t>
  </si>
  <si>
    <t>下諏訪社</t>
  </si>
  <si>
    <t>富士見町</t>
  </si>
  <si>
    <t>富士見高原</t>
  </si>
  <si>
    <t>原村</t>
  </si>
  <si>
    <t>原</t>
  </si>
  <si>
    <t>上伊那郡</t>
  </si>
  <si>
    <t>辰野町</t>
  </si>
  <si>
    <t>辰野</t>
  </si>
  <si>
    <t>箕輪町</t>
  </si>
  <si>
    <t>箕輪</t>
  </si>
  <si>
    <t>飯島町</t>
  </si>
  <si>
    <t>飯島</t>
  </si>
  <si>
    <t>中４</t>
  </si>
  <si>
    <t>南箕輪村</t>
  </si>
  <si>
    <t>南箕輪</t>
  </si>
  <si>
    <t>中川村</t>
  </si>
  <si>
    <t>宮田村</t>
  </si>
  <si>
    <t>宮田村</t>
  </si>
  <si>
    <t>宮田</t>
  </si>
  <si>
    <t>下伊那郡</t>
  </si>
  <si>
    <t>松川町</t>
  </si>
  <si>
    <t>高森町</t>
  </si>
  <si>
    <t>高森</t>
  </si>
  <si>
    <t>阿南町</t>
  </si>
  <si>
    <t>阿南第一</t>
  </si>
  <si>
    <t>阿南第二</t>
  </si>
  <si>
    <t>阿智村</t>
  </si>
  <si>
    <t>清内路</t>
  </si>
  <si>
    <t>阿智</t>
  </si>
  <si>
    <t>浪合</t>
  </si>
  <si>
    <t>平谷村</t>
  </si>
  <si>
    <t>平谷</t>
  </si>
  <si>
    <t>根羽村</t>
  </si>
  <si>
    <t>根羽</t>
  </si>
  <si>
    <t>下條村</t>
  </si>
  <si>
    <t>下條</t>
  </si>
  <si>
    <t>売木村</t>
  </si>
  <si>
    <t>売木</t>
  </si>
  <si>
    <t>天龍村</t>
  </si>
  <si>
    <t>天龍</t>
  </si>
  <si>
    <t>泰阜村</t>
  </si>
  <si>
    <t>泰阜</t>
  </si>
  <si>
    <t>喬木村</t>
  </si>
  <si>
    <t>喬木</t>
  </si>
  <si>
    <t>豊丘村</t>
  </si>
  <si>
    <t>豊丘</t>
  </si>
  <si>
    <t>大鹿村</t>
  </si>
  <si>
    <t>大鹿</t>
  </si>
  <si>
    <t>中信教育事務所</t>
  </si>
  <si>
    <t>松本市</t>
  </si>
  <si>
    <t>清水</t>
  </si>
  <si>
    <t>鎌田</t>
  </si>
  <si>
    <t>丸ノ内</t>
  </si>
  <si>
    <t>旭町</t>
  </si>
  <si>
    <t>中５</t>
  </si>
  <si>
    <t>信明</t>
  </si>
  <si>
    <t>松島</t>
  </si>
  <si>
    <t>開成</t>
  </si>
  <si>
    <t>山辺</t>
  </si>
  <si>
    <t>高綱</t>
  </si>
  <si>
    <t>菅野</t>
  </si>
  <si>
    <t>筑摩野</t>
  </si>
  <si>
    <t>明善</t>
  </si>
  <si>
    <t>女鳥羽</t>
  </si>
  <si>
    <t>会田</t>
  </si>
  <si>
    <t>梓川</t>
  </si>
  <si>
    <t>安曇</t>
  </si>
  <si>
    <t>大野川</t>
  </si>
  <si>
    <t>奈川</t>
  </si>
  <si>
    <t>大町市</t>
  </si>
  <si>
    <t>仁科台</t>
  </si>
  <si>
    <t>八坂</t>
  </si>
  <si>
    <t>美麻</t>
  </si>
  <si>
    <t>塩尻市</t>
  </si>
  <si>
    <t>塩尻</t>
  </si>
  <si>
    <t>丘</t>
  </si>
  <si>
    <t>広陵</t>
  </si>
  <si>
    <t>塩尻西部</t>
  </si>
  <si>
    <t>楢川</t>
  </si>
  <si>
    <t>安曇野市</t>
  </si>
  <si>
    <t>豊科北</t>
  </si>
  <si>
    <t>豊科南</t>
  </si>
  <si>
    <t>穂高東</t>
  </si>
  <si>
    <t>穂高西</t>
  </si>
  <si>
    <t>三郷</t>
  </si>
  <si>
    <t>堀金</t>
  </si>
  <si>
    <t>明科</t>
  </si>
  <si>
    <t>中６</t>
  </si>
  <si>
    <t>木曽郡</t>
  </si>
  <si>
    <t>上松町</t>
  </si>
  <si>
    <t>上松</t>
  </si>
  <si>
    <t>南木曽町</t>
  </si>
  <si>
    <t>南木曽</t>
  </si>
  <si>
    <t>木曽町</t>
  </si>
  <si>
    <t>福島</t>
  </si>
  <si>
    <t>日義</t>
  </si>
  <si>
    <t>開田</t>
  </si>
  <si>
    <t>三岳</t>
  </si>
  <si>
    <t>木祖村</t>
  </si>
  <si>
    <t>木祖</t>
  </si>
  <si>
    <t>王滝村</t>
  </si>
  <si>
    <t>王滝</t>
  </si>
  <si>
    <t>大桑村</t>
  </si>
  <si>
    <t>大桑</t>
  </si>
  <si>
    <t>東筑摩郡</t>
  </si>
  <si>
    <t>波田町</t>
  </si>
  <si>
    <t>波田</t>
  </si>
  <si>
    <t>松原分校</t>
  </si>
  <si>
    <t>生坂村</t>
  </si>
  <si>
    <t>生坂</t>
  </si>
  <si>
    <t>筑北村</t>
  </si>
  <si>
    <t>筑北村</t>
  </si>
  <si>
    <t>聖南</t>
  </si>
  <si>
    <t>北安曇郡</t>
  </si>
  <si>
    <t>池田町</t>
  </si>
  <si>
    <t>高瀬</t>
  </si>
  <si>
    <t>松川村</t>
  </si>
  <si>
    <t>白馬村</t>
  </si>
  <si>
    <t>白馬</t>
  </si>
  <si>
    <t>小谷村</t>
  </si>
  <si>
    <t>小谷</t>
  </si>
  <si>
    <t>麻績村筑北村
学校組合</t>
  </si>
  <si>
    <t>麻績村筑北村学校組合</t>
  </si>
  <si>
    <t>筑北</t>
  </si>
  <si>
    <t>松本市山形村朝日村
中学校組合</t>
  </si>
  <si>
    <t>松本市山形村朝日村中学校組合</t>
  </si>
  <si>
    <t>鉢盛</t>
  </si>
  <si>
    <t>塩尻市辰野町
中学校組合</t>
  </si>
  <si>
    <t>塩尻市辰野町中学校組合</t>
  </si>
  <si>
    <t>両小野</t>
  </si>
  <si>
    <t>中７</t>
  </si>
  <si>
    <t>北信教育事務所</t>
  </si>
  <si>
    <t>長野市</t>
  </si>
  <si>
    <t>柳町</t>
  </si>
  <si>
    <t>櫻ヶ岡</t>
  </si>
  <si>
    <t>西部</t>
  </si>
  <si>
    <t>三陽</t>
  </si>
  <si>
    <t>東北</t>
  </si>
  <si>
    <t>北部</t>
  </si>
  <si>
    <t>芋井</t>
  </si>
  <si>
    <t>裾花</t>
  </si>
  <si>
    <t>犀陵</t>
  </si>
  <si>
    <t>篠ノ井東</t>
  </si>
  <si>
    <t>篠ノ井西</t>
  </si>
  <si>
    <t>松代</t>
  </si>
  <si>
    <t>若穂</t>
  </si>
  <si>
    <t>川島</t>
  </si>
  <si>
    <t>更北</t>
  </si>
  <si>
    <t>広徳</t>
  </si>
  <si>
    <t>七二会</t>
  </si>
  <si>
    <t>信更</t>
  </si>
  <si>
    <t>豊野</t>
  </si>
  <si>
    <t>戸隠</t>
  </si>
  <si>
    <t>鬼無里</t>
  </si>
  <si>
    <t>大岡</t>
  </si>
  <si>
    <t>須坂市</t>
  </si>
  <si>
    <t>常盤</t>
  </si>
  <si>
    <t>相森</t>
  </si>
  <si>
    <t>墨坂</t>
  </si>
  <si>
    <t>中野市</t>
  </si>
  <si>
    <t>中野市</t>
  </si>
  <si>
    <t>南宮</t>
  </si>
  <si>
    <t>野平</t>
  </si>
  <si>
    <t>高社</t>
  </si>
  <si>
    <t>豊田</t>
  </si>
  <si>
    <t>中８</t>
  </si>
  <si>
    <t>飯山市</t>
  </si>
  <si>
    <t>千曲市</t>
  </si>
  <si>
    <t>戸倉上山田</t>
  </si>
  <si>
    <t>埴生</t>
  </si>
  <si>
    <t>更埴西</t>
  </si>
  <si>
    <t>屋代</t>
  </si>
  <si>
    <t>埴科郡</t>
  </si>
  <si>
    <t>坂城町</t>
  </si>
  <si>
    <t>坂城</t>
  </si>
  <si>
    <t>上高井郡</t>
  </si>
  <si>
    <t>小布施町</t>
  </si>
  <si>
    <t>小布施</t>
  </si>
  <si>
    <t>高山村</t>
  </si>
  <si>
    <t>高山</t>
  </si>
  <si>
    <t>下高井郡</t>
  </si>
  <si>
    <t>山ノ内町</t>
  </si>
  <si>
    <t>山ノ内</t>
  </si>
  <si>
    <t>木島平村</t>
  </si>
  <si>
    <t>木島平</t>
  </si>
  <si>
    <t>野沢温泉村</t>
  </si>
  <si>
    <t>野沢温泉</t>
  </si>
  <si>
    <t>上水内郡</t>
  </si>
  <si>
    <t>信州新町</t>
  </si>
  <si>
    <t>信州新町</t>
  </si>
  <si>
    <t>信濃町</t>
  </si>
  <si>
    <t>信濃</t>
  </si>
  <si>
    <t>飯綱町</t>
  </si>
  <si>
    <t>飯綱</t>
  </si>
  <si>
    <t>小川村</t>
  </si>
  <si>
    <t>小川</t>
  </si>
  <si>
    <t>中条村</t>
  </si>
  <si>
    <t>下水内郡</t>
  </si>
  <si>
    <t>栄村</t>
  </si>
  <si>
    <t>栄</t>
  </si>
  <si>
    <t xml:space="preserve">（３）公立中学校学年別生徒数
</t>
  </si>
  <si>
    <t>（平成21年４月１日現在（学校基本調査の数値とは一致しません））</t>
  </si>
  <si>
    <t>中込</t>
  </si>
  <si>
    <t>東部</t>
  </si>
  <si>
    <t>（平成21年４月１日現在（学校基本調査の数値とは一致しません））</t>
  </si>
  <si>
    <t>上田市長和町中学校組合</t>
  </si>
  <si>
    <t>小海町北相木村
南相木村学校組合</t>
  </si>
  <si>
    <t>（平成21年４月１日現在（学校基本調査の数値とは一致しません））</t>
  </si>
  <si>
    <t>東部</t>
  </si>
  <si>
    <t>東</t>
  </si>
  <si>
    <t>北部</t>
  </si>
  <si>
    <t>南</t>
  </si>
  <si>
    <t>中川</t>
  </si>
  <si>
    <t>松川</t>
  </si>
  <si>
    <t>〃桐分校</t>
  </si>
  <si>
    <t>第一</t>
  </si>
  <si>
    <t>松川</t>
  </si>
  <si>
    <t>（平成21年４月１日現在（学校基本調査の数値とは一致しません））</t>
  </si>
  <si>
    <t>第二</t>
  </si>
  <si>
    <t>第三</t>
  </si>
  <si>
    <t>中条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</si>
</sst>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);\(0\)"/>
    <numFmt numFmtId="179" formatCode="0.00_);[Red]\(0.00\)"/>
    <numFmt numFmtId="180" formatCode="0.0_ "/>
    <numFmt numFmtId="181" formatCode="0.00_ "/>
    <numFmt numFmtId="182" formatCode="0.0_);[Red]\(0.0\)"/>
    <numFmt numFmtId="183" formatCode="#,##0.00_ ;[Red]\-#,##0.00\ "/>
    <numFmt numFmtId="184" formatCode="#,##0;&quot;△ &quot;#,##0"/>
    <numFmt numFmtId="185" formatCode="#,##0.0;[Red]\-#,##0.0"/>
    <numFmt numFmtId="186" formatCode="#,##0.0_ ;[Red]\-#,##0.0\ "/>
    <numFmt numFmtId="187" formatCode="0.0"/>
    <numFmt numFmtId="188" formatCode="0.000"/>
    <numFmt numFmtId="189" formatCode="#,##0&quot;人&quot;;[Red]\-#,##0"/>
    <numFmt numFmtId="190" formatCode="#,##0.0;&quot;△ &quot;#,##0.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_);\(0.0\)"/>
    <numFmt numFmtId="196" formatCode="#,##0_ ;[Red]\-#,##0\ "/>
    <numFmt numFmtId="197" formatCode="0_ ;[Red]\-0\ "/>
    <numFmt numFmtId="198" formatCode="#,##0.0"/>
    <numFmt numFmtId="199" formatCode="#,##0.0_ "/>
    <numFmt numFmtId="200" formatCode="#,##0_ "/>
    <numFmt numFmtId="201" formatCode="#,##0;&quot;△&quot;#,##0"/>
    <numFmt numFmtId="202" formatCode="[$-411]ggge&quot;年&quot;m&quot;月&quot;d&quot;日&quot;;@"/>
    <numFmt numFmtId="203" formatCode="&quot;計&quot;\ #,##0&quot;校&quot;"/>
    <numFmt numFmtId="204" formatCode="&quot;計&quot;\ #,##0\ &quot;校&quot;"/>
    <numFmt numFmtId="205" formatCode="&quot;計&quot;\ \ #,##0\ &quot;校&quot;"/>
    <numFmt numFmtId="206" formatCode="&quot;計&quot;\ \ #,##0\ \ &quot;校&quot;"/>
    <numFmt numFmtId="207" formatCode="0.000_ "/>
    <numFmt numFmtId="208" formatCode="\(#,##0&quot;時&quot;&quot;間&quot;\)"/>
    <numFmt numFmtId="209" formatCode="#,##0_);[Red]\(#,##0\)"/>
    <numFmt numFmtId="210" formatCode="0;0;"/>
    <numFmt numFmtId="211" formatCode="m&quot;月&quot;d&quot;日&quot;;@"/>
    <numFmt numFmtId="212" formatCode="0&quot;(1)&quot;"/>
    <numFmt numFmtId="213" formatCode="0\ &quot;(1)&quot;"/>
    <numFmt numFmtId="214" formatCode="0&quot; &quot;&quot;(1)&quot;"/>
    <numFmt numFmtId="215" formatCode="0&quot; &quot;&quot;(2)&quot;"/>
  </numFmts>
  <fonts count="13"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8">
    <xf numFmtId="0" fontId="0" fillId="0" borderId="0" xfId="0" applyNumberFormat="1" applyFont="1" applyFill="1" applyBorder="1" applyAlignment="1" applyProtection="1">
      <alignment/>
      <protection/>
    </xf>
    <xf numFmtId="38" fontId="7" fillId="0" borderId="0" xfId="17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0" fontId="2" fillId="0" borderId="0" xfId="17" applyNumberFormat="1" applyFont="1" applyFill="1" applyBorder="1" applyAlignment="1">
      <alignment horizontal="right" vertical="center"/>
    </xf>
    <xf numFmtId="38" fontId="9" fillId="0" borderId="1" xfId="17" applyFont="1" applyFill="1" applyBorder="1" applyAlignment="1">
      <alignment vertical="center"/>
    </xf>
    <xf numFmtId="38" fontId="7" fillId="0" borderId="1" xfId="17" applyFont="1" applyFill="1" applyBorder="1" applyAlignment="1">
      <alignment horizontal="right" vertical="center"/>
    </xf>
    <xf numFmtId="38" fontId="7" fillId="0" borderId="2" xfId="17" applyFont="1" applyFill="1" applyBorder="1" applyAlignment="1">
      <alignment vertical="center"/>
    </xf>
    <xf numFmtId="38" fontId="2" fillId="0" borderId="3" xfId="17" applyFont="1" applyFill="1" applyBorder="1" applyAlignment="1">
      <alignment horizontal="center" vertical="center"/>
    </xf>
    <xf numFmtId="0" fontId="2" fillId="0" borderId="2" xfId="17" applyNumberFormat="1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38" fontId="2" fillId="0" borderId="5" xfId="17" applyFont="1" applyFill="1" applyBorder="1" applyAlignment="1">
      <alignment horizontal="center" vertical="center"/>
    </xf>
    <xf numFmtId="0" fontId="2" fillId="0" borderId="4" xfId="17" applyNumberFormat="1" applyFont="1" applyFill="1" applyBorder="1" applyAlignment="1">
      <alignment horizontal="right" vertical="center"/>
    </xf>
    <xf numFmtId="38" fontId="2" fillId="0" borderId="5" xfId="17" applyFont="1" applyFill="1" applyBorder="1" applyAlignment="1">
      <alignment vertical="center"/>
    </xf>
    <xf numFmtId="38" fontId="2" fillId="0" borderId="4" xfId="17" applyFont="1" applyFill="1" applyBorder="1" applyAlignment="1">
      <alignment horizontal="center" vertical="center"/>
    </xf>
    <xf numFmtId="38" fontId="2" fillId="0" borderId="6" xfId="17" applyFont="1" applyFill="1" applyBorder="1" applyAlignment="1">
      <alignment horizontal="center" vertical="center"/>
    </xf>
    <xf numFmtId="38" fontId="10" fillId="0" borderId="7" xfId="17" applyFont="1" applyFill="1" applyBorder="1" applyAlignment="1">
      <alignment vertical="center"/>
    </xf>
    <xf numFmtId="38" fontId="11" fillId="0" borderId="8" xfId="17" applyFont="1" applyFill="1" applyBorder="1" applyAlignment="1">
      <alignment horizontal="distributed" vertical="center"/>
    </xf>
    <xf numFmtId="38" fontId="11" fillId="0" borderId="9" xfId="17" applyFont="1" applyFill="1" applyBorder="1" applyAlignment="1">
      <alignment vertical="center"/>
    </xf>
    <xf numFmtId="38" fontId="11" fillId="0" borderId="8" xfId="17" applyFont="1" applyFill="1" applyBorder="1" applyAlignment="1">
      <alignment horizontal="right" vertical="center"/>
    </xf>
    <xf numFmtId="0" fontId="11" fillId="0" borderId="8" xfId="17" applyNumberFormat="1" applyFont="1" applyFill="1" applyBorder="1" applyAlignment="1">
      <alignment horizontal="right" vertical="center"/>
    </xf>
    <xf numFmtId="0" fontId="11" fillId="0" borderId="7" xfId="17" applyNumberFormat="1" applyFont="1" applyFill="1" applyBorder="1" applyAlignment="1">
      <alignment horizontal="right" vertical="center"/>
    </xf>
    <xf numFmtId="215" fontId="11" fillId="0" borderId="8" xfId="17" applyNumberFormat="1" applyFont="1" applyFill="1" applyBorder="1" applyAlignment="1">
      <alignment horizontal="center" vertical="center"/>
    </xf>
    <xf numFmtId="38" fontId="11" fillId="0" borderId="7" xfId="17" applyFont="1" applyFill="1" applyBorder="1" applyAlignment="1">
      <alignment vertical="center"/>
    </xf>
    <xf numFmtId="38" fontId="11" fillId="0" borderId="7" xfId="17" applyFont="1" applyFill="1" applyBorder="1" applyAlignment="1">
      <alignment horizontal="right" vertical="center"/>
    </xf>
    <xf numFmtId="38" fontId="11" fillId="0" borderId="10" xfId="17" applyFont="1" applyFill="1" applyBorder="1" applyAlignment="1">
      <alignment horizontal="right" vertical="center"/>
    </xf>
    <xf numFmtId="38" fontId="11" fillId="0" borderId="9" xfId="17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 vertical="center"/>
    </xf>
    <xf numFmtId="38" fontId="10" fillId="0" borderId="11" xfId="17" applyFont="1" applyFill="1" applyBorder="1" applyAlignment="1">
      <alignment vertical="center"/>
    </xf>
    <xf numFmtId="38" fontId="11" fillId="0" borderId="0" xfId="17" applyFont="1" applyFill="1" applyBorder="1" applyAlignment="1">
      <alignment horizontal="distributed" vertical="center"/>
    </xf>
    <xf numFmtId="38" fontId="11" fillId="0" borderId="12" xfId="17" applyFont="1" applyFill="1" applyBorder="1" applyAlignment="1">
      <alignment vertical="center"/>
    </xf>
    <xf numFmtId="38" fontId="11" fillId="0" borderId="0" xfId="17" applyFont="1" applyFill="1" applyBorder="1" applyAlignment="1">
      <alignment horizontal="right" vertical="center"/>
    </xf>
    <xf numFmtId="0" fontId="11" fillId="0" borderId="0" xfId="17" applyNumberFormat="1" applyFont="1" applyFill="1" applyBorder="1" applyAlignment="1">
      <alignment horizontal="right" vertical="center"/>
    </xf>
    <xf numFmtId="0" fontId="11" fillId="0" borderId="11" xfId="17" applyNumberFormat="1" applyFont="1" applyFill="1" applyBorder="1" applyAlignment="1">
      <alignment horizontal="right" vertical="center"/>
    </xf>
    <xf numFmtId="215" fontId="11" fillId="0" borderId="0" xfId="17" applyNumberFormat="1" applyFont="1" applyFill="1" applyBorder="1" applyAlignment="1">
      <alignment horizontal="center" vertical="center"/>
    </xf>
    <xf numFmtId="38" fontId="11" fillId="0" borderId="11" xfId="17" applyFont="1" applyFill="1" applyBorder="1" applyAlignment="1">
      <alignment vertical="center"/>
    </xf>
    <xf numFmtId="38" fontId="11" fillId="0" borderId="11" xfId="17" applyFont="1" applyFill="1" applyBorder="1" applyAlignment="1">
      <alignment horizontal="right" vertical="center"/>
    </xf>
    <xf numFmtId="38" fontId="11" fillId="0" borderId="13" xfId="17" applyFont="1" applyFill="1" applyBorder="1" applyAlignment="1">
      <alignment horizontal="right" vertical="center"/>
    </xf>
    <xf numFmtId="38" fontId="11" fillId="0" borderId="12" xfId="17" applyFont="1" applyFill="1" applyBorder="1" applyAlignment="1">
      <alignment horizontal="right" vertical="center"/>
    </xf>
    <xf numFmtId="38" fontId="11" fillId="0" borderId="0" xfId="17" applyFont="1" applyFill="1" applyBorder="1" applyAlignment="1">
      <alignment horizontal="center" vertical="center"/>
    </xf>
    <xf numFmtId="38" fontId="11" fillId="0" borderId="12" xfId="17" applyFont="1" applyFill="1" applyBorder="1" applyAlignment="1">
      <alignment horizontal="center" vertical="center"/>
    </xf>
    <xf numFmtId="38" fontId="11" fillId="0" borderId="13" xfId="17" applyFont="1" applyFill="1" applyBorder="1" applyAlignment="1">
      <alignment vertical="center"/>
    </xf>
    <xf numFmtId="38" fontId="7" fillId="0" borderId="11" xfId="17" applyFont="1" applyFill="1" applyBorder="1" applyAlignment="1">
      <alignment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12" xfId="17" applyFont="1" applyFill="1" applyBorder="1" applyAlignment="1">
      <alignment vertical="center"/>
    </xf>
    <xf numFmtId="38" fontId="2" fillId="0" borderId="0" xfId="17" applyFont="1" applyFill="1" applyBorder="1" applyAlignment="1">
      <alignment vertical="center" shrinkToFit="1"/>
    </xf>
    <xf numFmtId="0" fontId="2" fillId="0" borderId="0" xfId="17" applyNumberFormat="1" applyFont="1" applyFill="1" applyBorder="1" applyAlignment="1">
      <alignment vertical="center" shrinkToFit="1"/>
    </xf>
    <xf numFmtId="0" fontId="2" fillId="0" borderId="11" xfId="17" applyNumberFormat="1" applyFont="1" applyFill="1" applyBorder="1" applyAlignment="1">
      <alignment vertical="center" shrinkToFit="1"/>
    </xf>
    <xf numFmtId="38" fontId="2" fillId="0" borderId="11" xfId="17" applyFont="1" applyFill="1" applyBorder="1" applyAlignment="1">
      <alignment horizontal="right" vertical="center"/>
    </xf>
    <xf numFmtId="38" fontId="2" fillId="0" borderId="11" xfId="17" applyFont="1" applyFill="1" applyBorder="1" applyAlignment="1">
      <alignment vertical="center"/>
    </xf>
    <xf numFmtId="38" fontId="2" fillId="0" borderId="13" xfId="17" applyFont="1" applyFill="1" applyBorder="1" applyAlignment="1">
      <alignment vertical="center"/>
    </xf>
    <xf numFmtId="38" fontId="2" fillId="0" borderId="13" xfId="17" applyFont="1" applyFill="1" applyBorder="1" applyAlignment="1">
      <alignment horizontal="right" vertical="center"/>
    </xf>
    <xf numFmtId="38" fontId="11" fillId="0" borderId="0" xfId="17" applyFont="1" applyFill="1" applyBorder="1" applyAlignment="1">
      <alignment vertical="center" shrinkToFit="1"/>
    </xf>
    <xf numFmtId="0" fontId="11" fillId="0" borderId="0" xfId="17" applyNumberFormat="1" applyFont="1" applyFill="1" applyBorder="1" applyAlignment="1">
      <alignment vertical="center" shrinkToFit="1"/>
    </xf>
    <xf numFmtId="0" fontId="11" fillId="0" borderId="11" xfId="17" applyNumberFormat="1" applyFont="1" applyFill="1" applyBorder="1" applyAlignment="1">
      <alignment vertical="center" shrinkToFit="1"/>
    </xf>
    <xf numFmtId="38" fontId="9" fillId="0" borderId="11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distributed" vertical="center"/>
    </xf>
    <xf numFmtId="38" fontId="8" fillId="0" borderId="12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vertical="center" shrinkToFit="1"/>
    </xf>
    <xf numFmtId="0" fontId="8" fillId="0" borderId="0" xfId="17" applyNumberFormat="1" applyFont="1" applyFill="1" applyBorder="1" applyAlignment="1">
      <alignment vertical="center" shrinkToFit="1"/>
    </xf>
    <xf numFmtId="0" fontId="8" fillId="0" borderId="11" xfId="17" applyNumberFormat="1" applyFont="1" applyFill="1" applyBorder="1" applyAlignment="1">
      <alignment vertical="center" shrinkToFit="1"/>
    </xf>
    <xf numFmtId="38" fontId="8" fillId="0" borderId="12" xfId="17" applyFont="1" applyFill="1" applyBorder="1" applyAlignment="1">
      <alignment horizontal="center" vertical="center"/>
    </xf>
    <xf numFmtId="38" fontId="8" fillId="0" borderId="11" xfId="17" applyFont="1" applyFill="1" applyBorder="1" applyAlignment="1">
      <alignment horizontal="right" vertical="center"/>
    </xf>
    <xf numFmtId="38" fontId="8" fillId="0" borderId="13" xfId="17" applyFont="1" applyFill="1" applyBorder="1" applyAlignment="1">
      <alignment horizontal="right" vertical="center"/>
    </xf>
    <xf numFmtId="38" fontId="8" fillId="0" borderId="12" xfId="17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38" fontId="2" fillId="0" borderId="12" xfId="17" applyFont="1" applyFill="1" applyBorder="1" applyAlignment="1">
      <alignment horizontal="center" vertical="center"/>
    </xf>
    <xf numFmtId="38" fontId="2" fillId="0" borderId="12" xfId="17" applyFont="1" applyFill="1" applyBorder="1" applyAlignment="1">
      <alignment horizontal="right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1" xfId="17" applyFont="1" applyFill="1" applyBorder="1" applyAlignment="1">
      <alignment vertical="center" shrinkToFit="1"/>
    </xf>
    <xf numFmtId="0" fontId="2" fillId="0" borderId="1" xfId="17" applyNumberFormat="1" applyFont="1" applyFill="1" applyBorder="1" applyAlignment="1">
      <alignment vertical="center" shrinkToFit="1"/>
    </xf>
    <xf numFmtId="0" fontId="2" fillId="0" borderId="4" xfId="17" applyNumberFormat="1" applyFont="1" applyFill="1" applyBorder="1" applyAlignment="1">
      <alignment vertical="center" shrinkToFit="1"/>
    </xf>
    <xf numFmtId="38" fontId="2" fillId="0" borderId="6" xfId="17" applyFont="1" applyFill="1" applyBorder="1" applyAlignment="1">
      <alignment horizontal="right" vertical="center"/>
    </xf>
    <xf numFmtId="38" fontId="2" fillId="0" borderId="6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distributed" vertical="center"/>
    </xf>
    <xf numFmtId="38" fontId="7" fillId="0" borderId="0" xfId="17" applyFont="1" applyFill="1" applyBorder="1" applyAlignment="1">
      <alignment horizontal="distributed" vertical="center" wrapText="1"/>
    </xf>
    <xf numFmtId="38" fontId="7" fillId="0" borderId="14" xfId="17" applyFont="1" applyFill="1" applyBorder="1" applyAlignment="1">
      <alignment vertical="center"/>
    </xf>
    <xf numFmtId="38" fontId="7" fillId="0" borderId="15" xfId="17" applyFont="1" applyFill="1" applyBorder="1" applyAlignment="1">
      <alignment horizontal="distributed" vertical="center" wrapText="1"/>
    </xf>
    <xf numFmtId="38" fontId="2" fillId="0" borderId="16" xfId="17" applyFont="1" applyFill="1" applyBorder="1" applyAlignment="1">
      <alignment vertical="center"/>
    </xf>
    <xf numFmtId="38" fontId="2" fillId="0" borderId="15" xfId="17" applyFont="1" applyFill="1" applyBorder="1" applyAlignment="1">
      <alignment horizontal="right" vertical="center"/>
    </xf>
    <xf numFmtId="38" fontId="2" fillId="0" borderId="15" xfId="17" applyFont="1" applyFill="1" applyBorder="1" applyAlignment="1">
      <alignment vertical="center" shrinkToFit="1"/>
    </xf>
    <xf numFmtId="0" fontId="2" fillId="0" borderId="15" xfId="17" applyNumberFormat="1" applyFont="1" applyFill="1" applyBorder="1" applyAlignment="1">
      <alignment vertical="center" shrinkToFit="1"/>
    </xf>
    <xf numFmtId="0" fontId="2" fillId="0" borderId="14" xfId="17" applyNumberFormat="1" applyFont="1" applyFill="1" applyBorder="1" applyAlignment="1">
      <alignment vertical="center" shrinkToFit="1"/>
    </xf>
    <xf numFmtId="38" fontId="2" fillId="0" borderId="15" xfId="17" applyFont="1" applyFill="1" applyBorder="1" applyAlignment="1">
      <alignment horizontal="distributed" vertical="center"/>
    </xf>
    <xf numFmtId="38" fontId="2" fillId="0" borderId="14" xfId="17" applyFont="1" applyFill="1" applyBorder="1" applyAlignment="1">
      <alignment horizontal="right" vertical="center"/>
    </xf>
    <xf numFmtId="38" fontId="2" fillId="0" borderId="14" xfId="17" applyFont="1" applyFill="1" applyBorder="1" applyAlignment="1">
      <alignment vertical="center"/>
    </xf>
    <xf numFmtId="38" fontId="2" fillId="0" borderId="17" xfId="17" applyFont="1" applyFill="1" applyBorder="1" applyAlignment="1">
      <alignment vertical="center"/>
    </xf>
    <xf numFmtId="38" fontId="2" fillId="0" borderId="17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distributed" vertical="center" shrinkToFit="1"/>
    </xf>
    <xf numFmtId="38" fontId="2" fillId="0" borderId="15" xfId="17" applyFont="1" applyFill="1" applyBorder="1" applyAlignment="1">
      <alignment horizontal="distributed" vertical="center" shrinkToFit="1"/>
    </xf>
    <xf numFmtId="38" fontId="11" fillId="0" borderId="0" xfId="17" applyFont="1" applyFill="1" applyBorder="1" applyAlignment="1">
      <alignment horizontal="distributed" vertical="center" shrinkToFit="1"/>
    </xf>
    <xf numFmtId="214" fontId="11" fillId="0" borderId="0" xfId="17" applyNumberFormat="1" applyFont="1" applyFill="1" applyBorder="1" applyAlignment="1">
      <alignment horizontal="center" vertical="center"/>
    </xf>
    <xf numFmtId="214" fontId="2" fillId="0" borderId="0" xfId="17" applyNumberFormat="1" applyFont="1" applyFill="1" applyBorder="1" applyAlignment="1">
      <alignment horizontal="center" vertical="center"/>
    </xf>
    <xf numFmtId="38" fontId="2" fillId="0" borderId="11" xfId="17" applyFont="1" applyFill="1" applyBorder="1" applyAlignment="1" quotePrefix="1">
      <alignment horizontal="right" vertical="center"/>
    </xf>
    <xf numFmtId="38" fontId="2" fillId="0" borderId="13" xfId="17" applyFont="1" applyFill="1" applyBorder="1" applyAlignment="1" quotePrefix="1">
      <alignment horizontal="right" vertical="center"/>
    </xf>
    <xf numFmtId="38" fontId="11" fillId="0" borderId="11" xfId="17" applyFont="1" applyFill="1" applyBorder="1" applyAlignment="1" quotePrefix="1">
      <alignment horizontal="right" vertical="center"/>
    </xf>
    <xf numFmtId="38" fontId="11" fillId="0" borderId="13" xfId="17" applyFont="1" applyFill="1" applyBorder="1" applyAlignment="1" quotePrefix="1">
      <alignment horizontal="right" vertical="center"/>
    </xf>
    <xf numFmtId="38" fontId="11" fillId="0" borderId="12" xfId="17" applyFont="1" applyFill="1" applyBorder="1" applyAlignment="1" quotePrefix="1">
      <alignment horizontal="right" vertical="center"/>
    </xf>
    <xf numFmtId="38" fontId="12" fillId="0" borderId="0" xfId="17" applyFont="1" applyFill="1" applyBorder="1" applyAlignment="1">
      <alignment horizontal="distributed" vertical="center" wrapText="1"/>
    </xf>
    <xf numFmtId="38" fontId="11" fillId="0" borderId="0" xfId="17" applyFont="1" applyFill="1" applyBorder="1" applyAlignment="1">
      <alignment vertical="center"/>
    </xf>
    <xf numFmtId="38" fontId="2" fillId="0" borderId="18" xfId="17" applyFont="1" applyFill="1" applyBorder="1" applyAlignment="1">
      <alignment horizontal="distributed" vertical="center" wrapText="1"/>
    </xf>
    <xf numFmtId="38" fontId="2" fillId="0" borderId="1" xfId="17" applyFont="1" applyFill="1" applyBorder="1" applyAlignment="1">
      <alignment horizontal="distributed" vertical="center" wrapText="1"/>
    </xf>
    <xf numFmtId="38" fontId="2" fillId="0" borderId="2" xfId="17" applyFont="1" applyFill="1" applyBorder="1" applyAlignment="1">
      <alignment horizontal="center" vertical="center"/>
    </xf>
    <xf numFmtId="38" fontId="2" fillId="0" borderId="4" xfId="17" applyFont="1" applyFill="1" applyBorder="1" applyAlignment="1">
      <alignment horizontal="center" vertical="center"/>
    </xf>
    <xf numFmtId="38" fontId="2" fillId="0" borderId="19" xfId="17" applyFont="1" applyFill="1" applyBorder="1" applyAlignment="1">
      <alignment horizontal="center" vertical="center"/>
    </xf>
    <xf numFmtId="38" fontId="2" fillId="0" borderId="20" xfId="17" applyFont="1" applyFill="1" applyBorder="1" applyAlignment="1">
      <alignment horizontal="center" vertical="center"/>
    </xf>
    <xf numFmtId="38" fontId="2" fillId="0" borderId="21" xfId="17" applyFont="1" applyFill="1" applyBorder="1" applyAlignment="1">
      <alignment horizontal="center" vertical="center"/>
    </xf>
    <xf numFmtId="38" fontId="2" fillId="0" borderId="22" xfId="17" applyFont="1" applyFill="1" applyBorder="1" applyAlignment="1">
      <alignment horizontal="center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18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center" vertical="center"/>
    </xf>
    <xf numFmtId="0" fontId="2" fillId="0" borderId="18" xfId="17" applyNumberFormat="1" applyFont="1" applyFill="1" applyBorder="1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N364"/>
  <sheetViews>
    <sheetView tabSelected="1" view="pageBreakPreview" zoomScaleSheetLayoutView="100" workbookViewId="0" topLeftCell="A1">
      <pane xSplit="8" ySplit="4" topLeftCell="I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9.00390625" defaultRowHeight="12.75"/>
  <cols>
    <col min="1" max="1" width="1.00390625" style="1" customWidth="1"/>
    <col min="2" max="2" width="19.875" style="3" customWidth="1"/>
    <col min="3" max="3" width="1.00390625" style="3" customWidth="1"/>
    <col min="4" max="4" width="5.125" style="4" hidden="1" customWidth="1"/>
    <col min="5" max="5" width="10.125" style="4" hidden="1" customWidth="1"/>
    <col min="6" max="6" width="10.125" style="5" hidden="1" customWidth="1"/>
    <col min="7" max="7" width="0.875" style="5" customWidth="1"/>
    <col min="8" max="8" width="13.625" style="3" customWidth="1"/>
    <col min="9" max="9" width="0.875" style="3" customWidth="1"/>
    <col min="10" max="10" width="12.75390625" style="3" customWidth="1"/>
    <col min="11" max="13" width="9.875" style="3" customWidth="1"/>
    <col min="14" max="14" width="9.75390625" style="3" customWidth="1"/>
    <col min="15" max="16384" width="10.25390625" style="1" customWidth="1"/>
  </cols>
  <sheetData>
    <row r="1" ht="15" customHeight="1">
      <c r="B1" s="2" t="s">
        <v>303</v>
      </c>
    </row>
    <row r="2" spans="1:14" ht="15" customHeight="1">
      <c r="A2" s="6" t="s">
        <v>304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0</v>
      </c>
    </row>
    <row r="3" spans="1:14" ht="21" customHeight="1">
      <c r="A3" s="8"/>
      <c r="B3" s="105" t="s">
        <v>1</v>
      </c>
      <c r="C3" s="9"/>
      <c r="D3" s="114" t="s">
        <v>2</v>
      </c>
      <c r="E3" s="114" t="s">
        <v>3</v>
      </c>
      <c r="F3" s="116" t="s">
        <v>4</v>
      </c>
      <c r="G3" s="10"/>
      <c r="H3" s="105" t="s">
        <v>5</v>
      </c>
      <c r="I3" s="11"/>
      <c r="J3" s="107" t="s">
        <v>6</v>
      </c>
      <c r="K3" s="109" t="s">
        <v>7</v>
      </c>
      <c r="L3" s="110"/>
      <c r="M3" s="111"/>
      <c r="N3" s="112" t="s">
        <v>8</v>
      </c>
    </row>
    <row r="4" spans="1:14" ht="21" customHeight="1">
      <c r="A4" s="12"/>
      <c r="B4" s="106"/>
      <c r="C4" s="13"/>
      <c r="D4" s="115"/>
      <c r="E4" s="115"/>
      <c r="F4" s="117"/>
      <c r="G4" s="14"/>
      <c r="H4" s="106"/>
      <c r="I4" s="15"/>
      <c r="J4" s="108"/>
      <c r="K4" s="16" t="s">
        <v>9</v>
      </c>
      <c r="L4" s="17" t="s">
        <v>10</v>
      </c>
      <c r="M4" s="13" t="s">
        <v>11</v>
      </c>
      <c r="N4" s="113"/>
    </row>
    <row r="5" spans="1:14" s="29" customFormat="1" ht="30" customHeight="1">
      <c r="A5" s="18"/>
      <c r="B5" s="19" t="s">
        <v>12</v>
      </c>
      <c r="C5" s="20"/>
      <c r="D5" s="21"/>
      <c r="E5" s="21"/>
      <c r="F5" s="22"/>
      <c r="G5" s="23"/>
      <c r="H5" s="24">
        <f>SUM(H7,H72,H173,H280)</f>
        <v>192</v>
      </c>
      <c r="I5" s="20"/>
      <c r="J5" s="25">
        <f>SUM(J7,J72,J173,J280)</f>
        <v>63038</v>
      </c>
      <c r="K5" s="26">
        <f>SUM(K7,K72,K173,K280)</f>
        <v>20649</v>
      </c>
      <c r="L5" s="27">
        <f>SUM(L7,L72,L173,L280)</f>
        <v>20685</v>
      </c>
      <c r="M5" s="28">
        <f>SUM(M7,M72,M173,M280)</f>
        <v>21704</v>
      </c>
      <c r="N5" s="27">
        <f>SUM(N7,N72,N173,N280)</f>
        <v>2197</v>
      </c>
    </row>
    <row r="6" spans="1:14" s="29" customFormat="1" ht="9" customHeight="1">
      <c r="A6" s="30"/>
      <c r="B6" s="31"/>
      <c r="C6" s="32"/>
      <c r="D6" s="33"/>
      <c r="E6" s="33"/>
      <c r="F6" s="34"/>
      <c r="G6" s="35"/>
      <c r="H6" s="36"/>
      <c r="I6" s="32"/>
      <c r="J6" s="37"/>
      <c r="K6" s="38"/>
      <c r="L6" s="39"/>
      <c r="M6" s="40"/>
      <c r="N6" s="39"/>
    </row>
    <row r="7" spans="1:14" s="29" customFormat="1" ht="27.75" customHeight="1">
      <c r="A7" s="30"/>
      <c r="B7" s="31" t="s">
        <v>13</v>
      </c>
      <c r="C7" s="32"/>
      <c r="D7" s="33"/>
      <c r="E7" s="33"/>
      <c r="F7" s="34"/>
      <c r="G7" s="35"/>
      <c r="H7" s="41">
        <f>SUM(H9,H24,H28,H38,H42,H56,H62,H67)</f>
        <v>33</v>
      </c>
      <c r="I7" s="32"/>
      <c r="J7" s="38">
        <f>SUM(J9,J24,J28,J38,J42,J56,J62,J67)</f>
        <v>12634</v>
      </c>
      <c r="K7" s="38">
        <f>SUM(K9,K24,K28,K38,K42,K56,K62,K67)</f>
        <v>4179</v>
      </c>
      <c r="L7" s="39">
        <f>SUM(L9,L24,L28,L38,L42,L56,L62,L67)</f>
        <v>4160</v>
      </c>
      <c r="M7" s="40">
        <f>SUM(M9,M24,M28,M38,M42,M56,M62,M67)</f>
        <v>4295</v>
      </c>
      <c r="N7" s="39">
        <f>SUM(N9,N24,N28,N38,N42,N56,N62,N67)</f>
        <v>427</v>
      </c>
    </row>
    <row r="8" spans="1:14" s="29" customFormat="1" ht="9" customHeight="1">
      <c r="A8" s="30"/>
      <c r="B8" s="31"/>
      <c r="C8" s="32"/>
      <c r="D8" s="33"/>
      <c r="E8" s="33"/>
      <c r="F8" s="34"/>
      <c r="G8" s="35"/>
      <c r="H8" s="41"/>
      <c r="I8" s="32"/>
      <c r="J8" s="38"/>
      <c r="K8" s="38"/>
      <c r="L8" s="39"/>
      <c r="M8" s="40"/>
      <c r="N8" s="39"/>
    </row>
    <row r="9" spans="1:14" s="29" customFormat="1" ht="21" customHeight="1">
      <c r="A9" s="30"/>
      <c r="B9" s="31" t="s">
        <v>14</v>
      </c>
      <c r="C9" s="32"/>
      <c r="D9" s="33"/>
      <c r="E9" s="33"/>
      <c r="F9" s="34"/>
      <c r="G9" s="35"/>
      <c r="H9" s="41">
        <v>11</v>
      </c>
      <c r="I9" s="42"/>
      <c r="J9" s="37">
        <f>SUM(J10:J22)</f>
        <v>4741</v>
      </c>
      <c r="K9" s="37">
        <f>SUM(K10:K22)</f>
        <v>1544</v>
      </c>
      <c r="L9" s="43">
        <f>SUM(L10:L22)</f>
        <v>1519</v>
      </c>
      <c r="M9" s="32">
        <f>SUM(M10:M22)</f>
        <v>1678</v>
      </c>
      <c r="N9" s="43">
        <f>SUM(N10:N22)</f>
        <v>156</v>
      </c>
    </row>
    <row r="10" spans="1:14" ht="18" customHeight="1">
      <c r="A10" s="44"/>
      <c r="B10" s="45"/>
      <c r="C10" s="46"/>
      <c r="D10" s="4">
        <v>18</v>
      </c>
      <c r="E10" s="47" t="s">
        <v>14</v>
      </c>
      <c r="F10" s="48">
        <v>2203</v>
      </c>
      <c r="G10" s="49"/>
      <c r="H10" s="45" t="s">
        <v>15</v>
      </c>
      <c r="I10" s="46"/>
      <c r="J10" s="50">
        <v>594</v>
      </c>
      <c r="K10" s="51">
        <v>182</v>
      </c>
      <c r="L10" s="52">
        <v>208</v>
      </c>
      <c r="M10" s="46">
        <v>204</v>
      </c>
      <c r="N10" s="53">
        <v>19</v>
      </c>
    </row>
    <row r="11" spans="1:14" ht="18" customHeight="1">
      <c r="A11" s="44"/>
      <c r="B11" s="45"/>
      <c r="C11" s="46"/>
      <c r="D11" s="4">
        <v>19</v>
      </c>
      <c r="E11" s="47" t="s">
        <v>14</v>
      </c>
      <c r="F11" s="48">
        <v>2203</v>
      </c>
      <c r="G11" s="49"/>
      <c r="H11" s="45" t="s">
        <v>16</v>
      </c>
      <c r="I11" s="46"/>
      <c r="J11" s="50">
        <v>278</v>
      </c>
      <c r="K11" s="51">
        <v>98</v>
      </c>
      <c r="L11" s="52">
        <v>76</v>
      </c>
      <c r="M11" s="46">
        <v>104</v>
      </c>
      <c r="N11" s="53">
        <v>10</v>
      </c>
    </row>
    <row r="12" spans="1:14" ht="18" customHeight="1">
      <c r="A12" s="44"/>
      <c r="B12" s="45"/>
      <c r="C12" s="46"/>
      <c r="D12" s="4">
        <v>20</v>
      </c>
      <c r="E12" s="47" t="s">
        <v>14</v>
      </c>
      <c r="F12" s="48">
        <v>2203</v>
      </c>
      <c r="G12" s="49"/>
      <c r="H12" s="45" t="s">
        <v>17</v>
      </c>
      <c r="I12" s="46"/>
      <c r="J12" s="50">
        <v>496</v>
      </c>
      <c r="K12" s="51">
        <v>143</v>
      </c>
      <c r="L12" s="52">
        <v>170</v>
      </c>
      <c r="M12" s="46">
        <v>183</v>
      </c>
      <c r="N12" s="53">
        <v>16</v>
      </c>
    </row>
    <row r="13" spans="1:14" ht="18" customHeight="1">
      <c r="A13" s="44"/>
      <c r="B13" s="45"/>
      <c r="C13" s="46"/>
      <c r="D13" s="4">
        <v>21</v>
      </c>
      <c r="E13" s="47" t="s">
        <v>14</v>
      </c>
      <c r="F13" s="48">
        <v>2203</v>
      </c>
      <c r="G13" s="49"/>
      <c r="H13" s="45" t="s">
        <v>18</v>
      </c>
      <c r="I13" s="46"/>
      <c r="J13" s="50">
        <v>565</v>
      </c>
      <c r="K13" s="51">
        <v>204</v>
      </c>
      <c r="L13" s="52">
        <v>161</v>
      </c>
      <c r="M13" s="46">
        <v>200</v>
      </c>
      <c r="N13" s="53">
        <v>18</v>
      </c>
    </row>
    <row r="14" spans="1:14" ht="18" customHeight="1">
      <c r="A14" s="44"/>
      <c r="B14" s="45"/>
      <c r="C14" s="46"/>
      <c r="D14" s="4">
        <v>22</v>
      </c>
      <c r="E14" s="47" t="s">
        <v>14</v>
      </c>
      <c r="F14" s="48">
        <v>2203</v>
      </c>
      <c r="G14" s="49"/>
      <c r="H14" s="45" t="s">
        <v>19</v>
      </c>
      <c r="I14" s="46"/>
      <c r="J14" s="50">
        <v>496</v>
      </c>
      <c r="K14" s="51">
        <v>164</v>
      </c>
      <c r="L14" s="52">
        <v>152</v>
      </c>
      <c r="M14" s="46">
        <v>180</v>
      </c>
      <c r="N14" s="53">
        <v>16</v>
      </c>
    </row>
    <row r="15" spans="1:14" ht="9" customHeight="1">
      <c r="A15" s="44"/>
      <c r="B15" s="45"/>
      <c r="C15" s="46"/>
      <c r="E15" s="47"/>
      <c r="F15" s="48"/>
      <c r="G15" s="49"/>
      <c r="H15" s="45"/>
      <c r="I15" s="46"/>
      <c r="J15" s="50"/>
      <c r="K15" s="51"/>
      <c r="L15" s="52"/>
      <c r="M15" s="46"/>
      <c r="N15" s="53"/>
    </row>
    <row r="16" spans="1:14" ht="18" customHeight="1">
      <c r="A16" s="44"/>
      <c r="B16" s="45"/>
      <c r="C16" s="46"/>
      <c r="D16" s="4">
        <v>23</v>
      </c>
      <c r="E16" s="47" t="s">
        <v>14</v>
      </c>
      <c r="F16" s="48">
        <v>2203</v>
      </c>
      <c r="G16" s="49"/>
      <c r="H16" s="45" t="s">
        <v>20</v>
      </c>
      <c r="I16" s="46"/>
      <c r="J16" s="50">
        <v>537</v>
      </c>
      <c r="K16" s="51">
        <v>183</v>
      </c>
      <c r="L16" s="52">
        <v>167</v>
      </c>
      <c r="M16" s="46">
        <v>187</v>
      </c>
      <c r="N16" s="53">
        <v>17</v>
      </c>
    </row>
    <row r="17" spans="1:14" ht="18" customHeight="1">
      <c r="A17" s="44"/>
      <c r="B17" s="45"/>
      <c r="C17" s="46"/>
      <c r="D17" s="4">
        <v>24</v>
      </c>
      <c r="E17" s="47" t="s">
        <v>14</v>
      </c>
      <c r="F17" s="48">
        <v>2203</v>
      </c>
      <c r="G17" s="49"/>
      <c r="H17" s="45" t="s">
        <v>21</v>
      </c>
      <c r="I17" s="46"/>
      <c r="J17" s="50">
        <v>652</v>
      </c>
      <c r="K17" s="51">
        <v>229</v>
      </c>
      <c r="L17" s="52">
        <v>203</v>
      </c>
      <c r="M17" s="46">
        <v>220</v>
      </c>
      <c r="N17" s="53">
        <v>20</v>
      </c>
    </row>
    <row r="18" spans="1:14" ht="18" customHeight="1">
      <c r="A18" s="44"/>
      <c r="B18" s="45"/>
      <c r="C18" s="46"/>
      <c r="D18" s="4">
        <v>25</v>
      </c>
      <c r="E18" s="47" t="s">
        <v>14</v>
      </c>
      <c r="F18" s="48">
        <v>2203</v>
      </c>
      <c r="G18" s="49"/>
      <c r="H18" s="45" t="s">
        <v>22</v>
      </c>
      <c r="I18" s="46"/>
      <c r="J18" s="50">
        <v>339</v>
      </c>
      <c r="K18" s="51">
        <v>111</v>
      </c>
      <c r="L18" s="52">
        <v>109</v>
      </c>
      <c r="M18" s="46">
        <v>119</v>
      </c>
      <c r="N18" s="53">
        <v>11</v>
      </c>
    </row>
    <row r="19" spans="1:14" ht="18" customHeight="1">
      <c r="A19" s="44"/>
      <c r="B19" s="45"/>
      <c r="C19" s="46"/>
      <c r="D19" s="4">
        <v>26</v>
      </c>
      <c r="E19" s="47" t="s">
        <v>14</v>
      </c>
      <c r="F19" s="48">
        <v>2203</v>
      </c>
      <c r="G19" s="49"/>
      <c r="H19" s="45" t="s">
        <v>23</v>
      </c>
      <c r="I19" s="46"/>
      <c r="J19" s="50">
        <v>388</v>
      </c>
      <c r="K19" s="51">
        <v>114</v>
      </c>
      <c r="L19" s="52">
        <v>142</v>
      </c>
      <c r="M19" s="46">
        <v>132</v>
      </c>
      <c r="N19" s="53">
        <v>13</v>
      </c>
    </row>
    <row r="20" spans="1:14" ht="9" customHeight="1">
      <c r="A20" s="44"/>
      <c r="B20" s="45"/>
      <c r="C20" s="46"/>
      <c r="E20" s="47"/>
      <c r="F20" s="48"/>
      <c r="G20" s="49"/>
      <c r="H20" s="45"/>
      <c r="I20" s="46"/>
      <c r="J20" s="50"/>
      <c r="K20" s="51"/>
      <c r="L20" s="52"/>
      <c r="M20" s="46"/>
      <c r="N20" s="53"/>
    </row>
    <row r="21" spans="1:14" ht="18" customHeight="1">
      <c r="A21" s="44"/>
      <c r="B21" s="45"/>
      <c r="C21" s="46"/>
      <c r="D21" s="4">
        <v>29</v>
      </c>
      <c r="E21" s="47" t="s">
        <v>14</v>
      </c>
      <c r="F21" s="48">
        <v>2203</v>
      </c>
      <c r="G21" s="49"/>
      <c r="H21" s="45" t="s">
        <v>24</v>
      </c>
      <c r="I21" s="46"/>
      <c r="J21" s="50">
        <v>355</v>
      </c>
      <c r="K21" s="51">
        <v>103</v>
      </c>
      <c r="L21" s="52">
        <v>123</v>
      </c>
      <c r="M21" s="46">
        <v>129</v>
      </c>
      <c r="N21" s="53">
        <v>13</v>
      </c>
    </row>
    <row r="22" spans="1:14" ht="18" customHeight="1">
      <c r="A22" s="44"/>
      <c r="B22" s="45"/>
      <c r="C22" s="46"/>
      <c r="D22" s="4">
        <v>30</v>
      </c>
      <c r="E22" s="47" t="s">
        <v>14</v>
      </c>
      <c r="F22" s="48">
        <v>2203</v>
      </c>
      <c r="G22" s="49"/>
      <c r="H22" s="45" t="s">
        <v>25</v>
      </c>
      <c r="I22" s="46"/>
      <c r="J22" s="50">
        <v>41</v>
      </c>
      <c r="K22" s="51">
        <v>13</v>
      </c>
      <c r="L22" s="52">
        <v>8</v>
      </c>
      <c r="M22" s="46">
        <v>20</v>
      </c>
      <c r="N22" s="53">
        <v>3</v>
      </c>
    </row>
    <row r="23" spans="1:14" ht="9" customHeight="1">
      <c r="A23" s="44"/>
      <c r="B23" s="45"/>
      <c r="C23" s="46"/>
      <c r="E23" s="47"/>
      <c r="F23" s="48"/>
      <c r="G23" s="49"/>
      <c r="H23" s="45"/>
      <c r="I23" s="46"/>
      <c r="J23" s="50"/>
      <c r="K23" s="51"/>
      <c r="L23" s="52"/>
      <c r="M23" s="46"/>
      <c r="N23" s="53"/>
    </row>
    <row r="24" spans="1:14" s="29" customFormat="1" ht="21" customHeight="1">
      <c r="A24" s="30"/>
      <c r="B24" s="31" t="s">
        <v>26</v>
      </c>
      <c r="C24" s="32"/>
      <c r="D24" s="33"/>
      <c r="E24" s="54"/>
      <c r="F24" s="55"/>
      <c r="G24" s="56"/>
      <c r="H24" s="31">
        <v>2</v>
      </c>
      <c r="I24" s="42"/>
      <c r="J24" s="38">
        <f>SUM(J25:J26)</f>
        <v>1338</v>
      </c>
      <c r="K24" s="38">
        <f>SUM(K25:K26)</f>
        <v>439</v>
      </c>
      <c r="L24" s="39">
        <f>SUM(L25:L26)</f>
        <v>443</v>
      </c>
      <c r="M24" s="40">
        <f>SUM(M25:M26)</f>
        <v>456</v>
      </c>
      <c r="N24" s="39">
        <f>SUM(N25:N26)</f>
        <v>42</v>
      </c>
    </row>
    <row r="25" spans="1:14" ht="18" customHeight="1">
      <c r="A25" s="44"/>
      <c r="B25" s="45"/>
      <c r="C25" s="46"/>
      <c r="D25" s="4">
        <v>1</v>
      </c>
      <c r="E25" s="47" t="s">
        <v>26</v>
      </c>
      <c r="F25" s="48">
        <v>2208</v>
      </c>
      <c r="G25" s="49"/>
      <c r="H25" s="45" t="s">
        <v>27</v>
      </c>
      <c r="I25" s="46"/>
      <c r="J25" s="50">
        <v>799</v>
      </c>
      <c r="K25" s="51">
        <v>267</v>
      </c>
      <c r="L25" s="52">
        <v>268</v>
      </c>
      <c r="M25" s="46">
        <v>264</v>
      </c>
      <c r="N25" s="53">
        <v>25</v>
      </c>
    </row>
    <row r="26" spans="1:14" ht="18" customHeight="1">
      <c r="A26" s="44"/>
      <c r="B26" s="45"/>
      <c r="C26" s="46"/>
      <c r="D26" s="4">
        <v>2</v>
      </c>
      <c r="E26" s="47" t="s">
        <v>26</v>
      </c>
      <c r="F26" s="48">
        <v>2208</v>
      </c>
      <c r="G26" s="49"/>
      <c r="H26" s="45" t="s">
        <v>28</v>
      </c>
      <c r="I26" s="46"/>
      <c r="J26" s="50">
        <v>539</v>
      </c>
      <c r="K26" s="51">
        <v>172</v>
      </c>
      <c r="L26" s="52">
        <v>175</v>
      </c>
      <c r="M26" s="46">
        <v>192</v>
      </c>
      <c r="N26" s="53">
        <v>17</v>
      </c>
    </row>
    <row r="27" spans="1:14" ht="9" customHeight="1">
      <c r="A27" s="44"/>
      <c r="B27" s="45"/>
      <c r="C27" s="46"/>
      <c r="E27" s="47"/>
      <c r="F27" s="48"/>
      <c r="G27" s="49"/>
      <c r="H27" s="45"/>
      <c r="I27" s="46"/>
      <c r="J27" s="50"/>
      <c r="K27" s="51"/>
      <c r="L27" s="52"/>
      <c r="M27" s="46"/>
      <c r="N27" s="53"/>
    </row>
    <row r="28" spans="1:14" s="29" customFormat="1" ht="21" customHeight="1">
      <c r="A28" s="30"/>
      <c r="B28" s="31" t="s">
        <v>29</v>
      </c>
      <c r="C28" s="32"/>
      <c r="D28" s="33"/>
      <c r="E28" s="54"/>
      <c r="F28" s="55"/>
      <c r="G28" s="56"/>
      <c r="H28" s="31">
        <v>7</v>
      </c>
      <c r="I28" s="42"/>
      <c r="J28" s="38">
        <f>SUM(J29:J36)</f>
        <v>3060</v>
      </c>
      <c r="K28" s="38">
        <f>SUM(K29:K36)</f>
        <v>1050</v>
      </c>
      <c r="L28" s="39">
        <f>SUM(L29:L36)</f>
        <v>1014</v>
      </c>
      <c r="M28" s="40">
        <f>SUM(M29:M36)</f>
        <v>996</v>
      </c>
      <c r="N28" s="39">
        <f>SUM(N29:N36)</f>
        <v>100</v>
      </c>
    </row>
    <row r="29" spans="1:14" ht="18" customHeight="1">
      <c r="A29" s="44"/>
      <c r="B29" s="45"/>
      <c r="C29" s="46"/>
      <c r="D29" s="4">
        <v>3</v>
      </c>
      <c r="E29" s="47" t="s">
        <v>29</v>
      </c>
      <c r="F29" s="48">
        <v>2217</v>
      </c>
      <c r="G29" s="49"/>
      <c r="H29" s="45" t="s">
        <v>30</v>
      </c>
      <c r="I29" s="46"/>
      <c r="J29" s="50">
        <v>782</v>
      </c>
      <c r="K29" s="51">
        <v>280</v>
      </c>
      <c r="L29" s="52">
        <v>250</v>
      </c>
      <c r="M29" s="46">
        <v>252</v>
      </c>
      <c r="N29" s="53">
        <v>23</v>
      </c>
    </row>
    <row r="30" spans="1:14" ht="18" customHeight="1">
      <c r="A30" s="44"/>
      <c r="B30" s="45"/>
      <c r="C30" s="46"/>
      <c r="D30" s="4">
        <v>4</v>
      </c>
      <c r="E30" s="47" t="s">
        <v>29</v>
      </c>
      <c r="F30" s="48">
        <v>2217</v>
      </c>
      <c r="G30" s="49"/>
      <c r="H30" s="45" t="s">
        <v>31</v>
      </c>
      <c r="I30" s="46"/>
      <c r="J30" s="50">
        <v>578</v>
      </c>
      <c r="K30" s="51">
        <v>203</v>
      </c>
      <c r="L30" s="52">
        <v>182</v>
      </c>
      <c r="M30" s="46">
        <v>193</v>
      </c>
      <c r="N30" s="53">
        <v>18</v>
      </c>
    </row>
    <row r="31" spans="1:14" ht="18" customHeight="1">
      <c r="A31" s="44"/>
      <c r="B31" s="45"/>
      <c r="C31" s="46"/>
      <c r="D31" s="4">
        <v>5</v>
      </c>
      <c r="E31" s="47" t="s">
        <v>29</v>
      </c>
      <c r="F31" s="48">
        <v>2217</v>
      </c>
      <c r="G31" s="49"/>
      <c r="H31" s="45" t="s">
        <v>305</v>
      </c>
      <c r="I31" s="46"/>
      <c r="J31" s="50">
        <v>434</v>
      </c>
      <c r="K31" s="51">
        <v>141</v>
      </c>
      <c r="L31" s="52">
        <v>148</v>
      </c>
      <c r="M31" s="46">
        <v>145</v>
      </c>
      <c r="N31" s="53">
        <v>14</v>
      </c>
    </row>
    <row r="32" spans="1:14" ht="18" customHeight="1">
      <c r="A32" s="44"/>
      <c r="B32" s="45"/>
      <c r="C32" s="46"/>
      <c r="D32" s="4">
        <v>6</v>
      </c>
      <c r="E32" s="47" t="s">
        <v>29</v>
      </c>
      <c r="F32" s="48">
        <v>2217</v>
      </c>
      <c r="G32" s="49"/>
      <c r="H32" s="45" t="s">
        <v>32</v>
      </c>
      <c r="I32" s="46"/>
      <c r="J32" s="50">
        <v>326</v>
      </c>
      <c r="K32" s="51">
        <v>121</v>
      </c>
      <c r="L32" s="52">
        <v>104</v>
      </c>
      <c r="M32" s="46">
        <v>101</v>
      </c>
      <c r="N32" s="53">
        <v>10</v>
      </c>
    </row>
    <row r="33" spans="1:14" ht="18" customHeight="1">
      <c r="A33" s="44"/>
      <c r="B33" s="45"/>
      <c r="C33" s="46"/>
      <c r="D33" s="4">
        <v>7</v>
      </c>
      <c r="E33" s="47" t="s">
        <v>29</v>
      </c>
      <c r="F33" s="48">
        <v>2217</v>
      </c>
      <c r="G33" s="49"/>
      <c r="H33" s="45" t="s">
        <v>33</v>
      </c>
      <c r="I33" s="46"/>
      <c r="J33" s="50">
        <v>451</v>
      </c>
      <c r="K33" s="51">
        <v>151</v>
      </c>
      <c r="L33" s="52">
        <v>177</v>
      </c>
      <c r="M33" s="46">
        <v>123</v>
      </c>
      <c r="N33" s="53">
        <v>16</v>
      </c>
    </row>
    <row r="34" spans="1:14" ht="9" customHeight="1">
      <c r="A34" s="44"/>
      <c r="B34" s="45"/>
      <c r="C34" s="46"/>
      <c r="E34" s="47"/>
      <c r="F34" s="48"/>
      <c r="G34" s="49"/>
      <c r="H34" s="45"/>
      <c r="I34" s="46"/>
      <c r="J34" s="50"/>
      <c r="K34" s="51"/>
      <c r="L34" s="52"/>
      <c r="M34" s="46"/>
      <c r="N34" s="53"/>
    </row>
    <row r="35" spans="1:14" ht="18" customHeight="1">
      <c r="A35" s="44"/>
      <c r="B35" s="45"/>
      <c r="C35" s="46"/>
      <c r="D35" s="4">
        <v>14</v>
      </c>
      <c r="E35" s="47" t="s">
        <v>29</v>
      </c>
      <c r="F35" s="48">
        <v>2217</v>
      </c>
      <c r="G35" s="49"/>
      <c r="H35" s="45" t="s">
        <v>34</v>
      </c>
      <c r="I35" s="46"/>
      <c r="J35" s="50">
        <v>305</v>
      </c>
      <c r="K35" s="51">
        <v>101</v>
      </c>
      <c r="L35" s="52">
        <v>94</v>
      </c>
      <c r="M35" s="46">
        <v>110</v>
      </c>
      <c r="N35" s="53">
        <v>11</v>
      </c>
    </row>
    <row r="36" spans="1:14" ht="18" customHeight="1">
      <c r="A36" s="44"/>
      <c r="B36" s="45"/>
      <c r="C36" s="46"/>
      <c r="D36" s="4">
        <v>17</v>
      </c>
      <c r="E36" s="47" t="s">
        <v>29</v>
      </c>
      <c r="F36" s="48">
        <v>2217</v>
      </c>
      <c r="G36" s="49"/>
      <c r="H36" s="45" t="s">
        <v>35</v>
      </c>
      <c r="I36" s="46"/>
      <c r="J36" s="50">
        <v>184</v>
      </c>
      <c r="K36" s="51">
        <v>53</v>
      </c>
      <c r="L36" s="52">
        <v>59</v>
      </c>
      <c r="M36" s="46">
        <v>72</v>
      </c>
      <c r="N36" s="53">
        <v>8</v>
      </c>
    </row>
    <row r="37" spans="1:14" ht="9" customHeight="1">
      <c r="A37" s="44"/>
      <c r="B37" s="45"/>
      <c r="C37" s="46"/>
      <c r="E37" s="47"/>
      <c r="F37" s="48"/>
      <c r="G37" s="49"/>
      <c r="H37" s="45"/>
      <c r="I37" s="46"/>
      <c r="J37" s="50"/>
      <c r="K37" s="51"/>
      <c r="L37" s="52"/>
      <c r="M37" s="46"/>
      <c r="N37" s="53"/>
    </row>
    <row r="38" spans="1:14" s="29" customFormat="1" ht="21" customHeight="1">
      <c r="A38" s="30"/>
      <c r="B38" s="31" t="s">
        <v>36</v>
      </c>
      <c r="C38" s="32"/>
      <c r="D38" s="33"/>
      <c r="E38" s="54"/>
      <c r="F38" s="55"/>
      <c r="G38" s="56"/>
      <c r="H38" s="31">
        <v>2</v>
      </c>
      <c r="I38" s="42"/>
      <c r="J38" s="38">
        <f>SUM(J39:J40)</f>
        <v>988</v>
      </c>
      <c r="K38" s="38">
        <f>SUM(K39:K40)</f>
        <v>343</v>
      </c>
      <c r="L38" s="39">
        <f>SUM(L39:L40)</f>
        <v>316</v>
      </c>
      <c r="M38" s="40">
        <f>SUM(M39:M40)</f>
        <v>329</v>
      </c>
      <c r="N38" s="39">
        <f>SUM(N39:N40)</f>
        <v>34</v>
      </c>
    </row>
    <row r="39" spans="1:14" ht="18" customHeight="1">
      <c r="A39" s="44"/>
      <c r="B39" s="45"/>
      <c r="C39" s="46"/>
      <c r="D39" s="4">
        <v>27</v>
      </c>
      <c r="E39" s="47" t="s">
        <v>36</v>
      </c>
      <c r="F39" s="48">
        <v>2219</v>
      </c>
      <c r="G39" s="49"/>
      <c r="H39" s="45" t="s">
        <v>306</v>
      </c>
      <c r="I39" s="46"/>
      <c r="J39" s="50">
        <v>846</v>
      </c>
      <c r="K39" s="51">
        <v>300</v>
      </c>
      <c r="L39" s="52">
        <v>271</v>
      </c>
      <c r="M39" s="46">
        <v>275</v>
      </c>
      <c r="N39" s="53">
        <v>26</v>
      </c>
    </row>
    <row r="40" spans="1:14" ht="18" customHeight="1">
      <c r="A40" s="44"/>
      <c r="B40" s="45"/>
      <c r="C40" s="46"/>
      <c r="D40" s="4">
        <v>28</v>
      </c>
      <c r="E40" s="47" t="s">
        <v>36</v>
      </c>
      <c r="F40" s="48">
        <v>2219</v>
      </c>
      <c r="G40" s="49"/>
      <c r="H40" s="45" t="s">
        <v>37</v>
      </c>
      <c r="I40" s="46"/>
      <c r="J40" s="50">
        <v>142</v>
      </c>
      <c r="K40" s="51">
        <v>43</v>
      </c>
      <c r="L40" s="52">
        <v>45</v>
      </c>
      <c r="M40" s="46">
        <v>54</v>
      </c>
      <c r="N40" s="53">
        <v>8</v>
      </c>
    </row>
    <row r="41" spans="1:14" ht="9" customHeight="1">
      <c r="A41" s="44"/>
      <c r="B41" s="45"/>
      <c r="C41" s="46"/>
      <c r="E41" s="47"/>
      <c r="F41" s="48"/>
      <c r="G41" s="49"/>
      <c r="H41" s="45"/>
      <c r="I41" s="46"/>
      <c r="J41" s="50"/>
      <c r="K41" s="51"/>
      <c r="L41" s="52"/>
      <c r="M41" s="46"/>
      <c r="N41" s="53"/>
    </row>
    <row r="42" spans="1:14" s="29" customFormat="1" ht="21" customHeight="1">
      <c r="A42" s="30"/>
      <c r="B42" s="31" t="s">
        <v>38</v>
      </c>
      <c r="C42" s="32"/>
      <c r="D42" s="33"/>
      <c r="E42" s="54"/>
      <c r="F42" s="55"/>
      <c r="G42" s="56"/>
      <c r="H42" s="31">
        <v>4</v>
      </c>
      <c r="I42" s="42"/>
      <c r="J42" s="38">
        <f>SUM(J44,J53:J54)</f>
        <v>694</v>
      </c>
      <c r="K42" s="38">
        <f>SUM(K44,K53:K54)</f>
        <v>222</v>
      </c>
      <c r="L42" s="39">
        <f>SUM(L44,L53:L54)</f>
        <v>239</v>
      </c>
      <c r="M42" s="40">
        <f>SUM(M44,M53:M54)</f>
        <v>233</v>
      </c>
      <c r="N42" s="39">
        <f>SUM(N44,N53:N54)</f>
        <v>27</v>
      </c>
    </row>
    <row r="43" spans="1:14" s="68" customFormat="1" ht="9" customHeight="1">
      <c r="A43" s="57"/>
      <c r="B43" s="58"/>
      <c r="C43" s="59"/>
      <c r="D43" s="60"/>
      <c r="E43" s="61"/>
      <c r="F43" s="62"/>
      <c r="G43" s="63"/>
      <c r="H43" s="58"/>
      <c r="I43" s="64"/>
      <c r="J43" s="65"/>
      <c r="K43" s="65"/>
      <c r="L43" s="66"/>
      <c r="M43" s="67"/>
      <c r="N43" s="66"/>
    </row>
    <row r="44" spans="1:14" ht="17.25" customHeight="1">
      <c r="A44" s="44"/>
      <c r="B44" s="45" t="s">
        <v>39</v>
      </c>
      <c r="C44" s="46"/>
      <c r="E44" s="47"/>
      <c r="F44" s="48"/>
      <c r="G44" s="49"/>
      <c r="H44" s="45">
        <v>2</v>
      </c>
      <c r="I44" s="69"/>
      <c r="J44" s="50">
        <f>SUM(J45:J46)</f>
        <v>420</v>
      </c>
      <c r="K44" s="50">
        <f>SUM(K45:K46)</f>
        <v>132</v>
      </c>
      <c r="L44" s="53">
        <f>SUM(L45:L46)</f>
        <v>148</v>
      </c>
      <c r="M44" s="70">
        <f>SUM(M45:M46)</f>
        <v>140</v>
      </c>
      <c r="N44" s="53">
        <f>SUM(N45:N46)</f>
        <v>16</v>
      </c>
    </row>
    <row r="45" spans="1:14" ht="18" customHeight="1">
      <c r="A45" s="44"/>
      <c r="B45" s="45"/>
      <c r="C45" s="46"/>
      <c r="D45" s="4">
        <v>8</v>
      </c>
      <c r="E45" s="47" t="s">
        <v>40</v>
      </c>
      <c r="F45" s="48">
        <v>3309</v>
      </c>
      <c r="G45" s="49"/>
      <c r="H45" s="45" t="s">
        <v>41</v>
      </c>
      <c r="I45" s="46"/>
      <c r="J45" s="50">
        <v>269</v>
      </c>
      <c r="K45" s="51">
        <v>79</v>
      </c>
      <c r="L45" s="52">
        <v>97</v>
      </c>
      <c r="M45" s="46">
        <v>93</v>
      </c>
      <c r="N45" s="53">
        <v>9</v>
      </c>
    </row>
    <row r="46" spans="1:14" ht="18" customHeight="1">
      <c r="A46" s="44"/>
      <c r="B46" s="45"/>
      <c r="C46" s="46"/>
      <c r="D46" s="4">
        <v>12</v>
      </c>
      <c r="E46" s="47" t="s">
        <v>40</v>
      </c>
      <c r="F46" s="48">
        <v>3309</v>
      </c>
      <c r="G46" s="49"/>
      <c r="H46" s="45" t="s">
        <v>42</v>
      </c>
      <c r="I46" s="46"/>
      <c r="J46" s="50">
        <v>151</v>
      </c>
      <c r="K46" s="51">
        <v>53</v>
      </c>
      <c r="L46" s="52">
        <v>51</v>
      </c>
      <c r="M46" s="46">
        <v>47</v>
      </c>
      <c r="N46" s="53">
        <v>7</v>
      </c>
    </row>
    <row r="47" spans="1:14" ht="3.75" customHeight="1">
      <c r="A47" s="12"/>
      <c r="B47" s="71"/>
      <c r="C47" s="72"/>
      <c r="D47" s="73"/>
      <c r="E47" s="74"/>
      <c r="F47" s="75"/>
      <c r="G47" s="76"/>
      <c r="H47" s="71"/>
      <c r="I47" s="15"/>
      <c r="J47" s="77"/>
      <c r="K47" s="78"/>
      <c r="L47" s="78"/>
      <c r="M47" s="78"/>
      <c r="N47" s="77"/>
    </row>
    <row r="48" spans="2:14" ht="18.75" customHeight="1">
      <c r="B48" s="45"/>
      <c r="E48" s="47"/>
      <c r="F48" s="48"/>
      <c r="G48" s="48"/>
      <c r="H48" s="45"/>
      <c r="J48" s="4"/>
      <c r="N48" s="4"/>
    </row>
    <row r="49" spans="2:14" ht="24" customHeight="1">
      <c r="B49" s="45"/>
      <c r="E49" s="47"/>
      <c r="F49" s="48"/>
      <c r="G49" s="48"/>
      <c r="H49" s="45"/>
      <c r="J49" s="4"/>
      <c r="N49" s="4"/>
    </row>
    <row r="50" spans="1:14" ht="15" customHeight="1">
      <c r="A50" s="6" t="s">
        <v>307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 t="s">
        <v>43</v>
      </c>
    </row>
    <row r="51" spans="1:14" ht="21" customHeight="1">
      <c r="A51" s="8"/>
      <c r="B51" s="105" t="s">
        <v>1</v>
      </c>
      <c r="C51" s="9"/>
      <c r="D51" s="114" t="s">
        <v>2</v>
      </c>
      <c r="E51" s="114" t="s">
        <v>3</v>
      </c>
      <c r="F51" s="116" t="s">
        <v>4</v>
      </c>
      <c r="G51" s="10"/>
      <c r="H51" s="105" t="s">
        <v>5</v>
      </c>
      <c r="I51" s="11"/>
      <c r="J51" s="107" t="s">
        <v>6</v>
      </c>
      <c r="K51" s="109" t="s">
        <v>7</v>
      </c>
      <c r="L51" s="110"/>
      <c r="M51" s="111"/>
      <c r="N51" s="112" t="s">
        <v>8</v>
      </c>
    </row>
    <row r="52" spans="1:14" ht="21" customHeight="1">
      <c r="A52" s="12"/>
      <c r="B52" s="106"/>
      <c r="C52" s="13"/>
      <c r="D52" s="115"/>
      <c r="E52" s="115"/>
      <c r="F52" s="117"/>
      <c r="G52" s="14"/>
      <c r="H52" s="106"/>
      <c r="I52" s="15"/>
      <c r="J52" s="108"/>
      <c r="K52" s="16" t="s">
        <v>9</v>
      </c>
      <c r="L52" s="17" t="s">
        <v>10</v>
      </c>
      <c r="M52" s="13" t="s">
        <v>11</v>
      </c>
      <c r="N52" s="113"/>
    </row>
    <row r="53" spans="1:14" ht="24" customHeight="1">
      <c r="A53" s="44"/>
      <c r="B53" s="45" t="s">
        <v>44</v>
      </c>
      <c r="C53" s="46"/>
      <c r="D53" s="4">
        <v>10</v>
      </c>
      <c r="E53" s="47" t="s">
        <v>44</v>
      </c>
      <c r="F53" s="48">
        <v>4304</v>
      </c>
      <c r="G53" s="49"/>
      <c r="H53" s="45" t="s">
        <v>45</v>
      </c>
      <c r="I53" s="46"/>
      <c r="J53" s="50">
        <v>164</v>
      </c>
      <c r="K53" s="51">
        <v>50</v>
      </c>
      <c r="L53" s="52">
        <v>61</v>
      </c>
      <c r="M53" s="46">
        <v>53</v>
      </c>
      <c r="N53" s="53">
        <v>7</v>
      </c>
    </row>
    <row r="54" spans="1:14" ht="24" customHeight="1">
      <c r="A54" s="44"/>
      <c r="B54" s="45" t="s">
        <v>46</v>
      </c>
      <c r="C54" s="46"/>
      <c r="D54" s="4">
        <v>11</v>
      </c>
      <c r="E54" s="47" t="s">
        <v>46</v>
      </c>
      <c r="F54" s="48">
        <v>4305</v>
      </c>
      <c r="G54" s="49"/>
      <c r="H54" s="45" t="s">
        <v>47</v>
      </c>
      <c r="I54" s="46"/>
      <c r="J54" s="50">
        <v>110</v>
      </c>
      <c r="K54" s="51">
        <v>40</v>
      </c>
      <c r="L54" s="52">
        <v>30</v>
      </c>
      <c r="M54" s="46">
        <v>40</v>
      </c>
      <c r="N54" s="53">
        <v>4</v>
      </c>
    </row>
    <row r="55" spans="1:14" ht="9" customHeight="1">
      <c r="A55" s="44"/>
      <c r="B55" s="45"/>
      <c r="C55" s="46"/>
      <c r="E55" s="47"/>
      <c r="F55" s="48"/>
      <c r="G55" s="49"/>
      <c r="H55" s="45"/>
      <c r="I55" s="46"/>
      <c r="J55" s="50"/>
      <c r="K55" s="51"/>
      <c r="L55" s="52"/>
      <c r="M55" s="46"/>
      <c r="N55" s="53"/>
    </row>
    <row r="56" spans="1:14" s="29" customFormat="1" ht="21" customHeight="1">
      <c r="A56" s="30"/>
      <c r="B56" s="31" t="s">
        <v>48</v>
      </c>
      <c r="C56" s="32"/>
      <c r="D56" s="33"/>
      <c r="E56" s="54"/>
      <c r="F56" s="55"/>
      <c r="G56" s="56"/>
      <c r="H56" s="31">
        <v>3</v>
      </c>
      <c r="I56" s="42"/>
      <c r="J56" s="38">
        <f>SUM(J58:J60)</f>
        <v>1126</v>
      </c>
      <c r="K56" s="38">
        <f>SUM(K58:K60)</f>
        <v>371</v>
      </c>
      <c r="L56" s="39">
        <f>SUM(L58:L60)</f>
        <v>396</v>
      </c>
      <c r="M56" s="40">
        <f>SUM(M58:M60)</f>
        <v>359</v>
      </c>
      <c r="N56" s="39">
        <f>SUM(N58:N60)</f>
        <v>40</v>
      </c>
    </row>
    <row r="57" spans="1:14" s="68" customFormat="1" ht="9" customHeight="1">
      <c r="A57" s="57"/>
      <c r="B57" s="58"/>
      <c r="C57" s="59"/>
      <c r="D57" s="60"/>
      <c r="E57" s="61"/>
      <c r="F57" s="62"/>
      <c r="G57" s="63"/>
      <c r="H57" s="58"/>
      <c r="I57" s="64"/>
      <c r="J57" s="65"/>
      <c r="K57" s="65"/>
      <c r="L57" s="66"/>
      <c r="M57" s="67"/>
      <c r="N57" s="66"/>
    </row>
    <row r="58" spans="1:14" ht="24.75" customHeight="1">
      <c r="A58" s="44"/>
      <c r="B58" s="45" t="s">
        <v>49</v>
      </c>
      <c r="C58" s="46"/>
      <c r="D58" s="4">
        <v>13</v>
      </c>
      <c r="E58" s="47" t="s">
        <v>50</v>
      </c>
      <c r="F58" s="48">
        <v>3321</v>
      </c>
      <c r="G58" s="49"/>
      <c r="H58" s="45" t="s">
        <v>51</v>
      </c>
      <c r="I58" s="46"/>
      <c r="J58" s="50">
        <v>474</v>
      </c>
      <c r="K58" s="51">
        <v>159</v>
      </c>
      <c r="L58" s="52">
        <v>170</v>
      </c>
      <c r="M58" s="46">
        <v>145</v>
      </c>
      <c r="N58" s="53">
        <v>17</v>
      </c>
    </row>
    <row r="59" spans="1:14" ht="24.75" customHeight="1">
      <c r="A59" s="44"/>
      <c r="B59" s="45" t="s">
        <v>52</v>
      </c>
      <c r="C59" s="46"/>
      <c r="D59" s="4">
        <v>15</v>
      </c>
      <c r="E59" s="47" t="s">
        <v>52</v>
      </c>
      <c r="F59" s="48">
        <v>3323</v>
      </c>
      <c r="G59" s="49"/>
      <c r="H59" s="45" t="s">
        <v>53</v>
      </c>
      <c r="I59" s="46"/>
      <c r="J59" s="50">
        <v>407</v>
      </c>
      <c r="K59" s="51">
        <v>140</v>
      </c>
      <c r="L59" s="52">
        <v>135</v>
      </c>
      <c r="M59" s="46">
        <v>132</v>
      </c>
      <c r="N59" s="53">
        <v>14</v>
      </c>
    </row>
    <row r="60" spans="1:14" ht="24.75" customHeight="1">
      <c r="A60" s="44"/>
      <c r="B60" s="45" t="s">
        <v>54</v>
      </c>
      <c r="C60" s="46"/>
      <c r="D60" s="4">
        <v>16</v>
      </c>
      <c r="E60" s="47" t="s">
        <v>54</v>
      </c>
      <c r="F60" s="48">
        <v>3324</v>
      </c>
      <c r="G60" s="49"/>
      <c r="H60" s="45" t="s">
        <v>55</v>
      </c>
      <c r="I60" s="46"/>
      <c r="J60" s="50">
        <v>245</v>
      </c>
      <c r="K60" s="51">
        <v>72</v>
      </c>
      <c r="L60" s="52">
        <v>91</v>
      </c>
      <c r="M60" s="46">
        <v>82</v>
      </c>
      <c r="N60" s="53">
        <v>9</v>
      </c>
    </row>
    <row r="61" spans="1:14" ht="9" customHeight="1">
      <c r="A61" s="44"/>
      <c r="B61" s="45"/>
      <c r="C61" s="46"/>
      <c r="E61" s="47"/>
      <c r="F61" s="48"/>
      <c r="G61" s="49"/>
      <c r="H61" s="45"/>
      <c r="I61" s="46"/>
      <c r="J61" s="50"/>
      <c r="K61" s="51"/>
      <c r="L61" s="52"/>
      <c r="M61" s="46"/>
      <c r="N61" s="53"/>
    </row>
    <row r="62" spans="1:14" s="29" customFormat="1" ht="21" customHeight="1">
      <c r="A62" s="30"/>
      <c r="B62" s="31" t="s">
        <v>56</v>
      </c>
      <c r="C62" s="32"/>
      <c r="D62" s="33"/>
      <c r="E62" s="54"/>
      <c r="F62" s="55"/>
      <c r="G62" s="56"/>
      <c r="H62" s="31">
        <v>2</v>
      </c>
      <c r="I62" s="42"/>
      <c r="J62" s="38">
        <f>SUM(J64:J65)</f>
        <v>205</v>
      </c>
      <c r="K62" s="38">
        <f>SUM(K64:K65)</f>
        <v>69</v>
      </c>
      <c r="L62" s="39">
        <f>SUM(L64:L65)</f>
        <v>64</v>
      </c>
      <c r="M62" s="40">
        <f>SUM(M64:M65)</f>
        <v>72</v>
      </c>
      <c r="N62" s="39">
        <f>SUM(N64:N65)</f>
        <v>11</v>
      </c>
    </row>
    <row r="63" spans="1:14" s="29" customFormat="1" ht="9" customHeight="1">
      <c r="A63" s="30"/>
      <c r="B63" s="31"/>
      <c r="C63" s="32"/>
      <c r="D63" s="33"/>
      <c r="E63" s="54"/>
      <c r="F63" s="55"/>
      <c r="G63" s="56"/>
      <c r="H63" s="31"/>
      <c r="I63" s="42"/>
      <c r="J63" s="38"/>
      <c r="K63" s="38"/>
      <c r="L63" s="39"/>
      <c r="M63" s="40"/>
      <c r="N63" s="39"/>
    </row>
    <row r="64" spans="1:14" ht="24" customHeight="1">
      <c r="A64" s="44"/>
      <c r="B64" s="45" t="s">
        <v>57</v>
      </c>
      <c r="C64" s="46"/>
      <c r="D64" s="4">
        <v>31</v>
      </c>
      <c r="E64" s="47" t="s">
        <v>58</v>
      </c>
      <c r="F64" s="48">
        <v>3350</v>
      </c>
      <c r="G64" s="49"/>
      <c r="H64" s="45" t="s">
        <v>59</v>
      </c>
      <c r="I64" s="46"/>
      <c r="J64" s="53">
        <v>61</v>
      </c>
      <c r="K64" s="52">
        <v>19</v>
      </c>
      <c r="L64" s="52">
        <v>19</v>
      </c>
      <c r="M64" s="52">
        <v>23</v>
      </c>
      <c r="N64" s="53">
        <v>4</v>
      </c>
    </row>
    <row r="65" spans="1:14" ht="24" customHeight="1">
      <c r="A65" s="44"/>
      <c r="B65" s="45" t="s">
        <v>60</v>
      </c>
      <c r="C65" s="46"/>
      <c r="D65" s="4">
        <v>32</v>
      </c>
      <c r="E65" s="47" t="s">
        <v>60</v>
      </c>
      <c r="F65" s="48">
        <v>4349</v>
      </c>
      <c r="G65" s="49"/>
      <c r="H65" s="45" t="s">
        <v>61</v>
      </c>
      <c r="I65" s="46"/>
      <c r="J65" s="50">
        <v>144</v>
      </c>
      <c r="K65" s="51">
        <v>50</v>
      </c>
      <c r="L65" s="52">
        <v>45</v>
      </c>
      <c r="M65" s="46">
        <v>49</v>
      </c>
      <c r="N65" s="53">
        <v>7</v>
      </c>
    </row>
    <row r="66" spans="1:14" ht="9" customHeight="1">
      <c r="A66" s="44"/>
      <c r="B66" s="45"/>
      <c r="C66" s="46"/>
      <c r="E66" s="47"/>
      <c r="F66" s="48"/>
      <c r="G66" s="49"/>
      <c r="H66" s="45"/>
      <c r="I66" s="46"/>
      <c r="J66" s="50"/>
      <c r="K66" s="51"/>
      <c r="L66" s="52"/>
      <c r="M66" s="46"/>
      <c r="N66" s="53"/>
    </row>
    <row r="67" spans="1:14" s="29" customFormat="1" ht="27.75" customHeight="1">
      <c r="A67" s="30"/>
      <c r="B67" s="31" t="s">
        <v>62</v>
      </c>
      <c r="C67" s="32"/>
      <c r="D67" s="33"/>
      <c r="E67" s="54"/>
      <c r="F67" s="55"/>
      <c r="G67" s="56"/>
      <c r="H67" s="31">
        <v>2</v>
      </c>
      <c r="I67" s="42"/>
      <c r="J67" s="38">
        <f>SUM(J69:J70)</f>
        <v>482</v>
      </c>
      <c r="K67" s="38">
        <f>SUM(K69:K70)</f>
        <v>141</v>
      </c>
      <c r="L67" s="39">
        <f>SUM(L69:L70)</f>
        <v>169</v>
      </c>
      <c r="M67" s="40">
        <f>SUM(M69:M70)</f>
        <v>172</v>
      </c>
      <c r="N67" s="39">
        <f>SUM(N69:N70)</f>
        <v>17</v>
      </c>
    </row>
    <row r="68" spans="1:14" s="29" customFormat="1" ht="9" customHeight="1">
      <c r="A68" s="30"/>
      <c r="B68" s="31"/>
      <c r="C68" s="32"/>
      <c r="D68" s="33"/>
      <c r="E68" s="54"/>
      <c r="F68" s="55"/>
      <c r="G68" s="56"/>
      <c r="H68" s="31"/>
      <c r="I68" s="42"/>
      <c r="J68" s="38"/>
      <c r="K68" s="38"/>
      <c r="L68" s="39"/>
      <c r="M68" s="40"/>
      <c r="N68" s="39"/>
    </row>
    <row r="69" spans="1:14" ht="24" customHeight="1">
      <c r="A69" s="44"/>
      <c r="B69" s="79" t="s">
        <v>308</v>
      </c>
      <c r="C69" s="46"/>
      <c r="D69" s="4">
        <v>33</v>
      </c>
      <c r="E69" s="47" t="s">
        <v>63</v>
      </c>
      <c r="F69" s="48">
        <v>5818</v>
      </c>
      <c r="G69" s="49"/>
      <c r="H69" s="45" t="s">
        <v>64</v>
      </c>
      <c r="I69" s="46"/>
      <c r="J69" s="50">
        <v>252</v>
      </c>
      <c r="K69" s="51">
        <v>78</v>
      </c>
      <c r="L69" s="52">
        <v>85</v>
      </c>
      <c r="M69" s="46">
        <v>89</v>
      </c>
      <c r="N69" s="53">
        <v>9</v>
      </c>
    </row>
    <row r="70" spans="1:14" ht="24" customHeight="1">
      <c r="A70" s="44"/>
      <c r="B70" s="80" t="s">
        <v>309</v>
      </c>
      <c r="C70" s="46"/>
      <c r="D70" s="4">
        <v>9</v>
      </c>
      <c r="E70" s="47" t="s">
        <v>65</v>
      </c>
      <c r="F70" s="48">
        <v>5943</v>
      </c>
      <c r="G70" s="49"/>
      <c r="H70" s="45" t="s">
        <v>66</v>
      </c>
      <c r="I70" s="46"/>
      <c r="J70" s="50">
        <v>230</v>
      </c>
      <c r="K70" s="51">
        <v>63</v>
      </c>
      <c r="L70" s="52">
        <v>84</v>
      </c>
      <c r="M70" s="46">
        <v>83</v>
      </c>
      <c r="N70" s="53">
        <v>8</v>
      </c>
    </row>
    <row r="71" spans="1:14" ht="9" customHeight="1">
      <c r="A71" s="81"/>
      <c r="B71" s="82"/>
      <c r="C71" s="83"/>
      <c r="D71" s="84"/>
      <c r="E71" s="85"/>
      <c r="F71" s="86"/>
      <c r="G71" s="87"/>
      <c r="H71" s="88"/>
      <c r="I71" s="83"/>
      <c r="J71" s="89"/>
      <c r="K71" s="90"/>
      <c r="L71" s="91"/>
      <c r="M71" s="83"/>
      <c r="N71" s="92"/>
    </row>
    <row r="72" spans="1:14" s="29" customFormat="1" ht="27.75" customHeight="1">
      <c r="A72" s="30"/>
      <c r="B72" s="31" t="s">
        <v>67</v>
      </c>
      <c r="C72" s="32"/>
      <c r="D72" s="33"/>
      <c r="E72" s="54"/>
      <c r="F72" s="55"/>
      <c r="G72" s="56"/>
      <c r="H72" s="31">
        <f>SUM(H74,H80,H98,H104,H112,H116,H122,H133,H150)</f>
        <v>56</v>
      </c>
      <c r="I72" s="32"/>
      <c r="J72" s="38">
        <f>SUM(J74,J80,J98,J104,J112,J116,J122,J133,J150)</f>
        <v>16654</v>
      </c>
      <c r="K72" s="37">
        <f>SUM(K74,K80,K98,K104,K112,K116,K122,K133,K150)</f>
        <v>5444</v>
      </c>
      <c r="L72" s="43">
        <f>SUM(L74,L80,L98,L104,L112,L116,L122,L133,L150)</f>
        <v>5525</v>
      </c>
      <c r="M72" s="32">
        <f>SUM(M74,M80,M98,M104,M112,M116,M122,M133,M150)</f>
        <v>5685</v>
      </c>
      <c r="N72" s="39">
        <f>SUM(N74,N80,N98,N104,N112,N116,N122,N133,N150)</f>
        <v>595</v>
      </c>
    </row>
    <row r="73" spans="1:14" s="29" customFormat="1" ht="9" customHeight="1">
      <c r="A73" s="30"/>
      <c r="B73" s="31"/>
      <c r="C73" s="32"/>
      <c r="D73" s="33"/>
      <c r="E73" s="54"/>
      <c r="F73" s="55"/>
      <c r="G73" s="56"/>
      <c r="H73" s="31"/>
      <c r="I73" s="32"/>
      <c r="J73" s="38"/>
      <c r="K73" s="37"/>
      <c r="L73" s="43"/>
      <c r="M73" s="32"/>
      <c r="N73" s="39"/>
    </row>
    <row r="74" spans="1:14" s="29" customFormat="1" ht="21" customHeight="1">
      <c r="A74" s="30"/>
      <c r="B74" s="31" t="s">
        <v>68</v>
      </c>
      <c r="C74" s="32"/>
      <c r="D74" s="33"/>
      <c r="E74" s="54"/>
      <c r="F74" s="55"/>
      <c r="G74" s="56"/>
      <c r="H74" s="31">
        <v>4</v>
      </c>
      <c r="I74" s="32"/>
      <c r="J74" s="38">
        <f>SUM(J75:J78)</f>
        <v>1520</v>
      </c>
      <c r="K74" s="38">
        <f>SUM(K75:K78)</f>
        <v>497</v>
      </c>
      <c r="L74" s="39">
        <f>SUM(L75:L78)</f>
        <v>501</v>
      </c>
      <c r="M74" s="40">
        <f>SUM(M75:M78)</f>
        <v>522</v>
      </c>
      <c r="N74" s="39">
        <f>SUM(N75:N78)</f>
        <v>50</v>
      </c>
    </row>
    <row r="75" spans="1:14" ht="18" customHeight="1">
      <c r="A75" s="44"/>
      <c r="B75" s="45"/>
      <c r="C75" s="46"/>
      <c r="D75" s="4">
        <v>34</v>
      </c>
      <c r="E75" s="47" t="s">
        <v>68</v>
      </c>
      <c r="F75" s="48">
        <v>2204</v>
      </c>
      <c r="G75" s="49"/>
      <c r="H75" s="45" t="s">
        <v>69</v>
      </c>
      <c r="I75" s="46"/>
      <c r="J75" s="50">
        <v>432</v>
      </c>
      <c r="K75" s="51">
        <v>125</v>
      </c>
      <c r="L75" s="52">
        <v>150</v>
      </c>
      <c r="M75" s="46">
        <v>157</v>
      </c>
      <c r="N75" s="53">
        <v>14</v>
      </c>
    </row>
    <row r="76" spans="1:14" ht="18" customHeight="1">
      <c r="A76" s="44"/>
      <c r="B76" s="45"/>
      <c r="C76" s="46"/>
      <c r="D76" s="4">
        <v>35</v>
      </c>
      <c r="E76" s="47" t="s">
        <v>68</v>
      </c>
      <c r="F76" s="48">
        <v>2204</v>
      </c>
      <c r="G76" s="49"/>
      <c r="H76" s="45" t="s">
        <v>70</v>
      </c>
      <c r="I76" s="46"/>
      <c r="J76" s="50">
        <v>553</v>
      </c>
      <c r="K76" s="51">
        <v>186</v>
      </c>
      <c r="L76" s="52">
        <v>192</v>
      </c>
      <c r="M76" s="46">
        <v>175</v>
      </c>
      <c r="N76" s="53">
        <v>17</v>
      </c>
    </row>
    <row r="77" spans="1:14" ht="18" customHeight="1">
      <c r="A77" s="44"/>
      <c r="B77" s="45"/>
      <c r="C77" s="46"/>
      <c r="D77" s="4">
        <v>36</v>
      </c>
      <c r="E77" s="47" t="s">
        <v>68</v>
      </c>
      <c r="F77" s="48">
        <v>2204</v>
      </c>
      <c r="G77" s="49"/>
      <c r="H77" s="45" t="s">
        <v>71</v>
      </c>
      <c r="I77" s="46"/>
      <c r="J77" s="50">
        <v>331</v>
      </c>
      <c r="K77" s="51">
        <v>110</v>
      </c>
      <c r="L77" s="52">
        <v>98</v>
      </c>
      <c r="M77" s="46">
        <v>123</v>
      </c>
      <c r="N77" s="53">
        <v>12</v>
      </c>
    </row>
    <row r="78" spans="1:14" ht="18" customHeight="1">
      <c r="A78" s="44"/>
      <c r="B78" s="45"/>
      <c r="C78" s="46"/>
      <c r="D78" s="4">
        <v>37</v>
      </c>
      <c r="E78" s="47" t="s">
        <v>68</v>
      </c>
      <c r="F78" s="48">
        <v>2204</v>
      </c>
      <c r="G78" s="49"/>
      <c r="H78" s="45" t="s">
        <v>72</v>
      </c>
      <c r="I78" s="46"/>
      <c r="J78" s="50">
        <v>204</v>
      </c>
      <c r="K78" s="51">
        <v>76</v>
      </c>
      <c r="L78" s="52">
        <v>61</v>
      </c>
      <c r="M78" s="46">
        <v>67</v>
      </c>
      <c r="N78" s="53">
        <v>7</v>
      </c>
    </row>
    <row r="79" spans="1:14" ht="9" customHeight="1">
      <c r="A79" s="44"/>
      <c r="B79" s="45"/>
      <c r="C79" s="46"/>
      <c r="E79" s="47"/>
      <c r="F79" s="48"/>
      <c r="G79" s="49"/>
      <c r="H79" s="45"/>
      <c r="I79" s="46"/>
      <c r="J79" s="50"/>
      <c r="K79" s="51"/>
      <c r="L79" s="52"/>
      <c r="M79" s="46"/>
      <c r="N79" s="53"/>
    </row>
    <row r="80" spans="1:14" s="29" customFormat="1" ht="21" customHeight="1">
      <c r="A80" s="30"/>
      <c r="B80" s="31" t="s">
        <v>73</v>
      </c>
      <c r="C80" s="32"/>
      <c r="D80" s="33"/>
      <c r="E80" s="54"/>
      <c r="F80" s="55"/>
      <c r="G80" s="56"/>
      <c r="H80" s="31">
        <v>9</v>
      </c>
      <c r="I80" s="32"/>
      <c r="J80" s="38">
        <f>SUM(J81:J90)</f>
        <v>3157</v>
      </c>
      <c r="K80" s="38">
        <f>SUM(K81:K90)</f>
        <v>1013</v>
      </c>
      <c r="L80" s="39">
        <f>SUM(L81:L90)</f>
        <v>1053</v>
      </c>
      <c r="M80" s="40">
        <f>SUM(M81:M90)</f>
        <v>1091</v>
      </c>
      <c r="N80" s="39">
        <f>SUM(N81:N90)</f>
        <v>113</v>
      </c>
    </row>
    <row r="81" spans="1:14" ht="18" customHeight="1">
      <c r="A81" s="44"/>
      <c r="B81" s="45"/>
      <c r="C81" s="46"/>
      <c r="D81" s="4">
        <v>65</v>
      </c>
      <c r="E81" s="47" t="s">
        <v>73</v>
      </c>
      <c r="F81" s="48">
        <v>2205</v>
      </c>
      <c r="G81" s="49"/>
      <c r="H81" s="45" t="s">
        <v>74</v>
      </c>
      <c r="I81" s="46"/>
      <c r="J81" s="50">
        <v>276</v>
      </c>
      <c r="K81" s="51">
        <v>87</v>
      </c>
      <c r="L81" s="52">
        <v>102</v>
      </c>
      <c r="M81" s="46">
        <v>87</v>
      </c>
      <c r="N81" s="53">
        <v>11</v>
      </c>
    </row>
    <row r="82" spans="1:14" ht="18" customHeight="1">
      <c r="A82" s="44"/>
      <c r="B82" s="45"/>
      <c r="C82" s="46"/>
      <c r="D82" s="4">
        <v>66</v>
      </c>
      <c r="E82" s="47" t="s">
        <v>73</v>
      </c>
      <c r="F82" s="48">
        <v>2205</v>
      </c>
      <c r="G82" s="49"/>
      <c r="H82" s="45" t="s">
        <v>75</v>
      </c>
      <c r="I82" s="46"/>
      <c r="J82" s="50">
        <v>245</v>
      </c>
      <c r="K82" s="51">
        <v>68</v>
      </c>
      <c r="L82" s="52">
        <v>73</v>
      </c>
      <c r="M82" s="46">
        <v>104</v>
      </c>
      <c r="N82" s="53">
        <v>9</v>
      </c>
    </row>
    <row r="83" spans="1:14" ht="18" customHeight="1">
      <c r="A83" s="44"/>
      <c r="B83" s="45"/>
      <c r="C83" s="46"/>
      <c r="D83" s="4">
        <v>67</v>
      </c>
      <c r="E83" s="47" t="s">
        <v>73</v>
      </c>
      <c r="F83" s="48">
        <v>2205</v>
      </c>
      <c r="G83" s="49"/>
      <c r="H83" s="45" t="s">
        <v>76</v>
      </c>
      <c r="I83" s="46"/>
      <c r="J83" s="50">
        <v>595</v>
      </c>
      <c r="K83" s="51">
        <v>190</v>
      </c>
      <c r="L83" s="52">
        <v>186</v>
      </c>
      <c r="M83" s="46">
        <v>219</v>
      </c>
      <c r="N83" s="53">
        <v>20</v>
      </c>
    </row>
    <row r="84" spans="1:14" ht="18" customHeight="1">
      <c r="A84" s="44"/>
      <c r="B84" s="45"/>
      <c r="C84" s="46"/>
      <c r="D84" s="4">
        <v>68</v>
      </c>
      <c r="E84" s="47" t="s">
        <v>73</v>
      </c>
      <c r="F84" s="48">
        <v>2205</v>
      </c>
      <c r="G84" s="49"/>
      <c r="H84" s="45" t="s">
        <v>77</v>
      </c>
      <c r="I84" s="46"/>
      <c r="J84" s="50">
        <v>759</v>
      </c>
      <c r="K84" s="51">
        <v>257</v>
      </c>
      <c r="L84" s="52">
        <v>255</v>
      </c>
      <c r="M84" s="46">
        <v>247</v>
      </c>
      <c r="N84" s="53">
        <v>25</v>
      </c>
    </row>
    <row r="85" spans="1:14" ht="18" customHeight="1">
      <c r="A85" s="44"/>
      <c r="B85" s="45"/>
      <c r="C85" s="46"/>
      <c r="D85" s="4">
        <v>69</v>
      </c>
      <c r="E85" s="47" t="s">
        <v>73</v>
      </c>
      <c r="F85" s="48">
        <v>2205</v>
      </c>
      <c r="G85" s="49"/>
      <c r="H85" s="45" t="s">
        <v>78</v>
      </c>
      <c r="I85" s="46"/>
      <c r="J85" s="50">
        <v>168</v>
      </c>
      <c r="K85" s="51">
        <v>45</v>
      </c>
      <c r="L85" s="52">
        <v>62</v>
      </c>
      <c r="M85" s="46">
        <v>61</v>
      </c>
      <c r="N85" s="53">
        <v>8</v>
      </c>
    </row>
    <row r="86" spans="1:14" ht="18" customHeight="1">
      <c r="A86" s="44"/>
      <c r="B86" s="45"/>
      <c r="C86" s="46"/>
      <c r="E86" s="47"/>
      <c r="F86" s="48"/>
      <c r="G86" s="49"/>
      <c r="H86" s="45"/>
      <c r="I86" s="46"/>
      <c r="J86" s="50"/>
      <c r="K86" s="51"/>
      <c r="L86" s="52"/>
      <c r="M86" s="46"/>
      <c r="N86" s="53"/>
    </row>
    <row r="87" spans="1:14" ht="18" customHeight="1">
      <c r="A87" s="44"/>
      <c r="B87" s="45"/>
      <c r="C87" s="46"/>
      <c r="D87" s="4">
        <v>70</v>
      </c>
      <c r="E87" s="47" t="s">
        <v>73</v>
      </c>
      <c r="F87" s="48">
        <v>2205</v>
      </c>
      <c r="G87" s="49"/>
      <c r="H87" s="45" t="s">
        <v>79</v>
      </c>
      <c r="I87" s="46"/>
      <c r="J87" s="50">
        <v>95</v>
      </c>
      <c r="K87" s="51">
        <v>28</v>
      </c>
      <c r="L87" s="52">
        <v>38</v>
      </c>
      <c r="M87" s="46">
        <v>29</v>
      </c>
      <c r="N87" s="53">
        <v>5</v>
      </c>
    </row>
    <row r="88" spans="1:14" ht="18" customHeight="1">
      <c r="A88" s="44"/>
      <c r="B88" s="45"/>
      <c r="C88" s="46"/>
      <c r="D88" s="4">
        <v>71</v>
      </c>
      <c r="E88" s="47" t="s">
        <v>73</v>
      </c>
      <c r="F88" s="48">
        <v>2205</v>
      </c>
      <c r="G88" s="49"/>
      <c r="H88" s="45" t="s">
        <v>80</v>
      </c>
      <c r="I88" s="46"/>
      <c r="J88" s="50">
        <v>411</v>
      </c>
      <c r="K88" s="51">
        <v>135</v>
      </c>
      <c r="L88" s="52">
        <v>140</v>
      </c>
      <c r="M88" s="46">
        <v>136</v>
      </c>
      <c r="N88" s="53">
        <v>14</v>
      </c>
    </row>
    <row r="89" spans="1:14" ht="18" customHeight="1">
      <c r="A89" s="44"/>
      <c r="B89" s="45"/>
      <c r="C89" s="46"/>
      <c r="D89" s="4">
        <v>87</v>
      </c>
      <c r="E89" s="47" t="s">
        <v>73</v>
      </c>
      <c r="F89" s="48">
        <v>2205</v>
      </c>
      <c r="G89" s="49"/>
      <c r="H89" s="45" t="s">
        <v>81</v>
      </c>
      <c r="I89" s="46"/>
      <c r="J89" s="50">
        <v>35</v>
      </c>
      <c r="K89" s="51">
        <v>12</v>
      </c>
      <c r="L89" s="52">
        <v>10</v>
      </c>
      <c r="M89" s="46">
        <v>13</v>
      </c>
      <c r="N89" s="53">
        <v>3</v>
      </c>
    </row>
    <row r="90" spans="1:14" ht="18" customHeight="1">
      <c r="A90" s="44"/>
      <c r="B90" s="45"/>
      <c r="C90" s="46"/>
      <c r="D90" s="4">
        <v>89</v>
      </c>
      <c r="E90" s="47" t="s">
        <v>73</v>
      </c>
      <c r="F90" s="48">
        <v>2205</v>
      </c>
      <c r="G90" s="49"/>
      <c r="H90" s="45" t="s">
        <v>82</v>
      </c>
      <c r="I90" s="46"/>
      <c r="J90" s="50">
        <v>573</v>
      </c>
      <c r="K90" s="51">
        <v>191</v>
      </c>
      <c r="L90" s="52">
        <v>187</v>
      </c>
      <c r="M90" s="46">
        <v>195</v>
      </c>
      <c r="N90" s="53">
        <v>18</v>
      </c>
    </row>
    <row r="91" spans="1:14" ht="4.5" customHeight="1">
      <c r="A91" s="12"/>
      <c r="B91" s="71"/>
      <c r="C91" s="72"/>
      <c r="D91" s="73"/>
      <c r="E91" s="74"/>
      <c r="F91" s="75"/>
      <c r="G91" s="76"/>
      <c r="H91" s="71"/>
      <c r="I91" s="15"/>
      <c r="J91" s="77"/>
      <c r="K91" s="78"/>
      <c r="L91" s="78"/>
      <c r="M91" s="78"/>
      <c r="N91" s="77"/>
    </row>
    <row r="92" spans="2:14" ht="18" customHeight="1">
      <c r="B92" s="45"/>
      <c r="E92" s="47"/>
      <c r="F92" s="48"/>
      <c r="G92" s="48"/>
      <c r="H92" s="45"/>
      <c r="J92" s="4"/>
      <c r="N92" s="4"/>
    </row>
    <row r="93" spans="2:14" ht="18" customHeight="1">
      <c r="B93" s="45"/>
      <c r="E93" s="47"/>
      <c r="F93" s="48"/>
      <c r="G93" s="48"/>
      <c r="H93" s="45"/>
      <c r="J93" s="4"/>
      <c r="N93" s="4"/>
    </row>
    <row r="94" spans="2:14" ht="18" customHeight="1">
      <c r="B94" s="45"/>
      <c r="E94" s="47"/>
      <c r="F94" s="48"/>
      <c r="G94" s="48"/>
      <c r="H94" s="45"/>
      <c r="J94" s="4"/>
      <c r="N94" s="4"/>
    </row>
    <row r="95" spans="1:14" ht="15" customHeight="1">
      <c r="A95" s="6" t="s">
        <v>310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 t="s">
        <v>83</v>
      </c>
    </row>
    <row r="96" spans="1:14" ht="21" customHeight="1">
      <c r="A96" s="8"/>
      <c r="B96" s="105" t="s">
        <v>1</v>
      </c>
      <c r="C96" s="9"/>
      <c r="D96" s="114" t="s">
        <v>2</v>
      </c>
      <c r="E96" s="114" t="s">
        <v>3</v>
      </c>
      <c r="F96" s="116" t="s">
        <v>4</v>
      </c>
      <c r="G96" s="10"/>
      <c r="H96" s="105" t="s">
        <v>5</v>
      </c>
      <c r="I96" s="11"/>
      <c r="J96" s="107" t="s">
        <v>6</v>
      </c>
      <c r="K96" s="109" t="s">
        <v>7</v>
      </c>
      <c r="L96" s="110"/>
      <c r="M96" s="111"/>
      <c r="N96" s="112" t="s">
        <v>8</v>
      </c>
    </row>
    <row r="97" spans="1:14" ht="21" customHeight="1">
      <c r="A97" s="12"/>
      <c r="B97" s="106"/>
      <c r="C97" s="13"/>
      <c r="D97" s="115"/>
      <c r="E97" s="115"/>
      <c r="F97" s="117"/>
      <c r="G97" s="14"/>
      <c r="H97" s="106"/>
      <c r="I97" s="15"/>
      <c r="J97" s="108"/>
      <c r="K97" s="16" t="s">
        <v>9</v>
      </c>
      <c r="L97" s="17" t="s">
        <v>10</v>
      </c>
      <c r="M97" s="13" t="s">
        <v>11</v>
      </c>
      <c r="N97" s="113"/>
    </row>
    <row r="98" spans="1:14" s="29" customFormat="1" ht="21" customHeight="1">
      <c r="A98" s="30"/>
      <c r="B98" s="31" t="s">
        <v>84</v>
      </c>
      <c r="C98" s="32"/>
      <c r="D98" s="33"/>
      <c r="E98" s="54"/>
      <c r="F98" s="55"/>
      <c r="G98" s="56"/>
      <c r="H98" s="31">
        <v>4</v>
      </c>
      <c r="I98" s="32"/>
      <c r="J98" s="38">
        <f>SUM(J99:J102)</f>
        <v>1467</v>
      </c>
      <c r="K98" s="38">
        <f>SUM(K99:K102)</f>
        <v>503</v>
      </c>
      <c r="L98" s="39">
        <f>SUM(L99:L102)</f>
        <v>488</v>
      </c>
      <c r="M98" s="40">
        <f>SUM(M99:M102)</f>
        <v>476</v>
      </c>
      <c r="N98" s="39">
        <f>SUM(N99:N102)</f>
        <v>50</v>
      </c>
    </row>
    <row r="99" spans="1:14" ht="18" customHeight="1">
      <c r="A99" s="44"/>
      <c r="B99" s="45"/>
      <c r="C99" s="46"/>
      <c r="D99" s="4">
        <v>38</v>
      </c>
      <c r="E99" s="47" t="s">
        <v>84</v>
      </c>
      <c r="F99" s="48">
        <v>2206</v>
      </c>
      <c r="G99" s="49"/>
      <c r="H99" s="45" t="s">
        <v>85</v>
      </c>
      <c r="I99" s="46"/>
      <c r="J99" s="50">
        <v>287</v>
      </c>
      <c r="K99" s="51">
        <v>92</v>
      </c>
      <c r="L99" s="52">
        <v>100</v>
      </c>
      <c r="M99" s="46">
        <v>95</v>
      </c>
      <c r="N99" s="53">
        <v>11</v>
      </c>
    </row>
    <row r="100" spans="1:14" ht="18" customHeight="1">
      <c r="A100" s="44"/>
      <c r="B100" s="45"/>
      <c r="C100" s="46"/>
      <c r="D100" s="4">
        <v>39</v>
      </c>
      <c r="E100" s="47" t="s">
        <v>84</v>
      </c>
      <c r="F100" s="48">
        <v>2206</v>
      </c>
      <c r="G100" s="49"/>
      <c r="H100" s="45" t="s">
        <v>86</v>
      </c>
      <c r="I100" s="46"/>
      <c r="J100" s="50">
        <v>300</v>
      </c>
      <c r="K100" s="51">
        <v>101</v>
      </c>
      <c r="L100" s="52">
        <v>114</v>
      </c>
      <c r="M100" s="46">
        <v>85</v>
      </c>
      <c r="N100" s="53">
        <v>11</v>
      </c>
    </row>
    <row r="101" spans="1:14" ht="18" customHeight="1">
      <c r="A101" s="44"/>
      <c r="B101" s="45"/>
      <c r="C101" s="46"/>
      <c r="D101" s="4">
        <v>40</v>
      </c>
      <c r="E101" s="47" t="s">
        <v>84</v>
      </c>
      <c r="F101" s="48">
        <v>2206</v>
      </c>
      <c r="G101" s="49"/>
      <c r="H101" s="45" t="s">
        <v>87</v>
      </c>
      <c r="I101" s="46"/>
      <c r="J101" s="50">
        <v>438</v>
      </c>
      <c r="K101" s="51">
        <v>154</v>
      </c>
      <c r="L101" s="52">
        <v>143</v>
      </c>
      <c r="M101" s="46">
        <v>141</v>
      </c>
      <c r="N101" s="53">
        <v>14</v>
      </c>
    </row>
    <row r="102" spans="1:14" ht="18" customHeight="1">
      <c r="A102" s="44"/>
      <c r="B102" s="45"/>
      <c r="C102" s="46"/>
      <c r="D102" s="4">
        <v>41</v>
      </c>
      <c r="E102" s="47" t="s">
        <v>84</v>
      </c>
      <c r="F102" s="48">
        <v>2206</v>
      </c>
      <c r="G102" s="49"/>
      <c r="H102" s="45" t="s">
        <v>88</v>
      </c>
      <c r="I102" s="46"/>
      <c r="J102" s="50">
        <v>442</v>
      </c>
      <c r="K102" s="51">
        <v>156</v>
      </c>
      <c r="L102" s="52">
        <v>131</v>
      </c>
      <c r="M102" s="46">
        <v>155</v>
      </c>
      <c r="N102" s="53">
        <v>14</v>
      </c>
    </row>
    <row r="103" spans="1:14" ht="9" customHeight="1">
      <c r="A103" s="44"/>
      <c r="B103" s="45"/>
      <c r="C103" s="46"/>
      <c r="E103" s="47"/>
      <c r="F103" s="48"/>
      <c r="G103" s="49"/>
      <c r="H103" s="45"/>
      <c r="I103" s="46"/>
      <c r="J103" s="50"/>
      <c r="K103" s="51"/>
      <c r="L103" s="52"/>
      <c r="M103" s="46"/>
      <c r="N103" s="53"/>
    </row>
    <row r="104" spans="1:14" s="29" customFormat="1" ht="21" customHeight="1">
      <c r="A104" s="30"/>
      <c r="B104" s="31" t="s">
        <v>89</v>
      </c>
      <c r="C104" s="32"/>
      <c r="D104" s="33"/>
      <c r="E104" s="54"/>
      <c r="F104" s="55"/>
      <c r="G104" s="56"/>
      <c r="H104" s="31">
        <v>6</v>
      </c>
      <c r="I104" s="32"/>
      <c r="J104" s="38">
        <f>SUM(J105:J110)</f>
        <v>2135</v>
      </c>
      <c r="K104" s="38">
        <f>SUM(K105:K110)</f>
        <v>714</v>
      </c>
      <c r="L104" s="39">
        <f>SUM(L105:L110)</f>
        <v>664</v>
      </c>
      <c r="M104" s="40">
        <f>SUM(M105:M110)</f>
        <v>757</v>
      </c>
      <c r="N104" s="39">
        <f>SUM(N105:N110)</f>
        <v>75</v>
      </c>
    </row>
    <row r="105" spans="1:14" ht="18" customHeight="1">
      <c r="A105" s="44"/>
      <c r="B105" s="45"/>
      <c r="C105" s="46"/>
      <c r="D105" s="4">
        <v>51</v>
      </c>
      <c r="E105" s="47" t="s">
        <v>89</v>
      </c>
      <c r="F105" s="48">
        <v>2209</v>
      </c>
      <c r="G105" s="49"/>
      <c r="H105" s="45" t="s">
        <v>90</v>
      </c>
      <c r="I105" s="46"/>
      <c r="J105" s="50">
        <v>418</v>
      </c>
      <c r="K105" s="51">
        <v>127</v>
      </c>
      <c r="L105" s="52">
        <v>137</v>
      </c>
      <c r="M105" s="46">
        <v>154</v>
      </c>
      <c r="N105" s="53">
        <v>16</v>
      </c>
    </row>
    <row r="106" spans="1:14" ht="18" customHeight="1">
      <c r="A106" s="44"/>
      <c r="B106" s="45"/>
      <c r="C106" s="46"/>
      <c r="D106" s="4">
        <v>52</v>
      </c>
      <c r="E106" s="47" t="s">
        <v>89</v>
      </c>
      <c r="F106" s="48">
        <v>2209</v>
      </c>
      <c r="G106" s="49"/>
      <c r="H106" s="45" t="s">
        <v>311</v>
      </c>
      <c r="I106" s="46"/>
      <c r="J106" s="50">
        <v>877</v>
      </c>
      <c r="K106" s="51">
        <v>292</v>
      </c>
      <c r="L106" s="52">
        <v>277</v>
      </c>
      <c r="M106" s="46">
        <v>308</v>
      </c>
      <c r="N106" s="53">
        <v>26</v>
      </c>
    </row>
    <row r="107" spans="1:14" ht="18" customHeight="1">
      <c r="A107" s="44"/>
      <c r="B107" s="45"/>
      <c r="C107" s="46"/>
      <c r="D107" s="4">
        <v>53</v>
      </c>
      <c r="E107" s="47" t="s">
        <v>89</v>
      </c>
      <c r="F107" s="48">
        <v>2209</v>
      </c>
      <c r="G107" s="49"/>
      <c r="H107" s="45" t="s">
        <v>91</v>
      </c>
      <c r="I107" s="46"/>
      <c r="J107" s="50">
        <v>174</v>
      </c>
      <c r="K107" s="51">
        <v>61</v>
      </c>
      <c r="L107" s="52">
        <v>54</v>
      </c>
      <c r="M107" s="46">
        <v>59</v>
      </c>
      <c r="N107" s="53">
        <v>8</v>
      </c>
    </row>
    <row r="108" spans="1:14" ht="18" customHeight="1">
      <c r="A108" s="44"/>
      <c r="B108" s="45"/>
      <c r="C108" s="46"/>
      <c r="D108" s="4">
        <v>54</v>
      </c>
      <c r="E108" s="47" t="s">
        <v>89</v>
      </c>
      <c r="F108" s="48">
        <v>2209</v>
      </c>
      <c r="G108" s="49"/>
      <c r="H108" s="45" t="s">
        <v>92</v>
      </c>
      <c r="I108" s="46"/>
      <c r="J108" s="50">
        <v>469</v>
      </c>
      <c r="K108" s="51">
        <v>168</v>
      </c>
      <c r="L108" s="52">
        <v>141</v>
      </c>
      <c r="M108" s="46">
        <v>160</v>
      </c>
      <c r="N108" s="53">
        <v>14</v>
      </c>
    </row>
    <row r="109" spans="1:14" ht="18" customHeight="1">
      <c r="A109" s="44"/>
      <c r="B109" s="45"/>
      <c r="C109" s="46"/>
      <c r="D109" s="4">
        <v>57</v>
      </c>
      <c r="E109" s="47" t="s">
        <v>89</v>
      </c>
      <c r="F109" s="48">
        <v>2209</v>
      </c>
      <c r="G109" s="49"/>
      <c r="H109" s="45" t="s">
        <v>93</v>
      </c>
      <c r="I109" s="46"/>
      <c r="J109" s="50">
        <v>152</v>
      </c>
      <c r="K109" s="51">
        <v>45</v>
      </c>
      <c r="L109" s="52">
        <v>44</v>
      </c>
      <c r="M109" s="46">
        <v>63</v>
      </c>
      <c r="N109" s="53">
        <v>8</v>
      </c>
    </row>
    <row r="110" spans="1:14" ht="18" customHeight="1">
      <c r="A110" s="44"/>
      <c r="B110" s="45"/>
      <c r="C110" s="46"/>
      <c r="D110" s="4">
        <v>63</v>
      </c>
      <c r="E110" s="47" t="s">
        <v>89</v>
      </c>
      <c r="F110" s="48">
        <v>2209</v>
      </c>
      <c r="G110" s="49"/>
      <c r="H110" s="45" t="s">
        <v>94</v>
      </c>
      <c r="I110" s="46"/>
      <c r="J110" s="50">
        <v>45</v>
      </c>
      <c r="K110" s="51">
        <v>21</v>
      </c>
      <c r="L110" s="52">
        <v>11</v>
      </c>
      <c r="M110" s="46">
        <v>13</v>
      </c>
      <c r="N110" s="53">
        <v>3</v>
      </c>
    </row>
    <row r="111" spans="1:14" ht="9" customHeight="1">
      <c r="A111" s="44"/>
      <c r="B111" s="45"/>
      <c r="C111" s="46"/>
      <c r="E111" s="47"/>
      <c r="F111" s="48"/>
      <c r="G111" s="49"/>
      <c r="H111" s="45"/>
      <c r="I111" s="46"/>
      <c r="J111" s="50"/>
      <c r="K111" s="51"/>
      <c r="L111" s="52"/>
      <c r="M111" s="46"/>
      <c r="N111" s="53"/>
    </row>
    <row r="112" spans="1:14" s="29" customFormat="1" ht="21" customHeight="1">
      <c r="A112" s="30"/>
      <c r="B112" s="31" t="s">
        <v>95</v>
      </c>
      <c r="C112" s="32"/>
      <c r="D112" s="33"/>
      <c r="E112" s="54"/>
      <c r="F112" s="55"/>
      <c r="G112" s="56"/>
      <c r="H112" s="31">
        <v>2</v>
      </c>
      <c r="I112" s="32"/>
      <c r="J112" s="38">
        <f>SUM(J113:J114)</f>
        <v>1038</v>
      </c>
      <c r="K112" s="38">
        <f>SUM(K113:K114)</f>
        <v>350</v>
      </c>
      <c r="L112" s="39">
        <f>SUM(L113:L114)</f>
        <v>336</v>
      </c>
      <c r="M112" s="40">
        <f>SUM(M113:M114)</f>
        <v>352</v>
      </c>
      <c r="N112" s="39">
        <f>SUM(N113:N114)</f>
        <v>34</v>
      </c>
    </row>
    <row r="113" spans="1:14" ht="18" customHeight="1">
      <c r="A113" s="44"/>
      <c r="B113" s="45"/>
      <c r="C113" s="46"/>
      <c r="D113" s="4">
        <v>55</v>
      </c>
      <c r="E113" s="47" t="s">
        <v>95</v>
      </c>
      <c r="F113" s="48">
        <v>2210</v>
      </c>
      <c r="G113" s="49"/>
      <c r="H113" s="45" t="s">
        <v>96</v>
      </c>
      <c r="I113" s="46"/>
      <c r="J113" s="50">
        <v>849</v>
      </c>
      <c r="K113" s="51">
        <v>285</v>
      </c>
      <c r="L113" s="52">
        <v>270</v>
      </c>
      <c r="M113" s="46">
        <v>294</v>
      </c>
      <c r="N113" s="53">
        <v>26</v>
      </c>
    </row>
    <row r="114" spans="1:14" ht="18" customHeight="1">
      <c r="A114" s="44"/>
      <c r="B114" s="45"/>
      <c r="C114" s="46"/>
      <c r="D114" s="4">
        <v>56</v>
      </c>
      <c r="E114" s="47" t="s">
        <v>95</v>
      </c>
      <c r="F114" s="48">
        <v>2210</v>
      </c>
      <c r="G114" s="49"/>
      <c r="H114" s="45" t="s">
        <v>312</v>
      </c>
      <c r="I114" s="46"/>
      <c r="J114" s="50">
        <v>189</v>
      </c>
      <c r="K114" s="51">
        <v>65</v>
      </c>
      <c r="L114" s="52">
        <v>66</v>
      </c>
      <c r="M114" s="46">
        <v>58</v>
      </c>
      <c r="N114" s="53">
        <v>8</v>
      </c>
    </row>
    <row r="115" spans="1:14" ht="9.75" customHeight="1">
      <c r="A115" s="44"/>
      <c r="B115" s="45"/>
      <c r="C115" s="46"/>
      <c r="E115" s="47"/>
      <c r="F115" s="48"/>
      <c r="G115" s="49"/>
      <c r="H115" s="45"/>
      <c r="I115" s="46"/>
      <c r="J115" s="50"/>
      <c r="K115" s="51"/>
      <c r="L115" s="52"/>
      <c r="M115" s="46"/>
      <c r="N115" s="53"/>
    </row>
    <row r="116" spans="1:14" s="29" customFormat="1" ht="21" customHeight="1">
      <c r="A116" s="30"/>
      <c r="B116" s="31" t="s">
        <v>97</v>
      </c>
      <c r="C116" s="32"/>
      <c r="D116" s="33"/>
      <c r="E116" s="54"/>
      <c r="F116" s="55"/>
      <c r="G116" s="56"/>
      <c r="H116" s="31">
        <v>4</v>
      </c>
      <c r="I116" s="32"/>
      <c r="J116" s="38">
        <f>SUM(J117:J120)</f>
        <v>1609</v>
      </c>
      <c r="K116" s="38">
        <f>SUM(K117:K120)</f>
        <v>528</v>
      </c>
      <c r="L116" s="39">
        <f>SUM(L117:L120)</f>
        <v>528</v>
      </c>
      <c r="M116" s="40">
        <f>SUM(M117:M120)</f>
        <v>553</v>
      </c>
      <c r="N116" s="39">
        <f>SUM(N117:N120)</f>
        <v>54</v>
      </c>
    </row>
    <row r="117" spans="1:14" ht="18" customHeight="1">
      <c r="A117" s="44"/>
      <c r="B117" s="45"/>
      <c r="C117" s="46"/>
      <c r="D117" s="4">
        <v>42</v>
      </c>
      <c r="E117" s="47" t="s">
        <v>97</v>
      </c>
      <c r="F117" s="48">
        <v>2214</v>
      </c>
      <c r="G117" s="49"/>
      <c r="H117" s="45" t="s">
        <v>98</v>
      </c>
      <c r="I117" s="46"/>
      <c r="J117" s="50">
        <v>386</v>
      </c>
      <c r="K117" s="51">
        <v>122</v>
      </c>
      <c r="L117" s="52">
        <v>135</v>
      </c>
      <c r="M117" s="46">
        <v>129</v>
      </c>
      <c r="N117" s="53">
        <v>13</v>
      </c>
    </row>
    <row r="118" spans="1:14" ht="18" customHeight="1">
      <c r="A118" s="44"/>
      <c r="B118" s="45"/>
      <c r="C118" s="46"/>
      <c r="D118" s="4">
        <v>43</v>
      </c>
      <c r="E118" s="47" t="s">
        <v>97</v>
      </c>
      <c r="F118" s="48">
        <v>2214</v>
      </c>
      <c r="G118" s="49"/>
      <c r="H118" s="45" t="s">
        <v>99</v>
      </c>
      <c r="I118" s="46"/>
      <c r="J118" s="50">
        <v>391</v>
      </c>
      <c r="K118" s="51">
        <v>132</v>
      </c>
      <c r="L118" s="52">
        <v>127</v>
      </c>
      <c r="M118" s="46">
        <v>132</v>
      </c>
      <c r="N118" s="53">
        <v>14</v>
      </c>
    </row>
    <row r="119" spans="1:14" ht="18" customHeight="1">
      <c r="A119" s="44"/>
      <c r="B119" s="45"/>
      <c r="C119" s="46"/>
      <c r="D119" s="4">
        <v>44</v>
      </c>
      <c r="E119" s="47" t="s">
        <v>97</v>
      </c>
      <c r="F119" s="48">
        <v>2214</v>
      </c>
      <c r="G119" s="49"/>
      <c r="H119" s="45" t="s">
        <v>313</v>
      </c>
      <c r="I119" s="46"/>
      <c r="J119" s="50">
        <v>364</v>
      </c>
      <c r="K119" s="51">
        <v>129</v>
      </c>
      <c r="L119" s="52">
        <v>109</v>
      </c>
      <c r="M119" s="46">
        <v>126</v>
      </c>
      <c r="N119" s="53">
        <v>13</v>
      </c>
    </row>
    <row r="120" spans="1:14" ht="18" customHeight="1">
      <c r="A120" s="44"/>
      <c r="B120" s="45"/>
      <c r="C120" s="46"/>
      <c r="D120" s="4">
        <v>45</v>
      </c>
      <c r="E120" s="47" t="s">
        <v>97</v>
      </c>
      <c r="F120" s="48">
        <v>2214</v>
      </c>
      <c r="G120" s="49"/>
      <c r="H120" s="45" t="s">
        <v>311</v>
      </c>
      <c r="I120" s="46"/>
      <c r="J120" s="53">
        <v>468</v>
      </c>
      <c r="K120" s="52">
        <v>145</v>
      </c>
      <c r="L120" s="52">
        <v>157</v>
      </c>
      <c r="M120" s="52">
        <v>166</v>
      </c>
      <c r="N120" s="53">
        <v>14</v>
      </c>
    </row>
    <row r="121" spans="1:14" ht="9.75" customHeight="1">
      <c r="A121" s="44"/>
      <c r="B121" s="45"/>
      <c r="C121" s="46"/>
      <c r="E121" s="47"/>
      <c r="F121" s="48"/>
      <c r="G121" s="49"/>
      <c r="H121" s="45"/>
      <c r="I121" s="46"/>
      <c r="J121" s="50"/>
      <c r="K121" s="51"/>
      <c r="L121" s="52"/>
      <c r="M121" s="46"/>
      <c r="N121" s="53"/>
    </row>
    <row r="122" spans="1:14" s="29" customFormat="1" ht="21" customHeight="1">
      <c r="A122" s="30"/>
      <c r="B122" s="31" t="s">
        <v>100</v>
      </c>
      <c r="C122" s="32"/>
      <c r="D122" s="33"/>
      <c r="E122" s="54"/>
      <c r="F122" s="55"/>
      <c r="G122" s="56"/>
      <c r="H122" s="31">
        <v>5</v>
      </c>
      <c r="I122" s="32"/>
      <c r="J122" s="38">
        <f>SUM(J124,J128,J131)</f>
        <v>1186</v>
      </c>
      <c r="K122" s="38">
        <f>SUM(K124,K128,K131)</f>
        <v>399</v>
      </c>
      <c r="L122" s="39">
        <f>SUM(L124,L128,L131)</f>
        <v>405</v>
      </c>
      <c r="M122" s="40">
        <f>SUM(M124,M128,M131)</f>
        <v>382</v>
      </c>
      <c r="N122" s="39">
        <f>SUM(N124,N128,N131)</f>
        <v>42</v>
      </c>
    </row>
    <row r="123" spans="1:14" s="29" customFormat="1" ht="9.75" customHeight="1">
      <c r="A123" s="30"/>
      <c r="B123" s="31"/>
      <c r="C123" s="32"/>
      <c r="D123" s="33"/>
      <c r="E123" s="54"/>
      <c r="F123" s="55"/>
      <c r="G123" s="56"/>
      <c r="H123" s="31"/>
      <c r="I123" s="32"/>
      <c r="J123" s="38"/>
      <c r="K123" s="38"/>
      <c r="L123" s="39"/>
      <c r="M123" s="40"/>
      <c r="N123" s="39"/>
    </row>
    <row r="124" spans="1:14" ht="18" customHeight="1">
      <c r="A124" s="44"/>
      <c r="B124" s="45" t="s">
        <v>101</v>
      </c>
      <c r="C124" s="46"/>
      <c r="E124" s="47"/>
      <c r="F124" s="48"/>
      <c r="G124" s="49"/>
      <c r="H124" s="45">
        <v>2</v>
      </c>
      <c r="I124" s="46"/>
      <c r="J124" s="50">
        <f>SUM(J125:J126)</f>
        <v>531</v>
      </c>
      <c r="K124" s="50">
        <f>SUM(K125:K126)</f>
        <v>186</v>
      </c>
      <c r="L124" s="53">
        <f>SUM(L125:L126)</f>
        <v>171</v>
      </c>
      <c r="M124" s="70">
        <f>SUM(M125:M126)</f>
        <v>174</v>
      </c>
      <c r="N124" s="53">
        <f>SUM(N125:N126)</f>
        <v>18</v>
      </c>
    </row>
    <row r="125" spans="1:14" ht="18" customHeight="1">
      <c r="A125" s="44"/>
      <c r="B125" s="45"/>
      <c r="C125" s="46"/>
      <c r="D125" s="4">
        <v>46</v>
      </c>
      <c r="E125" s="47" t="s">
        <v>101</v>
      </c>
      <c r="F125" s="48">
        <v>3361</v>
      </c>
      <c r="G125" s="49"/>
      <c r="H125" s="45" t="s">
        <v>102</v>
      </c>
      <c r="I125" s="46"/>
      <c r="J125" s="50">
        <v>320</v>
      </c>
      <c r="K125" s="51">
        <v>108</v>
      </c>
      <c r="L125" s="52">
        <v>111</v>
      </c>
      <c r="M125" s="46">
        <v>101</v>
      </c>
      <c r="N125" s="53">
        <v>11</v>
      </c>
    </row>
    <row r="126" spans="1:14" ht="18" customHeight="1">
      <c r="A126" s="44"/>
      <c r="B126" s="45"/>
      <c r="C126" s="46"/>
      <c r="D126" s="4">
        <v>47</v>
      </c>
      <c r="E126" s="47" t="s">
        <v>101</v>
      </c>
      <c r="F126" s="48">
        <v>3361</v>
      </c>
      <c r="G126" s="49"/>
      <c r="H126" s="45" t="s">
        <v>103</v>
      </c>
      <c r="I126" s="46"/>
      <c r="J126" s="50">
        <v>211</v>
      </c>
      <c r="K126" s="51">
        <v>78</v>
      </c>
      <c r="L126" s="52">
        <v>60</v>
      </c>
      <c r="M126" s="46">
        <v>73</v>
      </c>
      <c r="N126" s="53">
        <v>7</v>
      </c>
    </row>
    <row r="127" spans="1:14" ht="9.75" customHeight="1">
      <c r="A127" s="44"/>
      <c r="B127" s="45"/>
      <c r="C127" s="46"/>
      <c r="E127" s="47"/>
      <c r="F127" s="48"/>
      <c r="G127" s="49"/>
      <c r="H127" s="45"/>
      <c r="I127" s="46"/>
      <c r="J127" s="50"/>
      <c r="K127" s="51"/>
      <c r="L127" s="52"/>
      <c r="M127" s="46"/>
      <c r="N127" s="53"/>
    </row>
    <row r="128" spans="1:14" ht="18" customHeight="1">
      <c r="A128" s="44"/>
      <c r="B128" s="45" t="s">
        <v>104</v>
      </c>
      <c r="C128" s="46"/>
      <c r="E128" s="47"/>
      <c r="F128" s="48"/>
      <c r="G128" s="49"/>
      <c r="H128" s="45">
        <v>2</v>
      </c>
      <c r="I128" s="46"/>
      <c r="J128" s="50">
        <f>SUM(J129:J130)</f>
        <v>450</v>
      </c>
      <c r="K128" s="50">
        <f>SUM(K129:K130)</f>
        <v>151</v>
      </c>
      <c r="L128" s="53">
        <f>SUM(L129:L130)</f>
        <v>164</v>
      </c>
      <c r="M128" s="70">
        <f>SUM(M129:M130)</f>
        <v>135</v>
      </c>
      <c r="N128" s="53">
        <f>SUM(N129:N130)</f>
        <v>16</v>
      </c>
    </row>
    <row r="129" spans="1:14" ht="18" customHeight="1">
      <c r="A129" s="44"/>
      <c r="B129" s="45"/>
      <c r="C129" s="46"/>
      <c r="D129" s="4">
        <v>48</v>
      </c>
      <c r="E129" s="47" t="s">
        <v>104</v>
      </c>
      <c r="F129" s="48">
        <v>3362</v>
      </c>
      <c r="G129" s="49"/>
      <c r="H129" s="45" t="s">
        <v>105</v>
      </c>
      <c r="I129" s="46"/>
      <c r="J129" s="50">
        <v>339</v>
      </c>
      <c r="K129" s="51">
        <v>112</v>
      </c>
      <c r="L129" s="52">
        <v>128</v>
      </c>
      <c r="M129" s="46">
        <v>99</v>
      </c>
      <c r="N129" s="53">
        <v>12</v>
      </c>
    </row>
    <row r="130" spans="1:14" ht="18" customHeight="1">
      <c r="A130" s="44"/>
      <c r="B130" s="45"/>
      <c r="C130" s="46"/>
      <c r="D130" s="4">
        <v>49</v>
      </c>
      <c r="E130" s="47" t="s">
        <v>104</v>
      </c>
      <c r="F130" s="48">
        <v>3362</v>
      </c>
      <c r="G130" s="49"/>
      <c r="H130" s="45" t="s">
        <v>314</v>
      </c>
      <c r="I130" s="46"/>
      <c r="J130" s="50">
        <v>111</v>
      </c>
      <c r="K130" s="51">
        <v>39</v>
      </c>
      <c r="L130" s="52">
        <v>36</v>
      </c>
      <c r="M130" s="46">
        <v>36</v>
      </c>
      <c r="N130" s="53">
        <v>4</v>
      </c>
    </row>
    <row r="131" spans="1:14" ht="18" customHeight="1">
      <c r="A131" s="44"/>
      <c r="B131" s="45"/>
      <c r="C131" s="46"/>
      <c r="D131" s="4">
        <v>50</v>
      </c>
      <c r="E131" s="47" t="s">
        <v>106</v>
      </c>
      <c r="F131" s="48">
        <v>4363</v>
      </c>
      <c r="G131" s="49"/>
      <c r="H131" s="45" t="s">
        <v>107</v>
      </c>
      <c r="I131" s="46"/>
      <c r="J131" s="50">
        <v>205</v>
      </c>
      <c r="K131" s="51">
        <v>62</v>
      </c>
      <c r="L131" s="52">
        <v>70</v>
      </c>
      <c r="M131" s="46">
        <v>73</v>
      </c>
      <c r="N131" s="53">
        <v>8</v>
      </c>
    </row>
    <row r="132" spans="1:14" ht="9" customHeight="1">
      <c r="A132" s="44"/>
      <c r="B132" s="45"/>
      <c r="C132" s="46"/>
      <c r="E132" s="47"/>
      <c r="F132" s="48"/>
      <c r="G132" s="49"/>
      <c r="H132" s="45"/>
      <c r="I132" s="46"/>
      <c r="J132" s="50"/>
      <c r="K132" s="51"/>
      <c r="L132" s="52"/>
      <c r="M132" s="46"/>
      <c r="N132" s="53"/>
    </row>
    <row r="133" spans="1:14" s="29" customFormat="1" ht="21" customHeight="1">
      <c r="A133" s="30"/>
      <c r="B133" s="31" t="s">
        <v>108</v>
      </c>
      <c r="C133" s="32"/>
      <c r="D133" s="33"/>
      <c r="E133" s="54"/>
      <c r="F133" s="55"/>
      <c r="G133" s="56"/>
      <c r="H133" s="31">
        <v>6</v>
      </c>
      <c r="I133" s="32"/>
      <c r="J133" s="38">
        <f>SUM(J135:J137,J146:J148)</f>
        <v>2542</v>
      </c>
      <c r="K133" s="38">
        <f>SUM(K135:K137,K146:K148)</f>
        <v>792</v>
      </c>
      <c r="L133" s="39">
        <f>SUM(L135:L137,L146:L148)</f>
        <v>897</v>
      </c>
      <c r="M133" s="40">
        <f>SUM(M135:M137,M146:M148)</f>
        <v>853</v>
      </c>
      <c r="N133" s="39">
        <f>SUM(N135:N137,N146:N148)</f>
        <v>85</v>
      </c>
    </row>
    <row r="134" spans="1:14" s="29" customFormat="1" ht="9" customHeight="1">
      <c r="A134" s="30"/>
      <c r="B134" s="31"/>
      <c r="C134" s="32"/>
      <c r="D134" s="33"/>
      <c r="E134" s="54"/>
      <c r="F134" s="55"/>
      <c r="G134" s="56"/>
      <c r="H134" s="31"/>
      <c r="I134" s="32"/>
      <c r="J134" s="38"/>
      <c r="K134" s="38"/>
      <c r="L134" s="39"/>
      <c r="M134" s="40"/>
      <c r="N134" s="39"/>
    </row>
    <row r="135" spans="1:14" ht="24" customHeight="1">
      <c r="A135" s="44"/>
      <c r="B135" s="45" t="s">
        <v>109</v>
      </c>
      <c r="C135" s="46"/>
      <c r="D135" s="4">
        <v>58</v>
      </c>
      <c r="E135" s="47" t="s">
        <v>109</v>
      </c>
      <c r="F135" s="48">
        <v>3382</v>
      </c>
      <c r="G135" s="49"/>
      <c r="H135" s="45" t="s">
        <v>110</v>
      </c>
      <c r="I135" s="46"/>
      <c r="J135" s="50">
        <v>535</v>
      </c>
      <c r="K135" s="51">
        <v>155</v>
      </c>
      <c r="L135" s="52">
        <v>200</v>
      </c>
      <c r="M135" s="46">
        <v>180</v>
      </c>
      <c r="N135" s="53">
        <v>17</v>
      </c>
    </row>
    <row r="136" spans="1:14" ht="24" customHeight="1">
      <c r="A136" s="44"/>
      <c r="B136" s="45" t="s">
        <v>111</v>
      </c>
      <c r="C136" s="46"/>
      <c r="D136" s="4">
        <v>59</v>
      </c>
      <c r="E136" s="47" t="s">
        <v>111</v>
      </c>
      <c r="F136" s="48">
        <v>3383</v>
      </c>
      <c r="G136" s="49"/>
      <c r="H136" s="45" t="s">
        <v>112</v>
      </c>
      <c r="I136" s="46"/>
      <c r="J136" s="50">
        <v>724</v>
      </c>
      <c r="K136" s="51">
        <v>235</v>
      </c>
      <c r="L136" s="52">
        <v>245</v>
      </c>
      <c r="M136" s="46">
        <v>244</v>
      </c>
      <c r="N136" s="53">
        <v>22</v>
      </c>
    </row>
    <row r="137" spans="1:14" ht="24" customHeight="1">
      <c r="A137" s="44"/>
      <c r="B137" s="45" t="s">
        <v>113</v>
      </c>
      <c r="C137" s="46"/>
      <c r="D137" s="4">
        <v>60</v>
      </c>
      <c r="E137" s="47" t="s">
        <v>113</v>
      </c>
      <c r="F137" s="48">
        <v>3384</v>
      </c>
      <c r="G137" s="49"/>
      <c r="H137" s="45" t="s">
        <v>114</v>
      </c>
      <c r="I137" s="46"/>
      <c r="J137" s="50">
        <v>297</v>
      </c>
      <c r="K137" s="51">
        <v>90</v>
      </c>
      <c r="L137" s="52">
        <v>111</v>
      </c>
      <c r="M137" s="46">
        <v>96</v>
      </c>
      <c r="N137" s="53">
        <v>12</v>
      </c>
    </row>
    <row r="138" spans="1:14" ht="4.5" customHeight="1">
      <c r="A138" s="12"/>
      <c r="B138" s="71"/>
      <c r="C138" s="72"/>
      <c r="D138" s="73"/>
      <c r="E138" s="74"/>
      <c r="F138" s="75"/>
      <c r="G138" s="76"/>
      <c r="H138" s="71"/>
      <c r="I138" s="15"/>
      <c r="J138" s="77"/>
      <c r="K138" s="78"/>
      <c r="L138" s="78"/>
      <c r="M138" s="78"/>
      <c r="N138" s="77"/>
    </row>
    <row r="139" spans="2:14" ht="18" customHeight="1">
      <c r="B139" s="93"/>
      <c r="E139" s="47"/>
      <c r="F139" s="48"/>
      <c r="G139" s="48"/>
      <c r="H139" s="45"/>
      <c r="J139" s="4"/>
      <c r="N139" s="4"/>
    </row>
    <row r="140" spans="2:14" ht="18" customHeight="1">
      <c r="B140" s="93"/>
      <c r="E140" s="47"/>
      <c r="F140" s="48"/>
      <c r="G140" s="48"/>
      <c r="H140" s="45"/>
      <c r="J140" s="4"/>
      <c r="N140" s="4"/>
    </row>
    <row r="141" spans="2:14" ht="18" customHeight="1">
      <c r="B141" s="93"/>
      <c r="E141" s="47"/>
      <c r="F141" s="48"/>
      <c r="G141" s="48"/>
      <c r="H141" s="45"/>
      <c r="J141" s="4"/>
      <c r="N141" s="4"/>
    </row>
    <row r="142" spans="2:14" ht="11.25" customHeight="1">
      <c r="B142" s="93"/>
      <c r="E142" s="47"/>
      <c r="F142" s="48"/>
      <c r="G142" s="48"/>
      <c r="H142" s="45"/>
      <c r="J142" s="4"/>
      <c r="N142" s="4"/>
    </row>
    <row r="143" spans="1:14" ht="15" customHeight="1">
      <c r="A143" s="6" t="s">
        <v>310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7" t="s">
        <v>115</v>
      </c>
    </row>
    <row r="144" spans="1:14" ht="21" customHeight="1">
      <c r="A144" s="8"/>
      <c r="B144" s="105" t="s">
        <v>1</v>
      </c>
      <c r="C144" s="9"/>
      <c r="D144" s="114" t="s">
        <v>2</v>
      </c>
      <c r="E144" s="114" t="s">
        <v>3</v>
      </c>
      <c r="F144" s="116" t="s">
        <v>4</v>
      </c>
      <c r="G144" s="10"/>
      <c r="H144" s="105" t="s">
        <v>5</v>
      </c>
      <c r="I144" s="11"/>
      <c r="J144" s="107" t="s">
        <v>6</v>
      </c>
      <c r="K144" s="109" t="s">
        <v>7</v>
      </c>
      <c r="L144" s="110"/>
      <c r="M144" s="111"/>
      <c r="N144" s="112" t="s">
        <v>8</v>
      </c>
    </row>
    <row r="145" spans="1:14" ht="21" customHeight="1">
      <c r="A145" s="12"/>
      <c r="B145" s="106"/>
      <c r="C145" s="13"/>
      <c r="D145" s="115"/>
      <c r="E145" s="115"/>
      <c r="F145" s="117"/>
      <c r="G145" s="14"/>
      <c r="H145" s="106"/>
      <c r="I145" s="15"/>
      <c r="J145" s="108"/>
      <c r="K145" s="16" t="s">
        <v>9</v>
      </c>
      <c r="L145" s="17" t="s">
        <v>10</v>
      </c>
      <c r="M145" s="13" t="s">
        <v>11</v>
      </c>
      <c r="N145" s="113"/>
    </row>
    <row r="146" spans="1:14" ht="24" customHeight="1">
      <c r="A146" s="44"/>
      <c r="B146" s="45" t="s">
        <v>116</v>
      </c>
      <c r="C146" s="46"/>
      <c r="D146" s="4">
        <v>61</v>
      </c>
      <c r="E146" s="47" t="s">
        <v>116</v>
      </c>
      <c r="F146" s="48">
        <v>4385</v>
      </c>
      <c r="G146" s="49"/>
      <c r="H146" s="45" t="s">
        <v>117</v>
      </c>
      <c r="I146" s="46"/>
      <c r="J146" s="50">
        <v>483</v>
      </c>
      <c r="K146" s="51">
        <v>155</v>
      </c>
      <c r="L146" s="52">
        <v>177</v>
      </c>
      <c r="M146" s="46">
        <v>151</v>
      </c>
      <c r="N146" s="53">
        <v>15</v>
      </c>
    </row>
    <row r="147" spans="1:14" ht="24" customHeight="1">
      <c r="A147" s="44"/>
      <c r="B147" s="45" t="s">
        <v>118</v>
      </c>
      <c r="C147" s="46"/>
      <c r="D147" s="4">
        <v>62</v>
      </c>
      <c r="E147" s="47" t="s">
        <v>118</v>
      </c>
      <c r="F147" s="48">
        <v>4386</v>
      </c>
      <c r="G147" s="49"/>
      <c r="H147" s="45" t="s">
        <v>315</v>
      </c>
      <c r="I147" s="46"/>
      <c r="J147" s="50">
        <v>176</v>
      </c>
      <c r="K147" s="51">
        <v>49</v>
      </c>
      <c r="L147" s="52">
        <v>60</v>
      </c>
      <c r="M147" s="46">
        <v>67</v>
      </c>
      <c r="N147" s="53">
        <v>8</v>
      </c>
    </row>
    <row r="148" spans="1:14" ht="24" customHeight="1">
      <c r="A148" s="44"/>
      <c r="B148" s="45" t="s">
        <v>119</v>
      </c>
      <c r="C148" s="46"/>
      <c r="D148" s="4">
        <v>64</v>
      </c>
      <c r="E148" s="47" t="s">
        <v>120</v>
      </c>
      <c r="F148" s="48">
        <v>4388</v>
      </c>
      <c r="G148" s="49"/>
      <c r="H148" s="45" t="s">
        <v>121</v>
      </c>
      <c r="I148" s="46"/>
      <c r="J148" s="50">
        <v>327</v>
      </c>
      <c r="K148" s="51">
        <v>108</v>
      </c>
      <c r="L148" s="52">
        <v>104</v>
      </c>
      <c r="M148" s="46">
        <v>115</v>
      </c>
      <c r="N148" s="53">
        <v>11</v>
      </c>
    </row>
    <row r="149" spans="1:14" ht="8.25" customHeight="1">
      <c r="A149" s="44"/>
      <c r="B149" s="45"/>
      <c r="C149" s="46"/>
      <c r="E149" s="47"/>
      <c r="F149" s="48"/>
      <c r="G149" s="49"/>
      <c r="H149" s="45"/>
      <c r="I149" s="46"/>
      <c r="J149" s="50"/>
      <c r="K149" s="51"/>
      <c r="L149" s="52"/>
      <c r="M149" s="46"/>
      <c r="N149" s="53"/>
    </row>
    <row r="150" spans="1:14" s="29" customFormat="1" ht="21" customHeight="1">
      <c r="A150" s="30"/>
      <c r="B150" s="31" t="s">
        <v>122</v>
      </c>
      <c r="C150" s="32"/>
      <c r="D150" s="33"/>
      <c r="E150" s="54"/>
      <c r="F150" s="55"/>
      <c r="G150" s="56"/>
      <c r="H150" s="31">
        <v>16</v>
      </c>
      <c r="I150" s="32"/>
      <c r="J150" s="38">
        <f>SUM(J151:J152,J154,J158,J163:J171)</f>
        <v>2000</v>
      </c>
      <c r="K150" s="38">
        <f>SUM(K151:K152,K154,K158,K163:K171)</f>
        <v>648</v>
      </c>
      <c r="L150" s="39">
        <f>SUM(L151:L152,L154,L158,L163:L171)</f>
        <v>653</v>
      </c>
      <c r="M150" s="40">
        <f>SUM(M151:M152,M154,M158,M163:M171)</f>
        <v>699</v>
      </c>
      <c r="N150" s="39">
        <f>SUM(N151:N152,N154,N158,N163:N171)</f>
        <v>92</v>
      </c>
    </row>
    <row r="151" spans="1:14" ht="24" customHeight="1">
      <c r="A151" s="44"/>
      <c r="B151" s="45" t="s">
        <v>123</v>
      </c>
      <c r="C151" s="46"/>
      <c r="D151" s="4">
        <v>72</v>
      </c>
      <c r="E151" s="47" t="s">
        <v>123</v>
      </c>
      <c r="F151" s="48">
        <v>3402</v>
      </c>
      <c r="G151" s="49"/>
      <c r="H151" s="45" t="s">
        <v>316</v>
      </c>
      <c r="I151" s="46"/>
      <c r="J151" s="50">
        <v>528</v>
      </c>
      <c r="K151" s="51">
        <v>159</v>
      </c>
      <c r="L151" s="52">
        <v>177</v>
      </c>
      <c r="M151" s="46">
        <v>192</v>
      </c>
      <c r="N151" s="53">
        <v>16</v>
      </c>
    </row>
    <row r="152" spans="1:14" ht="24" customHeight="1">
      <c r="A152" s="44"/>
      <c r="B152" s="45" t="s">
        <v>124</v>
      </c>
      <c r="C152" s="46"/>
      <c r="D152" s="4">
        <v>73</v>
      </c>
      <c r="E152" s="47" t="s">
        <v>124</v>
      </c>
      <c r="F152" s="48">
        <v>3403</v>
      </c>
      <c r="G152" s="49"/>
      <c r="H152" s="45" t="s">
        <v>125</v>
      </c>
      <c r="I152" s="46"/>
      <c r="J152" s="50">
        <v>371</v>
      </c>
      <c r="K152" s="51">
        <v>119</v>
      </c>
      <c r="L152" s="52">
        <v>124</v>
      </c>
      <c r="M152" s="46">
        <v>128</v>
      </c>
      <c r="N152" s="53">
        <v>13</v>
      </c>
    </row>
    <row r="153" spans="1:14" ht="9" customHeight="1">
      <c r="A153" s="44"/>
      <c r="B153" s="45"/>
      <c r="C153" s="46"/>
      <c r="E153" s="47"/>
      <c r="F153" s="48"/>
      <c r="G153" s="49"/>
      <c r="H153" s="45"/>
      <c r="I153" s="46"/>
      <c r="J153" s="50"/>
      <c r="K153" s="51"/>
      <c r="L153" s="52"/>
      <c r="M153" s="46"/>
      <c r="N153" s="53"/>
    </row>
    <row r="154" spans="1:14" ht="18" customHeight="1">
      <c r="A154" s="44"/>
      <c r="B154" s="45" t="s">
        <v>126</v>
      </c>
      <c r="C154" s="46"/>
      <c r="E154" s="47"/>
      <c r="F154" s="48"/>
      <c r="G154" s="49"/>
      <c r="H154" s="45">
        <v>2</v>
      </c>
      <c r="I154" s="46"/>
      <c r="J154" s="50">
        <f>SUM(J155:J156)</f>
        <v>159</v>
      </c>
      <c r="K154" s="50">
        <f>SUM(K155:K156)</f>
        <v>49</v>
      </c>
      <c r="L154" s="53">
        <f>SUM(L155:L156)</f>
        <v>52</v>
      </c>
      <c r="M154" s="70">
        <f>SUM(M155:M156)</f>
        <v>58</v>
      </c>
      <c r="N154" s="53">
        <f>SUM(N155:N156)</f>
        <v>9</v>
      </c>
    </row>
    <row r="155" spans="1:14" ht="18" customHeight="1">
      <c r="A155" s="44"/>
      <c r="B155" s="45"/>
      <c r="C155" s="46"/>
      <c r="D155" s="4">
        <v>74</v>
      </c>
      <c r="E155" s="47" t="s">
        <v>126</v>
      </c>
      <c r="F155" s="48">
        <v>3404</v>
      </c>
      <c r="G155" s="49"/>
      <c r="H155" s="45" t="s">
        <v>127</v>
      </c>
      <c r="I155" s="46"/>
      <c r="J155" s="50">
        <v>119</v>
      </c>
      <c r="K155" s="51">
        <v>36</v>
      </c>
      <c r="L155" s="52">
        <v>41</v>
      </c>
      <c r="M155" s="46">
        <v>42</v>
      </c>
      <c r="N155" s="53">
        <v>6</v>
      </c>
    </row>
    <row r="156" spans="1:14" ht="18" customHeight="1">
      <c r="A156" s="44"/>
      <c r="B156" s="45"/>
      <c r="C156" s="46"/>
      <c r="D156" s="4">
        <v>75</v>
      </c>
      <c r="E156" s="47" t="s">
        <v>126</v>
      </c>
      <c r="F156" s="48">
        <v>3404</v>
      </c>
      <c r="G156" s="49"/>
      <c r="H156" s="45" t="s">
        <v>128</v>
      </c>
      <c r="I156" s="46"/>
      <c r="J156" s="50">
        <v>40</v>
      </c>
      <c r="K156" s="51">
        <v>13</v>
      </c>
      <c r="L156" s="52">
        <v>11</v>
      </c>
      <c r="M156" s="46">
        <v>16</v>
      </c>
      <c r="N156" s="53">
        <v>3</v>
      </c>
    </row>
    <row r="157" spans="1:14" ht="9" customHeight="1">
      <c r="A157" s="44"/>
      <c r="B157" s="45"/>
      <c r="C157" s="46"/>
      <c r="E157" s="47"/>
      <c r="F157" s="48"/>
      <c r="G157" s="49"/>
      <c r="H157" s="45"/>
      <c r="I157" s="46"/>
      <c r="J157" s="50"/>
      <c r="K157" s="51"/>
      <c r="L157" s="52"/>
      <c r="M157" s="46"/>
      <c r="N157" s="53"/>
    </row>
    <row r="158" spans="1:14" ht="18" customHeight="1">
      <c r="A158" s="44"/>
      <c r="B158" s="45" t="s">
        <v>129</v>
      </c>
      <c r="C158" s="46"/>
      <c r="E158" s="47"/>
      <c r="F158" s="48"/>
      <c r="G158" s="49"/>
      <c r="H158" s="45">
        <v>3</v>
      </c>
      <c r="I158" s="46"/>
      <c r="J158" s="50">
        <f>SUM(J159:J161)</f>
        <v>222</v>
      </c>
      <c r="K158" s="50">
        <f>SUM(K159:K161)</f>
        <v>82</v>
      </c>
      <c r="L158" s="53">
        <f>SUM(L159:L161)</f>
        <v>64</v>
      </c>
      <c r="M158" s="70">
        <f>SUM(M159:M161)</f>
        <v>76</v>
      </c>
      <c r="N158" s="53">
        <f>SUM(N159:N161)</f>
        <v>14</v>
      </c>
    </row>
    <row r="159" spans="1:14" ht="18" customHeight="1">
      <c r="A159" s="44"/>
      <c r="B159" s="45"/>
      <c r="C159" s="46"/>
      <c r="D159" s="4">
        <v>76</v>
      </c>
      <c r="E159" s="47" t="s">
        <v>129</v>
      </c>
      <c r="F159" s="48">
        <v>4407</v>
      </c>
      <c r="G159" s="49"/>
      <c r="H159" s="45" t="s">
        <v>130</v>
      </c>
      <c r="I159" s="46"/>
      <c r="J159" s="50">
        <v>18</v>
      </c>
      <c r="K159" s="51">
        <v>3</v>
      </c>
      <c r="L159" s="52">
        <v>7</v>
      </c>
      <c r="M159" s="46">
        <v>8</v>
      </c>
      <c r="N159" s="53">
        <v>3</v>
      </c>
    </row>
    <row r="160" spans="1:14" ht="18" customHeight="1">
      <c r="A160" s="44"/>
      <c r="B160" s="45"/>
      <c r="C160" s="46"/>
      <c r="D160" s="4">
        <v>77</v>
      </c>
      <c r="E160" s="47" t="s">
        <v>129</v>
      </c>
      <c r="F160" s="48">
        <v>4407</v>
      </c>
      <c r="G160" s="49"/>
      <c r="H160" s="45" t="s">
        <v>131</v>
      </c>
      <c r="I160" s="46"/>
      <c r="J160" s="50">
        <v>182</v>
      </c>
      <c r="K160" s="51">
        <v>73</v>
      </c>
      <c r="L160" s="52">
        <v>51</v>
      </c>
      <c r="M160" s="46">
        <v>58</v>
      </c>
      <c r="N160" s="53">
        <v>8</v>
      </c>
    </row>
    <row r="161" spans="1:14" ht="18" customHeight="1">
      <c r="A161" s="44"/>
      <c r="B161" s="45"/>
      <c r="C161" s="46"/>
      <c r="D161" s="4">
        <v>78</v>
      </c>
      <c r="E161" s="47" t="s">
        <v>129</v>
      </c>
      <c r="F161" s="48">
        <v>4407</v>
      </c>
      <c r="G161" s="49"/>
      <c r="H161" s="45" t="s">
        <v>132</v>
      </c>
      <c r="I161" s="46"/>
      <c r="J161" s="50">
        <v>22</v>
      </c>
      <c r="K161" s="51">
        <v>6</v>
      </c>
      <c r="L161" s="52">
        <v>6</v>
      </c>
      <c r="M161" s="46">
        <v>10</v>
      </c>
      <c r="N161" s="53">
        <v>3</v>
      </c>
    </row>
    <row r="162" spans="1:14" ht="8.25" customHeight="1">
      <c r="A162" s="44"/>
      <c r="B162" s="45"/>
      <c r="C162" s="46"/>
      <c r="E162" s="47"/>
      <c r="F162" s="48"/>
      <c r="G162" s="49"/>
      <c r="H162" s="45"/>
      <c r="I162" s="46"/>
      <c r="J162" s="50"/>
      <c r="K162" s="51"/>
      <c r="L162" s="52"/>
      <c r="M162" s="46"/>
      <c r="N162" s="53"/>
    </row>
    <row r="163" spans="1:14" ht="24.75" customHeight="1">
      <c r="A163" s="44"/>
      <c r="B163" s="45" t="s">
        <v>133</v>
      </c>
      <c r="C163" s="46"/>
      <c r="D163" s="4">
        <v>79</v>
      </c>
      <c r="E163" s="47" t="s">
        <v>133</v>
      </c>
      <c r="F163" s="48">
        <v>4409</v>
      </c>
      <c r="G163" s="49"/>
      <c r="H163" s="45" t="s">
        <v>134</v>
      </c>
      <c r="I163" s="46"/>
      <c r="J163" s="50">
        <v>12</v>
      </c>
      <c r="K163" s="51">
        <v>3</v>
      </c>
      <c r="L163" s="52">
        <v>3</v>
      </c>
      <c r="M163" s="46">
        <v>6</v>
      </c>
      <c r="N163" s="53">
        <v>2</v>
      </c>
    </row>
    <row r="164" spans="1:14" ht="24.75" customHeight="1">
      <c r="A164" s="44"/>
      <c r="B164" s="93" t="s">
        <v>135</v>
      </c>
      <c r="C164" s="46"/>
      <c r="D164" s="4">
        <v>88</v>
      </c>
      <c r="E164" s="47" t="s">
        <v>135</v>
      </c>
      <c r="F164" s="48">
        <v>4410</v>
      </c>
      <c r="G164" s="49"/>
      <c r="H164" s="45" t="s">
        <v>136</v>
      </c>
      <c r="I164" s="46"/>
      <c r="J164" s="50">
        <v>22</v>
      </c>
      <c r="K164" s="51">
        <v>9</v>
      </c>
      <c r="L164" s="52">
        <v>8</v>
      </c>
      <c r="M164" s="46">
        <v>5</v>
      </c>
      <c r="N164" s="53">
        <v>4</v>
      </c>
    </row>
    <row r="165" spans="1:14" ht="24.75" customHeight="1">
      <c r="A165" s="44"/>
      <c r="B165" s="93" t="s">
        <v>137</v>
      </c>
      <c r="C165" s="46"/>
      <c r="D165" s="4">
        <v>81</v>
      </c>
      <c r="E165" s="47" t="s">
        <v>137</v>
      </c>
      <c r="F165" s="48">
        <v>4411</v>
      </c>
      <c r="G165" s="49"/>
      <c r="H165" s="45" t="s">
        <v>138</v>
      </c>
      <c r="I165" s="46"/>
      <c r="J165" s="50">
        <v>125</v>
      </c>
      <c r="K165" s="51">
        <v>54</v>
      </c>
      <c r="L165" s="52">
        <v>36</v>
      </c>
      <c r="M165" s="46">
        <v>35</v>
      </c>
      <c r="N165" s="53">
        <v>5</v>
      </c>
    </row>
    <row r="166" spans="1:14" ht="24.75" customHeight="1">
      <c r="A166" s="44"/>
      <c r="B166" s="93" t="s">
        <v>139</v>
      </c>
      <c r="C166" s="46"/>
      <c r="D166" s="4">
        <v>80</v>
      </c>
      <c r="E166" s="47" t="s">
        <v>139</v>
      </c>
      <c r="F166" s="48">
        <v>4412</v>
      </c>
      <c r="G166" s="49"/>
      <c r="H166" s="45" t="s">
        <v>140</v>
      </c>
      <c r="I166" s="46"/>
      <c r="J166" s="50">
        <v>29</v>
      </c>
      <c r="K166" s="51">
        <v>5</v>
      </c>
      <c r="L166" s="52">
        <v>11</v>
      </c>
      <c r="M166" s="46">
        <v>13</v>
      </c>
      <c r="N166" s="53">
        <v>3</v>
      </c>
    </row>
    <row r="167" spans="1:14" ht="24.75" customHeight="1">
      <c r="A167" s="44"/>
      <c r="B167" s="93" t="s">
        <v>141</v>
      </c>
      <c r="C167" s="46"/>
      <c r="D167" s="4">
        <v>82</v>
      </c>
      <c r="E167" s="47" t="s">
        <v>141</v>
      </c>
      <c r="F167" s="48">
        <v>4413</v>
      </c>
      <c r="G167" s="49"/>
      <c r="H167" s="45" t="s">
        <v>142</v>
      </c>
      <c r="I167" s="46"/>
      <c r="J167" s="50">
        <v>31</v>
      </c>
      <c r="K167" s="51">
        <v>7</v>
      </c>
      <c r="L167" s="52">
        <v>11</v>
      </c>
      <c r="M167" s="46">
        <v>13</v>
      </c>
      <c r="N167" s="53">
        <v>3</v>
      </c>
    </row>
    <row r="168" spans="1:14" ht="24.75" customHeight="1">
      <c r="A168" s="44"/>
      <c r="B168" s="93" t="s">
        <v>143</v>
      </c>
      <c r="C168" s="46"/>
      <c r="D168" s="4">
        <v>83</v>
      </c>
      <c r="E168" s="47" t="s">
        <v>143</v>
      </c>
      <c r="F168" s="48">
        <v>4414</v>
      </c>
      <c r="G168" s="49"/>
      <c r="H168" s="45" t="s">
        <v>144</v>
      </c>
      <c r="I168" s="46"/>
      <c r="J168" s="50">
        <v>57</v>
      </c>
      <c r="K168" s="51">
        <v>20</v>
      </c>
      <c r="L168" s="52">
        <v>20</v>
      </c>
      <c r="M168" s="46">
        <v>17</v>
      </c>
      <c r="N168" s="53">
        <v>3</v>
      </c>
    </row>
    <row r="169" spans="1:14" ht="24.75" customHeight="1">
      <c r="A169" s="44"/>
      <c r="B169" s="93" t="s">
        <v>145</v>
      </c>
      <c r="C169" s="46"/>
      <c r="D169" s="4">
        <v>84</v>
      </c>
      <c r="E169" s="47" t="s">
        <v>145</v>
      </c>
      <c r="F169" s="48">
        <v>4415</v>
      </c>
      <c r="G169" s="49"/>
      <c r="H169" s="45" t="s">
        <v>146</v>
      </c>
      <c r="I169" s="46"/>
      <c r="J169" s="50">
        <v>179</v>
      </c>
      <c r="K169" s="51">
        <v>61</v>
      </c>
      <c r="L169" s="52">
        <v>59</v>
      </c>
      <c r="M169" s="46">
        <v>59</v>
      </c>
      <c r="N169" s="53">
        <v>8</v>
      </c>
    </row>
    <row r="170" spans="1:14" ht="24.75" customHeight="1">
      <c r="A170" s="44"/>
      <c r="B170" s="93" t="s">
        <v>147</v>
      </c>
      <c r="C170" s="46"/>
      <c r="D170" s="4">
        <v>85</v>
      </c>
      <c r="E170" s="47" t="s">
        <v>147</v>
      </c>
      <c r="F170" s="48">
        <v>4416</v>
      </c>
      <c r="G170" s="49"/>
      <c r="H170" s="45" t="s">
        <v>148</v>
      </c>
      <c r="I170" s="46"/>
      <c r="J170" s="50">
        <v>245</v>
      </c>
      <c r="K170" s="51">
        <v>75</v>
      </c>
      <c r="L170" s="52">
        <v>80</v>
      </c>
      <c r="M170" s="46">
        <v>90</v>
      </c>
      <c r="N170" s="53">
        <v>9</v>
      </c>
    </row>
    <row r="171" spans="1:14" ht="24.75" customHeight="1">
      <c r="A171" s="44"/>
      <c r="B171" s="93" t="s">
        <v>149</v>
      </c>
      <c r="C171" s="46"/>
      <c r="D171" s="4">
        <v>86</v>
      </c>
      <c r="E171" s="47" t="s">
        <v>149</v>
      </c>
      <c r="F171" s="48">
        <v>4417</v>
      </c>
      <c r="G171" s="49"/>
      <c r="H171" s="45" t="s">
        <v>150</v>
      </c>
      <c r="I171" s="46"/>
      <c r="J171" s="50">
        <v>20</v>
      </c>
      <c r="K171" s="51">
        <v>5</v>
      </c>
      <c r="L171" s="52">
        <v>8</v>
      </c>
      <c r="M171" s="46">
        <v>7</v>
      </c>
      <c r="N171" s="53">
        <v>3</v>
      </c>
    </row>
    <row r="172" spans="1:14" ht="9" customHeight="1">
      <c r="A172" s="81"/>
      <c r="B172" s="94"/>
      <c r="C172" s="83"/>
      <c r="D172" s="84"/>
      <c r="E172" s="85"/>
      <c r="F172" s="86"/>
      <c r="G172" s="87"/>
      <c r="H172" s="88"/>
      <c r="I172" s="83"/>
      <c r="J172" s="89"/>
      <c r="K172" s="90"/>
      <c r="L172" s="91"/>
      <c r="M172" s="83"/>
      <c r="N172" s="92"/>
    </row>
    <row r="173" spans="1:14" s="29" customFormat="1" ht="27" customHeight="1">
      <c r="A173" s="30"/>
      <c r="B173" s="95" t="s">
        <v>151</v>
      </c>
      <c r="C173" s="32"/>
      <c r="D173" s="33"/>
      <c r="E173" s="54"/>
      <c r="F173" s="55"/>
      <c r="G173" s="56"/>
      <c r="H173" s="36">
        <f>SUM(H175,H206,H212,H219,H236,H251,H260,H267)</f>
        <v>53</v>
      </c>
      <c r="I173" s="32"/>
      <c r="J173" s="38">
        <f>SUM(J175,J206,J212,J219,J236,J251,J260,J267)</f>
        <v>15063</v>
      </c>
      <c r="K173" s="37">
        <f>SUM(K175,K206,K212,K219,K236,K251,K260,K267)</f>
        <v>4875</v>
      </c>
      <c r="L173" s="43">
        <f>SUM(L175,L206,L212,L219,L236,L251,L260,L267)</f>
        <v>4896</v>
      </c>
      <c r="M173" s="32">
        <f>SUM(M175,M206,M212,M219,M236,M251,M260,M267)</f>
        <v>5292</v>
      </c>
      <c r="N173" s="39">
        <f>SUM(N175,N206,N212,N219,N236,N251,N260,N267)</f>
        <v>542</v>
      </c>
    </row>
    <row r="174" spans="1:14" s="29" customFormat="1" ht="9" customHeight="1">
      <c r="A174" s="30"/>
      <c r="B174" s="95"/>
      <c r="C174" s="32"/>
      <c r="D174" s="33"/>
      <c r="E174" s="54"/>
      <c r="F174" s="55"/>
      <c r="G174" s="56"/>
      <c r="H174" s="36"/>
      <c r="I174" s="32"/>
      <c r="J174" s="38"/>
      <c r="K174" s="37"/>
      <c r="L174" s="43"/>
      <c r="M174" s="32"/>
      <c r="N174" s="39"/>
    </row>
    <row r="175" spans="1:14" s="29" customFormat="1" ht="21" customHeight="1">
      <c r="A175" s="30"/>
      <c r="B175" s="31" t="s">
        <v>152</v>
      </c>
      <c r="C175" s="32"/>
      <c r="D175" s="33"/>
      <c r="E175" s="54"/>
      <c r="F175" s="55"/>
      <c r="G175" s="56"/>
      <c r="H175" s="96">
        <v>18</v>
      </c>
      <c r="I175" s="32"/>
      <c r="J175" s="38">
        <f>SUM(J176:J180,J189:J204)</f>
        <v>5935</v>
      </c>
      <c r="K175" s="38">
        <f>SUM(K176:K180,K189:K204)</f>
        <v>1918</v>
      </c>
      <c r="L175" s="39">
        <f>SUM(L176:L180,L189:L204)</f>
        <v>1950</v>
      </c>
      <c r="M175" s="40">
        <f>SUM(M176:M180,M189:M204)</f>
        <v>2067</v>
      </c>
      <c r="N175" s="39">
        <f>SUM(N176:N180,N189:N204)</f>
        <v>210</v>
      </c>
    </row>
    <row r="176" spans="1:14" ht="18" customHeight="1">
      <c r="A176" s="44"/>
      <c r="B176" s="45"/>
      <c r="C176" s="46"/>
      <c r="D176" s="4">
        <v>99</v>
      </c>
      <c r="E176" s="47" t="s">
        <v>152</v>
      </c>
      <c r="F176" s="48">
        <v>2202</v>
      </c>
      <c r="G176" s="49"/>
      <c r="H176" s="45" t="s">
        <v>153</v>
      </c>
      <c r="I176" s="46"/>
      <c r="J176" s="50">
        <v>455</v>
      </c>
      <c r="K176" s="51">
        <v>159</v>
      </c>
      <c r="L176" s="52">
        <v>132</v>
      </c>
      <c r="M176" s="46">
        <v>164</v>
      </c>
      <c r="N176" s="53">
        <v>16</v>
      </c>
    </row>
    <row r="177" spans="1:14" ht="18" customHeight="1">
      <c r="A177" s="44"/>
      <c r="B177" s="45"/>
      <c r="C177" s="46"/>
      <c r="D177" s="4">
        <v>100</v>
      </c>
      <c r="E177" s="47" t="s">
        <v>152</v>
      </c>
      <c r="F177" s="48">
        <v>2202</v>
      </c>
      <c r="G177" s="49"/>
      <c r="H177" s="45" t="s">
        <v>154</v>
      </c>
      <c r="I177" s="46"/>
      <c r="J177" s="50">
        <v>433</v>
      </c>
      <c r="K177" s="51">
        <v>142</v>
      </c>
      <c r="L177" s="52">
        <v>138</v>
      </c>
      <c r="M177" s="46">
        <v>153</v>
      </c>
      <c r="N177" s="53">
        <v>14</v>
      </c>
    </row>
    <row r="178" spans="1:14" ht="18" customHeight="1">
      <c r="A178" s="44"/>
      <c r="B178" s="45"/>
      <c r="C178" s="46"/>
      <c r="D178" s="4">
        <v>101</v>
      </c>
      <c r="E178" s="47" t="s">
        <v>152</v>
      </c>
      <c r="F178" s="48">
        <v>2202</v>
      </c>
      <c r="G178" s="49"/>
      <c r="H178" s="45" t="s">
        <v>155</v>
      </c>
      <c r="I178" s="46"/>
      <c r="J178" s="53">
        <v>286</v>
      </c>
      <c r="K178" s="52">
        <v>102</v>
      </c>
      <c r="L178" s="52">
        <v>90</v>
      </c>
      <c r="M178" s="52">
        <v>94</v>
      </c>
      <c r="N178" s="53">
        <v>11</v>
      </c>
    </row>
    <row r="179" spans="1:14" ht="18" customHeight="1">
      <c r="A179" s="44"/>
      <c r="B179" s="45"/>
      <c r="C179" s="46"/>
      <c r="D179" s="4">
        <v>102</v>
      </c>
      <c r="E179" s="47" t="s">
        <v>152</v>
      </c>
      <c r="F179" s="48">
        <v>2202</v>
      </c>
      <c r="G179" s="49"/>
      <c r="H179" s="45" t="s">
        <v>156</v>
      </c>
      <c r="I179" s="46"/>
      <c r="J179" s="50">
        <v>369</v>
      </c>
      <c r="K179" s="51">
        <v>111</v>
      </c>
      <c r="L179" s="52">
        <v>120</v>
      </c>
      <c r="M179" s="46">
        <v>138</v>
      </c>
      <c r="N179" s="53">
        <v>13</v>
      </c>
    </row>
    <row r="180" spans="1:14" ht="18" customHeight="1">
      <c r="A180" s="44"/>
      <c r="B180" s="45"/>
      <c r="C180" s="46"/>
      <c r="D180" s="4">
        <v>103</v>
      </c>
      <c r="E180" s="47" t="s">
        <v>152</v>
      </c>
      <c r="F180" s="48">
        <v>2202</v>
      </c>
      <c r="G180" s="49"/>
      <c r="H180" s="45" t="s">
        <v>317</v>
      </c>
      <c r="I180" s="46"/>
      <c r="J180" s="50">
        <v>4</v>
      </c>
      <c r="K180" s="51">
        <v>0</v>
      </c>
      <c r="L180" s="52">
        <v>0</v>
      </c>
      <c r="M180" s="46">
        <v>4</v>
      </c>
      <c r="N180" s="53">
        <v>1</v>
      </c>
    </row>
    <row r="181" spans="1:14" ht="4.5" customHeight="1">
      <c r="A181" s="12"/>
      <c r="B181" s="71"/>
      <c r="C181" s="72"/>
      <c r="D181" s="73"/>
      <c r="E181" s="74"/>
      <c r="F181" s="75"/>
      <c r="G181" s="76"/>
      <c r="H181" s="71"/>
      <c r="I181" s="15"/>
      <c r="J181" s="77"/>
      <c r="K181" s="78"/>
      <c r="L181" s="78"/>
      <c r="M181" s="78"/>
      <c r="N181" s="77"/>
    </row>
    <row r="182" spans="2:14" ht="19.5" customHeight="1">
      <c r="B182" s="45"/>
      <c r="E182" s="47"/>
      <c r="F182" s="48"/>
      <c r="G182" s="48"/>
      <c r="H182" s="45"/>
      <c r="J182" s="4"/>
      <c r="N182" s="4"/>
    </row>
    <row r="183" spans="2:14" ht="19.5" customHeight="1">
      <c r="B183" s="45"/>
      <c r="E183" s="47"/>
      <c r="F183" s="48"/>
      <c r="G183" s="48"/>
      <c r="H183" s="45"/>
      <c r="J183" s="4"/>
      <c r="N183" s="4"/>
    </row>
    <row r="184" spans="2:14" ht="19.5" customHeight="1">
      <c r="B184" s="45"/>
      <c r="E184" s="47"/>
      <c r="F184" s="48"/>
      <c r="G184" s="48"/>
      <c r="H184" s="45"/>
      <c r="J184" s="4"/>
      <c r="N184" s="4"/>
    </row>
    <row r="185" spans="2:14" ht="18.75" customHeight="1">
      <c r="B185" s="45"/>
      <c r="E185" s="47"/>
      <c r="F185" s="48"/>
      <c r="G185" s="48"/>
      <c r="H185" s="45"/>
      <c r="J185" s="4"/>
      <c r="N185" s="4"/>
    </row>
    <row r="186" spans="1:14" ht="15" customHeight="1">
      <c r="A186" s="6" t="s">
        <v>310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7" t="s">
        <v>157</v>
      </c>
    </row>
    <row r="187" spans="1:14" ht="21" customHeight="1">
      <c r="A187" s="8"/>
      <c r="B187" s="105" t="s">
        <v>1</v>
      </c>
      <c r="C187" s="9"/>
      <c r="D187" s="114" t="s">
        <v>2</v>
      </c>
      <c r="E187" s="114" t="s">
        <v>3</v>
      </c>
      <c r="F187" s="116" t="s">
        <v>4</v>
      </c>
      <c r="G187" s="10"/>
      <c r="H187" s="105" t="s">
        <v>5</v>
      </c>
      <c r="I187" s="11"/>
      <c r="J187" s="107" t="s">
        <v>6</v>
      </c>
      <c r="K187" s="109" t="s">
        <v>7</v>
      </c>
      <c r="L187" s="110"/>
      <c r="M187" s="111"/>
      <c r="N187" s="112" t="s">
        <v>8</v>
      </c>
    </row>
    <row r="188" spans="1:14" ht="21" customHeight="1">
      <c r="A188" s="12"/>
      <c r="B188" s="106"/>
      <c r="C188" s="13"/>
      <c r="D188" s="115"/>
      <c r="E188" s="115"/>
      <c r="F188" s="117"/>
      <c r="G188" s="14"/>
      <c r="H188" s="106"/>
      <c r="I188" s="15"/>
      <c r="J188" s="108"/>
      <c r="K188" s="16" t="s">
        <v>9</v>
      </c>
      <c r="L188" s="17" t="s">
        <v>10</v>
      </c>
      <c r="M188" s="13" t="s">
        <v>11</v>
      </c>
      <c r="N188" s="113"/>
    </row>
    <row r="189" spans="1:14" ht="18" customHeight="1">
      <c r="A189" s="44"/>
      <c r="B189" s="45" t="s">
        <v>152</v>
      </c>
      <c r="C189" s="46"/>
      <c r="D189" s="4">
        <v>104</v>
      </c>
      <c r="E189" s="47" t="s">
        <v>152</v>
      </c>
      <c r="F189" s="48">
        <v>2202</v>
      </c>
      <c r="G189" s="49"/>
      <c r="H189" s="45" t="s">
        <v>158</v>
      </c>
      <c r="I189" s="46"/>
      <c r="J189" s="50">
        <v>596</v>
      </c>
      <c r="K189" s="51">
        <v>209</v>
      </c>
      <c r="L189" s="52">
        <v>197</v>
      </c>
      <c r="M189" s="46">
        <v>190</v>
      </c>
      <c r="N189" s="53">
        <v>19</v>
      </c>
    </row>
    <row r="190" spans="1:14" ht="18" customHeight="1">
      <c r="A190" s="44"/>
      <c r="B190" s="45"/>
      <c r="C190" s="46"/>
      <c r="D190" s="4">
        <v>105</v>
      </c>
      <c r="E190" s="47" t="s">
        <v>152</v>
      </c>
      <c r="F190" s="48">
        <v>2202</v>
      </c>
      <c r="G190" s="49"/>
      <c r="H190" s="45" t="s">
        <v>159</v>
      </c>
      <c r="I190" s="46"/>
      <c r="J190" s="50">
        <v>468</v>
      </c>
      <c r="K190" s="51">
        <v>149</v>
      </c>
      <c r="L190" s="52">
        <v>160</v>
      </c>
      <c r="M190" s="46">
        <v>159</v>
      </c>
      <c r="N190" s="53">
        <v>14</v>
      </c>
    </row>
    <row r="191" spans="1:14" ht="18" customHeight="1">
      <c r="A191" s="44"/>
      <c r="B191" s="45"/>
      <c r="C191" s="46"/>
      <c r="D191" s="4">
        <v>106</v>
      </c>
      <c r="E191" s="47" t="s">
        <v>152</v>
      </c>
      <c r="F191" s="48">
        <v>2202</v>
      </c>
      <c r="G191" s="49"/>
      <c r="H191" s="45" t="s">
        <v>160</v>
      </c>
      <c r="I191" s="46"/>
      <c r="J191" s="50">
        <v>435</v>
      </c>
      <c r="K191" s="51">
        <v>136</v>
      </c>
      <c r="L191" s="52">
        <v>150</v>
      </c>
      <c r="M191" s="46">
        <v>149</v>
      </c>
      <c r="N191" s="53">
        <v>14</v>
      </c>
    </row>
    <row r="192" spans="1:14" ht="18" customHeight="1">
      <c r="A192" s="44"/>
      <c r="B192" s="45"/>
      <c r="C192" s="46"/>
      <c r="D192" s="4">
        <v>107</v>
      </c>
      <c r="E192" s="47" t="s">
        <v>152</v>
      </c>
      <c r="F192" s="48">
        <v>2202</v>
      </c>
      <c r="G192" s="49"/>
      <c r="H192" s="45" t="s">
        <v>161</v>
      </c>
      <c r="I192" s="46"/>
      <c r="J192" s="50">
        <v>257</v>
      </c>
      <c r="K192" s="51">
        <v>68</v>
      </c>
      <c r="L192" s="52">
        <v>84</v>
      </c>
      <c r="M192" s="46">
        <v>105</v>
      </c>
      <c r="N192" s="53">
        <v>10</v>
      </c>
    </row>
    <row r="193" spans="1:14" ht="18" customHeight="1">
      <c r="A193" s="44"/>
      <c r="B193" s="45"/>
      <c r="C193" s="46"/>
      <c r="D193" s="4">
        <v>108</v>
      </c>
      <c r="E193" s="47" t="s">
        <v>152</v>
      </c>
      <c r="F193" s="48">
        <v>2202</v>
      </c>
      <c r="G193" s="49"/>
      <c r="H193" s="45" t="s">
        <v>162</v>
      </c>
      <c r="I193" s="46"/>
      <c r="J193" s="50">
        <v>298</v>
      </c>
      <c r="K193" s="51">
        <v>89</v>
      </c>
      <c r="L193" s="52">
        <v>108</v>
      </c>
      <c r="M193" s="46">
        <v>101</v>
      </c>
      <c r="N193" s="53">
        <v>11</v>
      </c>
    </row>
    <row r="194" spans="1:14" ht="9" customHeight="1">
      <c r="A194" s="44"/>
      <c r="B194" s="45"/>
      <c r="C194" s="46"/>
      <c r="E194" s="47"/>
      <c r="F194" s="48"/>
      <c r="G194" s="49"/>
      <c r="H194" s="45"/>
      <c r="I194" s="46"/>
      <c r="J194" s="50"/>
      <c r="K194" s="51"/>
      <c r="L194" s="52"/>
      <c r="M194" s="46"/>
      <c r="N194" s="53"/>
    </row>
    <row r="195" spans="1:14" ht="18" customHeight="1">
      <c r="A195" s="44"/>
      <c r="B195" s="45"/>
      <c r="C195" s="46"/>
      <c r="D195" s="4">
        <v>109</v>
      </c>
      <c r="E195" s="47" t="s">
        <v>152</v>
      </c>
      <c r="F195" s="48">
        <v>2202</v>
      </c>
      <c r="G195" s="49"/>
      <c r="H195" s="45" t="s">
        <v>163</v>
      </c>
      <c r="I195" s="46"/>
      <c r="J195" s="50">
        <v>319</v>
      </c>
      <c r="K195" s="51">
        <v>100</v>
      </c>
      <c r="L195" s="52">
        <v>113</v>
      </c>
      <c r="M195" s="46">
        <v>106</v>
      </c>
      <c r="N195" s="53">
        <v>11</v>
      </c>
    </row>
    <row r="196" spans="1:14" ht="18" customHeight="1">
      <c r="A196" s="44"/>
      <c r="B196" s="45"/>
      <c r="C196" s="46"/>
      <c r="D196" s="4">
        <v>110</v>
      </c>
      <c r="E196" s="47" t="s">
        <v>152</v>
      </c>
      <c r="F196" s="48">
        <v>2202</v>
      </c>
      <c r="G196" s="49"/>
      <c r="H196" s="45" t="s">
        <v>164</v>
      </c>
      <c r="I196" s="46"/>
      <c r="J196" s="50">
        <v>799</v>
      </c>
      <c r="K196" s="51">
        <v>236</v>
      </c>
      <c r="L196" s="52">
        <v>279</v>
      </c>
      <c r="M196" s="46">
        <v>284</v>
      </c>
      <c r="N196" s="53">
        <v>24</v>
      </c>
    </row>
    <row r="197" spans="1:14" ht="18" customHeight="1">
      <c r="A197" s="44"/>
      <c r="B197" s="45"/>
      <c r="C197" s="46"/>
      <c r="D197" s="4">
        <v>111</v>
      </c>
      <c r="E197" s="47" t="s">
        <v>152</v>
      </c>
      <c r="F197" s="48">
        <v>2202</v>
      </c>
      <c r="G197" s="49"/>
      <c r="H197" s="45" t="s">
        <v>165</v>
      </c>
      <c r="I197" s="46"/>
      <c r="J197" s="50">
        <v>300</v>
      </c>
      <c r="K197" s="51">
        <v>99</v>
      </c>
      <c r="L197" s="52">
        <v>84</v>
      </c>
      <c r="M197" s="46">
        <v>117</v>
      </c>
      <c r="N197" s="53">
        <v>11</v>
      </c>
    </row>
    <row r="198" spans="1:14" ht="18" customHeight="1">
      <c r="A198" s="44"/>
      <c r="B198" s="45"/>
      <c r="C198" s="46"/>
      <c r="D198" s="4">
        <v>112</v>
      </c>
      <c r="E198" s="47" t="s">
        <v>152</v>
      </c>
      <c r="F198" s="48">
        <v>2202</v>
      </c>
      <c r="G198" s="49"/>
      <c r="H198" s="45" t="s">
        <v>166</v>
      </c>
      <c r="I198" s="46"/>
      <c r="J198" s="50">
        <v>337</v>
      </c>
      <c r="K198" s="51">
        <v>112</v>
      </c>
      <c r="L198" s="52">
        <v>102</v>
      </c>
      <c r="M198" s="46">
        <v>123</v>
      </c>
      <c r="N198" s="53">
        <v>12</v>
      </c>
    </row>
    <row r="199" spans="1:14" ht="18" customHeight="1">
      <c r="A199" s="44"/>
      <c r="B199" s="45"/>
      <c r="C199" s="46"/>
      <c r="D199" s="4">
        <v>114</v>
      </c>
      <c r="E199" s="47" t="s">
        <v>152</v>
      </c>
      <c r="F199" s="48">
        <v>2202</v>
      </c>
      <c r="G199" s="49"/>
      <c r="H199" s="45" t="s">
        <v>167</v>
      </c>
      <c r="I199" s="46"/>
      <c r="J199" s="50">
        <v>159</v>
      </c>
      <c r="K199" s="51">
        <v>48</v>
      </c>
      <c r="L199" s="52">
        <v>50</v>
      </c>
      <c r="M199" s="46">
        <v>61</v>
      </c>
      <c r="N199" s="53">
        <v>8</v>
      </c>
    </row>
    <row r="200" spans="1:14" ht="9" customHeight="1">
      <c r="A200" s="44"/>
      <c r="B200" s="45"/>
      <c r="C200" s="46"/>
      <c r="E200" s="47"/>
      <c r="F200" s="48"/>
      <c r="G200" s="49"/>
      <c r="H200" s="45"/>
      <c r="I200" s="46"/>
      <c r="J200" s="50"/>
      <c r="K200" s="51"/>
      <c r="L200" s="52"/>
      <c r="M200" s="46"/>
      <c r="N200" s="53"/>
    </row>
    <row r="201" spans="1:14" ht="18" customHeight="1">
      <c r="A201" s="44"/>
      <c r="B201" s="45"/>
      <c r="C201" s="46"/>
      <c r="D201" s="4">
        <v>115</v>
      </c>
      <c r="E201" s="47" t="s">
        <v>152</v>
      </c>
      <c r="F201" s="48">
        <v>2202</v>
      </c>
      <c r="G201" s="49"/>
      <c r="H201" s="45" t="s">
        <v>168</v>
      </c>
      <c r="I201" s="46"/>
      <c r="J201" s="50">
        <v>343</v>
      </c>
      <c r="K201" s="51">
        <v>133</v>
      </c>
      <c r="L201" s="52">
        <v>120</v>
      </c>
      <c r="M201" s="46">
        <v>90</v>
      </c>
      <c r="N201" s="53">
        <v>12</v>
      </c>
    </row>
    <row r="202" spans="1:14" ht="18" customHeight="1">
      <c r="A202" s="44"/>
      <c r="B202" s="45"/>
      <c r="C202" s="46"/>
      <c r="D202" s="4">
        <v>116</v>
      </c>
      <c r="E202" s="47" t="s">
        <v>152</v>
      </c>
      <c r="F202" s="48">
        <v>2202</v>
      </c>
      <c r="G202" s="49"/>
      <c r="H202" s="45" t="s">
        <v>169</v>
      </c>
      <c r="I202" s="46"/>
      <c r="J202" s="50">
        <v>29</v>
      </c>
      <c r="K202" s="51">
        <v>8</v>
      </c>
      <c r="L202" s="52">
        <v>10</v>
      </c>
      <c r="M202" s="46">
        <v>11</v>
      </c>
      <c r="N202" s="53">
        <v>3</v>
      </c>
    </row>
    <row r="203" spans="1:14" ht="18" customHeight="1">
      <c r="A203" s="44"/>
      <c r="B203" s="45"/>
      <c r="C203" s="46"/>
      <c r="D203" s="4">
        <v>117</v>
      </c>
      <c r="E203" s="47" t="s">
        <v>152</v>
      </c>
      <c r="F203" s="48">
        <v>2202</v>
      </c>
      <c r="G203" s="49"/>
      <c r="H203" s="45" t="s">
        <v>170</v>
      </c>
      <c r="I203" s="46"/>
      <c r="J203" s="50">
        <v>19</v>
      </c>
      <c r="K203" s="51">
        <v>8</v>
      </c>
      <c r="L203" s="52">
        <v>4</v>
      </c>
      <c r="M203" s="46">
        <v>7</v>
      </c>
      <c r="N203" s="53">
        <v>3</v>
      </c>
    </row>
    <row r="204" spans="1:14" ht="18" customHeight="1">
      <c r="A204" s="44"/>
      <c r="B204" s="45"/>
      <c r="C204" s="46"/>
      <c r="D204" s="4">
        <v>118</v>
      </c>
      <c r="E204" s="47" t="s">
        <v>152</v>
      </c>
      <c r="F204" s="48">
        <v>2202</v>
      </c>
      <c r="G204" s="49"/>
      <c r="H204" s="45" t="s">
        <v>171</v>
      </c>
      <c r="I204" s="46"/>
      <c r="J204" s="50">
        <v>29</v>
      </c>
      <c r="K204" s="51">
        <v>9</v>
      </c>
      <c r="L204" s="52">
        <v>9</v>
      </c>
      <c r="M204" s="46">
        <v>11</v>
      </c>
      <c r="N204" s="53">
        <v>3</v>
      </c>
    </row>
    <row r="205" spans="1:14" ht="9" customHeight="1">
      <c r="A205" s="44"/>
      <c r="B205" s="45"/>
      <c r="C205" s="46"/>
      <c r="E205" s="47"/>
      <c r="F205" s="48"/>
      <c r="G205" s="49"/>
      <c r="H205" s="45"/>
      <c r="I205" s="46"/>
      <c r="J205" s="50"/>
      <c r="K205" s="51"/>
      <c r="L205" s="52"/>
      <c r="M205" s="46"/>
      <c r="N205" s="53"/>
    </row>
    <row r="206" spans="1:14" s="29" customFormat="1" ht="21" customHeight="1">
      <c r="A206" s="30"/>
      <c r="B206" s="31" t="s">
        <v>172</v>
      </c>
      <c r="C206" s="32"/>
      <c r="D206" s="33"/>
      <c r="E206" s="54"/>
      <c r="F206" s="55"/>
      <c r="G206" s="56"/>
      <c r="H206" s="31">
        <v>4</v>
      </c>
      <c r="I206" s="32"/>
      <c r="J206" s="38">
        <f>SUM(J207:J210)</f>
        <v>950</v>
      </c>
      <c r="K206" s="38">
        <f>SUM(K207:K210)</f>
        <v>326</v>
      </c>
      <c r="L206" s="39">
        <f>SUM(L207:L210)</f>
        <v>312</v>
      </c>
      <c r="M206" s="40">
        <f>SUM(M207:M210)</f>
        <v>312</v>
      </c>
      <c r="N206" s="39">
        <f>SUM(N207:N210)</f>
        <v>36</v>
      </c>
    </row>
    <row r="207" spans="1:14" ht="18" customHeight="1">
      <c r="A207" s="44"/>
      <c r="B207" s="45"/>
      <c r="C207" s="46"/>
      <c r="D207" s="4">
        <v>137</v>
      </c>
      <c r="E207" s="47" t="s">
        <v>172</v>
      </c>
      <c r="F207" s="48">
        <v>2212</v>
      </c>
      <c r="G207" s="49"/>
      <c r="H207" s="45" t="s">
        <v>318</v>
      </c>
      <c r="I207" s="46"/>
      <c r="J207" s="50">
        <v>367</v>
      </c>
      <c r="K207" s="51">
        <v>124</v>
      </c>
      <c r="L207" s="52">
        <v>120</v>
      </c>
      <c r="M207" s="46">
        <v>123</v>
      </c>
      <c r="N207" s="53">
        <v>12</v>
      </c>
    </row>
    <row r="208" spans="1:14" ht="18" customHeight="1">
      <c r="A208" s="44"/>
      <c r="B208" s="45"/>
      <c r="C208" s="46"/>
      <c r="D208" s="4">
        <v>138</v>
      </c>
      <c r="E208" s="47" t="s">
        <v>172</v>
      </c>
      <c r="F208" s="48">
        <v>2212</v>
      </c>
      <c r="G208" s="49"/>
      <c r="H208" s="45" t="s">
        <v>173</v>
      </c>
      <c r="I208" s="46"/>
      <c r="J208" s="50">
        <v>491</v>
      </c>
      <c r="K208" s="51">
        <v>172</v>
      </c>
      <c r="L208" s="52">
        <v>167</v>
      </c>
      <c r="M208" s="46">
        <v>152</v>
      </c>
      <c r="N208" s="53">
        <v>17</v>
      </c>
    </row>
    <row r="209" spans="1:14" ht="18" customHeight="1">
      <c r="A209" s="44"/>
      <c r="B209" s="45"/>
      <c r="C209" s="46"/>
      <c r="D209" s="4">
        <v>141</v>
      </c>
      <c r="E209" s="47" t="s">
        <v>172</v>
      </c>
      <c r="F209" s="48">
        <v>2212</v>
      </c>
      <c r="G209" s="49"/>
      <c r="H209" s="45" t="s">
        <v>174</v>
      </c>
      <c r="I209" s="46"/>
      <c r="J209" s="50">
        <v>50</v>
      </c>
      <c r="K209" s="51">
        <v>15</v>
      </c>
      <c r="L209" s="52">
        <v>15</v>
      </c>
      <c r="M209" s="46">
        <v>20</v>
      </c>
      <c r="N209" s="53">
        <v>3</v>
      </c>
    </row>
    <row r="210" spans="1:14" ht="18" customHeight="1">
      <c r="A210" s="44"/>
      <c r="B210" s="45"/>
      <c r="C210" s="46"/>
      <c r="D210" s="4">
        <v>142</v>
      </c>
      <c r="E210" s="47" t="s">
        <v>172</v>
      </c>
      <c r="F210" s="48">
        <v>2212</v>
      </c>
      <c r="G210" s="49"/>
      <c r="H210" s="45" t="s">
        <v>175</v>
      </c>
      <c r="I210" s="46"/>
      <c r="J210" s="50">
        <v>42</v>
      </c>
      <c r="K210" s="51">
        <v>15</v>
      </c>
      <c r="L210" s="52">
        <v>10</v>
      </c>
      <c r="M210" s="46">
        <v>17</v>
      </c>
      <c r="N210" s="53">
        <v>4</v>
      </c>
    </row>
    <row r="211" spans="1:14" ht="9" customHeight="1">
      <c r="A211" s="44"/>
      <c r="B211" s="45"/>
      <c r="C211" s="46"/>
      <c r="E211" s="47"/>
      <c r="F211" s="48"/>
      <c r="G211" s="49"/>
      <c r="H211" s="45"/>
      <c r="I211" s="46"/>
      <c r="J211" s="50"/>
      <c r="K211" s="51"/>
      <c r="L211" s="52"/>
      <c r="M211" s="46"/>
      <c r="N211" s="53"/>
    </row>
    <row r="212" spans="1:14" s="29" customFormat="1" ht="21" customHeight="1">
      <c r="A212" s="30"/>
      <c r="B212" s="31" t="s">
        <v>176</v>
      </c>
      <c r="C212" s="32"/>
      <c r="D212" s="33"/>
      <c r="E212" s="54"/>
      <c r="F212" s="55"/>
      <c r="G212" s="56"/>
      <c r="H212" s="31">
        <v>5</v>
      </c>
      <c r="I212" s="32"/>
      <c r="J212" s="38">
        <f>SUM(J213:J217)</f>
        <v>1931</v>
      </c>
      <c r="K212" s="38">
        <f>SUM(K213:K217)</f>
        <v>630</v>
      </c>
      <c r="L212" s="39">
        <f>SUM(L213:L217)</f>
        <v>639</v>
      </c>
      <c r="M212" s="40">
        <f>SUM(M213:M217)</f>
        <v>662</v>
      </c>
      <c r="N212" s="39">
        <f>SUM(N213:N217)</f>
        <v>64</v>
      </c>
    </row>
    <row r="213" spans="1:14" ht="18" customHeight="1">
      <c r="A213" s="44"/>
      <c r="B213" s="45"/>
      <c r="C213" s="46"/>
      <c r="D213" s="4">
        <v>119</v>
      </c>
      <c r="E213" s="47" t="s">
        <v>176</v>
      </c>
      <c r="F213" s="48">
        <v>2215</v>
      </c>
      <c r="G213" s="49"/>
      <c r="H213" s="45" t="s">
        <v>177</v>
      </c>
      <c r="I213" s="46"/>
      <c r="J213" s="50">
        <v>402</v>
      </c>
      <c r="K213" s="51">
        <v>133</v>
      </c>
      <c r="L213" s="52">
        <v>137</v>
      </c>
      <c r="M213" s="46">
        <v>132</v>
      </c>
      <c r="N213" s="53">
        <v>14</v>
      </c>
    </row>
    <row r="214" spans="1:14" ht="18" customHeight="1">
      <c r="A214" s="44"/>
      <c r="B214" s="45"/>
      <c r="C214" s="46"/>
      <c r="D214" s="4">
        <v>120</v>
      </c>
      <c r="E214" s="47" t="s">
        <v>176</v>
      </c>
      <c r="F214" s="48">
        <v>2215</v>
      </c>
      <c r="G214" s="49"/>
      <c r="H214" s="45" t="s">
        <v>178</v>
      </c>
      <c r="I214" s="46"/>
      <c r="J214" s="50">
        <v>585</v>
      </c>
      <c r="K214" s="51">
        <v>192</v>
      </c>
      <c r="L214" s="52">
        <v>187</v>
      </c>
      <c r="M214" s="46">
        <v>206</v>
      </c>
      <c r="N214" s="53">
        <v>19</v>
      </c>
    </row>
    <row r="215" spans="1:14" ht="18" customHeight="1">
      <c r="A215" s="44"/>
      <c r="B215" s="45"/>
      <c r="C215" s="46"/>
      <c r="D215" s="4">
        <v>121</v>
      </c>
      <c r="E215" s="47" t="s">
        <v>176</v>
      </c>
      <c r="F215" s="48">
        <v>2215</v>
      </c>
      <c r="G215" s="49"/>
      <c r="H215" s="45" t="s">
        <v>179</v>
      </c>
      <c r="I215" s="46"/>
      <c r="J215" s="50">
        <v>549</v>
      </c>
      <c r="K215" s="51">
        <v>176</v>
      </c>
      <c r="L215" s="52">
        <v>179</v>
      </c>
      <c r="M215" s="46">
        <v>194</v>
      </c>
      <c r="N215" s="53">
        <v>17</v>
      </c>
    </row>
    <row r="216" spans="1:14" ht="18" customHeight="1">
      <c r="A216" s="44"/>
      <c r="B216" s="45"/>
      <c r="C216" s="46"/>
      <c r="D216" s="4">
        <v>122</v>
      </c>
      <c r="E216" s="47" t="s">
        <v>176</v>
      </c>
      <c r="F216" s="48">
        <v>2215</v>
      </c>
      <c r="G216" s="49"/>
      <c r="H216" s="45" t="s">
        <v>180</v>
      </c>
      <c r="I216" s="46"/>
      <c r="J216" s="50">
        <v>345</v>
      </c>
      <c r="K216" s="51">
        <v>120</v>
      </c>
      <c r="L216" s="52">
        <v>117</v>
      </c>
      <c r="M216" s="46">
        <v>108</v>
      </c>
      <c r="N216" s="53">
        <v>11</v>
      </c>
    </row>
    <row r="217" spans="1:14" ht="18" customHeight="1">
      <c r="A217" s="44"/>
      <c r="B217" s="45"/>
      <c r="C217" s="46"/>
      <c r="D217" s="4">
        <v>129</v>
      </c>
      <c r="E217" s="47" t="s">
        <v>176</v>
      </c>
      <c r="F217" s="48">
        <v>2215</v>
      </c>
      <c r="G217" s="49"/>
      <c r="H217" s="45" t="s">
        <v>181</v>
      </c>
      <c r="I217" s="46"/>
      <c r="J217" s="50">
        <v>50</v>
      </c>
      <c r="K217" s="51">
        <v>9</v>
      </c>
      <c r="L217" s="52">
        <v>19</v>
      </c>
      <c r="M217" s="46">
        <v>22</v>
      </c>
      <c r="N217" s="53">
        <v>3</v>
      </c>
    </row>
    <row r="218" spans="1:14" ht="9" customHeight="1">
      <c r="A218" s="44"/>
      <c r="B218" s="45"/>
      <c r="C218" s="46"/>
      <c r="E218" s="47"/>
      <c r="F218" s="48"/>
      <c r="G218" s="49"/>
      <c r="H218" s="45"/>
      <c r="I218" s="46"/>
      <c r="J218" s="50"/>
      <c r="K218" s="51"/>
      <c r="L218" s="52"/>
      <c r="M218" s="46"/>
      <c r="N218" s="53"/>
    </row>
    <row r="219" spans="1:14" s="29" customFormat="1" ht="21" customHeight="1">
      <c r="A219" s="30"/>
      <c r="B219" s="31" t="s">
        <v>182</v>
      </c>
      <c r="C219" s="32"/>
      <c r="D219" s="33"/>
      <c r="E219" s="54"/>
      <c r="F219" s="55"/>
      <c r="G219" s="56"/>
      <c r="H219" s="31">
        <v>7</v>
      </c>
      <c r="I219" s="32"/>
      <c r="J219" s="38">
        <f>SUM(J220:J227)</f>
        <v>2961</v>
      </c>
      <c r="K219" s="38">
        <f>SUM(K220:K227)</f>
        <v>944</v>
      </c>
      <c r="L219" s="39">
        <f>SUM(L220:L227)</f>
        <v>944</v>
      </c>
      <c r="M219" s="40">
        <f>SUM(M220:M227)</f>
        <v>1073</v>
      </c>
      <c r="N219" s="39">
        <f>SUM(N220:N227)</f>
        <v>100</v>
      </c>
    </row>
    <row r="220" spans="1:14" ht="18" customHeight="1">
      <c r="A220" s="44"/>
      <c r="B220" s="45"/>
      <c r="C220" s="46"/>
      <c r="D220" s="4">
        <v>130</v>
      </c>
      <c r="E220" s="47" t="s">
        <v>182</v>
      </c>
      <c r="F220" s="48">
        <v>2220</v>
      </c>
      <c r="G220" s="49"/>
      <c r="H220" s="45" t="s">
        <v>183</v>
      </c>
      <c r="I220" s="46"/>
      <c r="J220" s="50">
        <v>461</v>
      </c>
      <c r="K220" s="51">
        <v>149</v>
      </c>
      <c r="L220" s="52">
        <v>137</v>
      </c>
      <c r="M220" s="46">
        <v>175</v>
      </c>
      <c r="N220" s="53">
        <v>15</v>
      </c>
    </row>
    <row r="221" spans="1:14" ht="18" customHeight="1">
      <c r="A221" s="44"/>
      <c r="B221" s="45"/>
      <c r="C221" s="46"/>
      <c r="D221" s="4">
        <v>131</v>
      </c>
      <c r="E221" s="47" t="s">
        <v>182</v>
      </c>
      <c r="F221" s="48">
        <v>2220</v>
      </c>
      <c r="G221" s="49"/>
      <c r="H221" s="45" t="s">
        <v>184</v>
      </c>
      <c r="I221" s="46"/>
      <c r="J221" s="50">
        <v>359</v>
      </c>
      <c r="K221" s="51">
        <v>106</v>
      </c>
      <c r="L221" s="52">
        <v>110</v>
      </c>
      <c r="M221" s="46">
        <v>143</v>
      </c>
      <c r="N221" s="53">
        <v>13</v>
      </c>
    </row>
    <row r="222" spans="1:14" ht="18" customHeight="1">
      <c r="A222" s="44"/>
      <c r="B222" s="45"/>
      <c r="C222" s="46"/>
      <c r="D222" s="4">
        <v>132</v>
      </c>
      <c r="E222" s="47" t="s">
        <v>182</v>
      </c>
      <c r="F222" s="48">
        <v>2220</v>
      </c>
      <c r="G222" s="49"/>
      <c r="H222" s="45" t="s">
        <v>185</v>
      </c>
      <c r="I222" s="46"/>
      <c r="J222" s="50">
        <v>542</v>
      </c>
      <c r="K222" s="51">
        <v>181</v>
      </c>
      <c r="L222" s="52">
        <v>151</v>
      </c>
      <c r="M222" s="46">
        <v>210</v>
      </c>
      <c r="N222" s="53">
        <v>17</v>
      </c>
    </row>
    <row r="223" spans="1:14" ht="18" customHeight="1">
      <c r="A223" s="44"/>
      <c r="B223" s="45"/>
      <c r="C223" s="46"/>
      <c r="D223" s="4">
        <v>133</v>
      </c>
      <c r="E223" s="47" t="s">
        <v>182</v>
      </c>
      <c r="F223" s="48">
        <v>2220</v>
      </c>
      <c r="G223" s="49"/>
      <c r="H223" s="45" t="s">
        <v>186</v>
      </c>
      <c r="I223" s="46"/>
      <c r="J223" s="50">
        <v>443</v>
      </c>
      <c r="K223" s="51">
        <v>131</v>
      </c>
      <c r="L223" s="52">
        <v>163</v>
      </c>
      <c r="M223" s="46">
        <v>149</v>
      </c>
      <c r="N223" s="53">
        <v>16</v>
      </c>
    </row>
    <row r="224" spans="1:14" ht="18" customHeight="1">
      <c r="A224" s="44"/>
      <c r="B224" s="45"/>
      <c r="C224" s="46"/>
      <c r="D224" s="4">
        <v>134</v>
      </c>
      <c r="E224" s="47" t="s">
        <v>182</v>
      </c>
      <c r="F224" s="48">
        <v>2220</v>
      </c>
      <c r="G224" s="49"/>
      <c r="H224" s="45" t="s">
        <v>187</v>
      </c>
      <c r="I224" s="46"/>
      <c r="J224" s="50">
        <v>608</v>
      </c>
      <c r="K224" s="51">
        <v>193</v>
      </c>
      <c r="L224" s="52">
        <v>192</v>
      </c>
      <c r="M224" s="46">
        <v>223</v>
      </c>
      <c r="N224" s="53">
        <v>18</v>
      </c>
    </row>
    <row r="225" spans="1:14" ht="9" customHeight="1">
      <c r="A225" s="44"/>
      <c r="B225" s="45"/>
      <c r="C225" s="46"/>
      <c r="E225" s="47"/>
      <c r="F225" s="48"/>
      <c r="G225" s="49"/>
      <c r="H225" s="45"/>
      <c r="I225" s="46"/>
      <c r="J225" s="50"/>
      <c r="K225" s="51"/>
      <c r="L225" s="52"/>
      <c r="M225" s="46"/>
      <c r="N225" s="53"/>
    </row>
    <row r="226" spans="1:14" ht="18" customHeight="1">
      <c r="A226" s="44"/>
      <c r="B226" s="45"/>
      <c r="C226" s="46"/>
      <c r="D226" s="4">
        <v>135</v>
      </c>
      <c r="E226" s="47" t="s">
        <v>182</v>
      </c>
      <c r="F226" s="48">
        <v>2220</v>
      </c>
      <c r="G226" s="49"/>
      <c r="H226" s="45" t="s">
        <v>188</v>
      </c>
      <c r="I226" s="46"/>
      <c r="J226" s="50">
        <v>297</v>
      </c>
      <c r="K226" s="51">
        <v>98</v>
      </c>
      <c r="L226" s="52">
        <v>102</v>
      </c>
      <c r="M226" s="46">
        <v>97</v>
      </c>
      <c r="N226" s="53">
        <v>11</v>
      </c>
    </row>
    <row r="227" spans="1:14" ht="18" customHeight="1">
      <c r="A227" s="44"/>
      <c r="B227" s="45"/>
      <c r="C227" s="46"/>
      <c r="D227" s="4">
        <v>136</v>
      </c>
      <c r="E227" s="47" t="s">
        <v>182</v>
      </c>
      <c r="F227" s="48">
        <v>2220</v>
      </c>
      <c r="G227" s="49"/>
      <c r="H227" s="45" t="s">
        <v>189</v>
      </c>
      <c r="I227" s="46"/>
      <c r="J227" s="50">
        <v>251</v>
      </c>
      <c r="K227" s="51">
        <v>86</v>
      </c>
      <c r="L227" s="52">
        <v>89</v>
      </c>
      <c r="M227" s="46">
        <v>76</v>
      </c>
      <c r="N227" s="53">
        <v>10</v>
      </c>
    </row>
    <row r="228" spans="1:14" ht="4.5" customHeight="1">
      <c r="A228" s="12"/>
      <c r="B228" s="71"/>
      <c r="C228" s="72"/>
      <c r="D228" s="73"/>
      <c r="E228" s="74"/>
      <c r="F228" s="75"/>
      <c r="G228" s="76"/>
      <c r="H228" s="71"/>
      <c r="I228" s="15"/>
      <c r="J228" s="77"/>
      <c r="K228" s="78"/>
      <c r="L228" s="78"/>
      <c r="M228" s="78"/>
      <c r="N228" s="77"/>
    </row>
    <row r="229" spans="2:14" ht="24" customHeight="1">
      <c r="B229" s="45"/>
      <c r="E229" s="47"/>
      <c r="F229" s="48"/>
      <c r="G229" s="48"/>
      <c r="H229" s="45"/>
      <c r="J229" s="4"/>
      <c r="N229" s="4"/>
    </row>
    <row r="230" spans="2:14" ht="24" customHeight="1">
      <c r="B230" s="45"/>
      <c r="E230" s="47"/>
      <c r="F230" s="48"/>
      <c r="G230" s="48"/>
      <c r="H230" s="45"/>
      <c r="J230" s="4"/>
      <c r="N230" s="4"/>
    </row>
    <row r="231" spans="2:14" ht="24" customHeight="1">
      <c r="B231" s="45"/>
      <c r="E231" s="47"/>
      <c r="F231" s="48"/>
      <c r="G231" s="48"/>
      <c r="H231" s="45"/>
      <c r="J231" s="4"/>
      <c r="N231" s="4"/>
    </row>
    <row r="232" spans="2:14" ht="24" customHeight="1">
      <c r="B232" s="45"/>
      <c r="E232" s="47"/>
      <c r="F232" s="48"/>
      <c r="G232" s="48"/>
      <c r="H232" s="45"/>
      <c r="J232" s="4"/>
      <c r="N232" s="4"/>
    </row>
    <row r="233" spans="1:14" ht="15" customHeight="1">
      <c r="A233" s="6" t="s">
        <v>307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 t="s">
        <v>190</v>
      </c>
    </row>
    <row r="234" spans="1:14" ht="21" customHeight="1">
      <c r="A234" s="8"/>
      <c r="B234" s="105" t="s">
        <v>1</v>
      </c>
      <c r="C234" s="9"/>
      <c r="D234" s="114" t="s">
        <v>2</v>
      </c>
      <c r="E234" s="114" t="s">
        <v>3</v>
      </c>
      <c r="F234" s="116" t="s">
        <v>4</v>
      </c>
      <c r="G234" s="10"/>
      <c r="H234" s="105" t="s">
        <v>5</v>
      </c>
      <c r="I234" s="11"/>
      <c r="J234" s="107" t="s">
        <v>6</v>
      </c>
      <c r="K234" s="109" t="s">
        <v>7</v>
      </c>
      <c r="L234" s="110"/>
      <c r="M234" s="111"/>
      <c r="N234" s="112" t="s">
        <v>8</v>
      </c>
    </row>
    <row r="235" spans="1:14" ht="21" customHeight="1">
      <c r="A235" s="12"/>
      <c r="B235" s="106"/>
      <c r="C235" s="13"/>
      <c r="D235" s="115"/>
      <c r="E235" s="115"/>
      <c r="F235" s="117"/>
      <c r="G235" s="14"/>
      <c r="H235" s="106"/>
      <c r="I235" s="15"/>
      <c r="J235" s="108"/>
      <c r="K235" s="16" t="s">
        <v>9</v>
      </c>
      <c r="L235" s="17" t="s">
        <v>10</v>
      </c>
      <c r="M235" s="13" t="s">
        <v>11</v>
      </c>
      <c r="N235" s="113"/>
    </row>
    <row r="236" spans="1:14" s="29" customFormat="1" ht="21" customHeight="1">
      <c r="A236" s="30"/>
      <c r="B236" s="31" t="s">
        <v>191</v>
      </c>
      <c r="C236" s="32"/>
      <c r="D236" s="33"/>
      <c r="E236" s="54"/>
      <c r="F236" s="55"/>
      <c r="G236" s="56"/>
      <c r="H236" s="31">
        <v>9</v>
      </c>
      <c r="I236" s="32"/>
      <c r="J236" s="38">
        <f>SUM(J238:J239,J241,J247:J249)</f>
        <v>903</v>
      </c>
      <c r="K236" s="38">
        <f>SUM(K238:K239,K241,K247:K249)</f>
        <v>265</v>
      </c>
      <c r="L236" s="39">
        <f>SUM(L238:L239,L241,L247:L249)</f>
        <v>289</v>
      </c>
      <c r="M236" s="40">
        <f>SUM(M238:M239,M241,M247:M249)</f>
        <v>349</v>
      </c>
      <c r="N236" s="39">
        <f>SUM(N238:N239,N241,N247:N249)</f>
        <v>46</v>
      </c>
    </row>
    <row r="237" spans="1:14" s="29" customFormat="1" ht="9" customHeight="1">
      <c r="A237" s="30"/>
      <c r="B237" s="31"/>
      <c r="C237" s="32"/>
      <c r="D237" s="33"/>
      <c r="E237" s="54"/>
      <c r="F237" s="55"/>
      <c r="G237" s="56"/>
      <c r="H237" s="31"/>
      <c r="I237" s="32"/>
      <c r="J237" s="38"/>
      <c r="K237" s="38"/>
      <c r="L237" s="39"/>
      <c r="M237" s="40"/>
      <c r="N237" s="39"/>
    </row>
    <row r="238" spans="1:14" ht="18" customHeight="1">
      <c r="A238" s="44"/>
      <c r="B238" s="45"/>
      <c r="C238" s="46"/>
      <c r="D238" s="4">
        <v>91</v>
      </c>
      <c r="E238" s="47" t="s">
        <v>192</v>
      </c>
      <c r="F238" s="48">
        <v>3422</v>
      </c>
      <c r="G238" s="49"/>
      <c r="H238" s="45" t="s">
        <v>193</v>
      </c>
      <c r="I238" s="46"/>
      <c r="J238" s="50">
        <v>184</v>
      </c>
      <c r="K238" s="51">
        <v>43</v>
      </c>
      <c r="L238" s="52">
        <v>71</v>
      </c>
      <c r="M238" s="46">
        <v>70</v>
      </c>
      <c r="N238" s="53">
        <v>8</v>
      </c>
    </row>
    <row r="239" spans="1:14" ht="18" customHeight="1">
      <c r="A239" s="44"/>
      <c r="B239" s="45"/>
      <c r="C239" s="46"/>
      <c r="D239" s="4">
        <v>92</v>
      </c>
      <c r="E239" s="47" t="s">
        <v>194</v>
      </c>
      <c r="F239" s="48">
        <v>3423</v>
      </c>
      <c r="G239" s="49"/>
      <c r="H239" s="45" t="s">
        <v>195</v>
      </c>
      <c r="I239" s="46"/>
      <c r="J239" s="50">
        <v>141</v>
      </c>
      <c r="K239" s="51">
        <v>53</v>
      </c>
      <c r="L239" s="52">
        <v>37</v>
      </c>
      <c r="M239" s="46">
        <v>51</v>
      </c>
      <c r="N239" s="53">
        <v>7</v>
      </c>
    </row>
    <row r="240" spans="1:14" ht="9" customHeight="1">
      <c r="A240" s="44"/>
      <c r="B240" s="45"/>
      <c r="C240" s="46"/>
      <c r="E240" s="47"/>
      <c r="F240" s="48"/>
      <c r="G240" s="49"/>
      <c r="H240" s="45"/>
      <c r="I240" s="46"/>
      <c r="J240" s="50"/>
      <c r="K240" s="51"/>
      <c r="L240" s="52"/>
      <c r="M240" s="46"/>
      <c r="N240" s="53"/>
    </row>
    <row r="241" spans="1:14" ht="15" customHeight="1">
      <c r="A241" s="44"/>
      <c r="B241" s="45" t="s">
        <v>196</v>
      </c>
      <c r="C241" s="46"/>
      <c r="E241" s="47"/>
      <c r="F241" s="48"/>
      <c r="G241" s="49"/>
      <c r="H241" s="45">
        <v>4</v>
      </c>
      <c r="I241" s="46"/>
      <c r="J241" s="50">
        <f>SUM(J242:J245)</f>
        <v>344</v>
      </c>
      <c r="K241" s="50">
        <f>SUM(K242:K245)</f>
        <v>98</v>
      </c>
      <c r="L241" s="53">
        <f>SUM(L242:L245)</f>
        <v>108</v>
      </c>
      <c r="M241" s="70">
        <f>SUM(M242:M245)</f>
        <v>138</v>
      </c>
      <c r="N241" s="53">
        <f>SUM(N242:N245)</f>
        <v>19</v>
      </c>
    </row>
    <row r="242" spans="1:14" ht="18" customHeight="1">
      <c r="A242" s="44"/>
      <c r="B242" s="45"/>
      <c r="C242" s="46"/>
      <c r="D242" s="4">
        <v>90</v>
      </c>
      <c r="E242" s="47" t="s">
        <v>196</v>
      </c>
      <c r="F242" s="48">
        <v>3432</v>
      </c>
      <c r="G242" s="49"/>
      <c r="H242" s="45" t="s">
        <v>197</v>
      </c>
      <c r="I242" s="46"/>
      <c r="J242" s="50">
        <v>177</v>
      </c>
      <c r="K242" s="51">
        <v>54</v>
      </c>
      <c r="L242" s="52">
        <v>50</v>
      </c>
      <c r="M242" s="46">
        <v>73</v>
      </c>
      <c r="N242" s="53">
        <v>8</v>
      </c>
    </row>
    <row r="243" spans="1:14" ht="18" customHeight="1">
      <c r="A243" s="44"/>
      <c r="B243" s="45"/>
      <c r="C243" s="46"/>
      <c r="D243" s="4">
        <v>94</v>
      </c>
      <c r="E243" s="47" t="s">
        <v>196</v>
      </c>
      <c r="F243" s="48">
        <v>3432</v>
      </c>
      <c r="G243" s="49"/>
      <c r="H243" s="45" t="s">
        <v>198</v>
      </c>
      <c r="I243" s="46"/>
      <c r="J243" s="50">
        <v>77</v>
      </c>
      <c r="K243" s="51">
        <v>22</v>
      </c>
      <c r="L243" s="52">
        <v>31</v>
      </c>
      <c r="M243" s="46">
        <v>24</v>
      </c>
      <c r="N243" s="53">
        <v>4</v>
      </c>
    </row>
    <row r="244" spans="1:14" ht="18" customHeight="1">
      <c r="A244" s="44"/>
      <c r="B244" s="45"/>
      <c r="C244" s="46"/>
      <c r="D244" s="4">
        <v>95</v>
      </c>
      <c r="E244" s="47" t="s">
        <v>196</v>
      </c>
      <c r="F244" s="48">
        <v>3432</v>
      </c>
      <c r="G244" s="49"/>
      <c r="H244" s="45" t="s">
        <v>199</v>
      </c>
      <c r="I244" s="46"/>
      <c r="J244" s="50">
        <v>50</v>
      </c>
      <c r="K244" s="51">
        <v>10</v>
      </c>
      <c r="L244" s="52">
        <v>14</v>
      </c>
      <c r="M244" s="46">
        <v>26</v>
      </c>
      <c r="N244" s="53">
        <v>3</v>
      </c>
    </row>
    <row r="245" spans="1:14" ht="18" customHeight="1">
      <c r="A245" s="44"/>
      <c r="B245" s="45"/>
      <c r="C245" s="46"/>
      <c r="D245" s="4">
        <v>96</v>
      </c>
      <c r="E245" s="47" t="s">
        <v>196</v>
      </c>
      <c r="F245" s="48">
        <v>3432</v>
      </c>
      <c r="G245" s="49"/>
      <c r="H245" s="45" t="s">
        <v>200</v>
      </c>
      <c r="I245" s="46"/>
      <c r="J245" s="53">
        <v>40</v>
      </c>
      <c r="K245" s="52">
        <v>12</v>
      </c>
      <c r="L245" s="52">
        <v>13</v>
      </c>
      <c r="M245" s="52">
        <v>15</v>
      </c>
      <c r="N245" s="53">
        <v>4</v>
      </c>
    </row>
    <row r="246" spans="1:14" ht="9.75" customHeight="1">
      <c r="A246" s="44"/>
      <c r="B246" s="45"/>
      <c r="C246" s="46"/>
      <c r="E246" s="47"/>
      <c r="F246" s="48"/>
      <c r="G246" s="49"/>
      <c r="H246" s="45"/>
      <c r="I246" s="46"/>
      <c r="J246" s="50"/>
      <c r="K246" s="51"/>
      <c r="L246" s="52"/>
      <c r="M246" s="46"/>
      <c r="N246" s="53"/>
    </row>
    <row r="247" spans="1:14" ht="24.75" customHeight="1">
      <c r="A247" s="44"/>
      <c r="B247" s="93" t="s">
        <v>201</v>
      </c>
      <c r="C247" s="46"/>
      <c r="D247" s="4">
        <v>93</v>
      </c>
      <c r="E247" s="47" t="s">
        <v>201</v>
      </c>
      <c r="F247" s="48">
        <v>4425</v>
      </c>
      <c r="G247" s="49"/>
      <c r="H247" s="45" t="s">
        <v>202</v>
      </c>
      <c r="I247" s="46"/>
      <c r="J247" s="50">
        <v>93</v>
      </c>
      <c r="K247" s="51">
        <v>32</v>
      </c>
      <c r="L247" s="52">
        <v>26</v>
      </c>
      <c r="M247" s="46">
        <v>35</v>
      </c>
      <c r="N247" s="53">
        <v>4</v>
      </c>
    </row>
    <row r="248" spans="1:14" ht="24.75" customHeight="1">
      <c r="A248" s="44"/>
      <c r="B248" s="93" t="s">
        <v>203</v>
      </c>
      <c r="C248" s="46"/>
      <c r="D248" s="4">
        <v>97</v>
      </c>
      <c r="E248" s="47" t="s">
        <v>203</v>
      </c>
      <c r="F248" s="48">
        <v>4429</v>
      </c>
      <c r="G248" s="49"/>
      <c r="H248" s="45" t="s">
        <v>204</v>
      </c>
      <c r="I248" s="46"/>
      <c r="J248" s="50">
        <v>33</v>
      </c>
      <c r="K248" s="51">
        <v>8</v>
      </c>
      <c r="L248" s="52">
        <v>10</v>
      </c>
      <c r="M248" s="46">
        <v>15</v>
      </c>
      <c r="N248" s="53">
        <v>3</v>
      </c>
    </row>
    <row r="249" spans="1:14" ht="24.75" customHeight="1">
      <c r="A249" s="44"/>
      <c r="B249" s="93" t="s">
        <v>205</v>
      </c>
      <c r="C249" s="46"/>
      <c r="D249" s="4">
        <v>98</v>
      </c>
      <c r="E249" s="47" t="s">
        <v>205</v>
      </c>
      <c r="F249" s="48">
        <v>4430</v>
      </c>
      <c r="G249" s="49"/>
      <c r="H249" s="45" t="s">
        <v>206</v>
      </c>
      <c r="I249" s="46"/>
      <c r="J249" s="50">
        <v>108</v>
      </c>
      <c r="K249" s="51">
        <v>31</v>
      </c>
      <c r="L249" s="52">
        <v>37</v>
      </c>
      <c r="M249" s="46">
        <v>40</v>
      </c>
      <c r="N249" s="53">
        <v>5</v>
      </c>
    </row>
    <row r="250" spans="1:14" ht="9" customHeight="1">
      <c r="A250" s="44"/>
      <c r="B250" s="93"/>
      <c r="C250" s="46"/>
      <c r="E250" s="47"/>
      <c r="F250" s="48"/>
      <c r="G250" s="49"/>
      <c r="H250" s="45"/>
      <c r="I250" s="46"/>
      <c r="J250" s="50"/>
      <c r="K250" s="51"/>
      <c r="L250" s="52"/>
      <c r="M250" s="46"/>
      <c r="N250" s="53"/>
    </row>
    <row r="251" spans="1:14" s="29" customFormat="1" ht="21" customHeight="1">
      <c r="A251" s="30"/>
      <c r="B251" s="95" t="s">
        <v>207</v>
      </c>
      <c r="C251" s="32"/>
      <c r="D251" s="33"/>
      <c r="E251" s="54"/>
      <c r="F251" s="55"/>
      <c r="G251" s="56"/>
      <c r="H251" s="31">
        <v>3</v>
      </c>
      <c r="I251" s="32"/>
      <c r="J251" s="38">
        <f>SUM(J253,J257:J258)</f>
        <v>575</v>
      </c>
      <c r="K251" s="38">
        <f>SUM(K253,K257:K258)</f>
        <v>188</v>
      </c>
      <c r="L251" s="39">
        <f>SUM(L253,L257:L258)</f>
        <v>189</v>
      </c>
      <c r="M251" s="40">
        <f>SUM(M253,M257:M258)</f>
        <v>198</v>
      </c>
      <c r="N251" s="39">
        <f>SUM(N253,N257:N258)</f>
        <v>21</v>
      </c>
    </row>
    <row r="252" spans="1:14" s="29" customFormat="1" ht="9" customHeight="1">
      <c r="A252" s="30"/>
      <c r="B252" s="95"/>
      <c r="C252" s="32"/>
      <c r="D252" s="33"/>
      <c r="E252" s="54"/>
      <c r="F252" s="55"/>
      <c r="G252" s="56"/>
      <c r="H252" s="31"/>
      <c r="I252" s="32"/>
      <c r="J252" s="38"/>
      <c r="K252" s="38"/>
      <c r="L252" s="39"/>
      <c r="M252" s="40"/>
      <c r="N252" s="39"/>
    </row>
    <row r="253" spans="1:14" ht="15" customHeight="1">
      <c r="A253" s="44"/>
      <c r="B253" s="93" t="s">
        <v>208</v>
      </c>
      <c r="C253" s="46"/>
      <c r="E253" s="47"/>
      <c r="F253" s="48"/>
      <c r="G253" s="49"/>
      <c r="H253" s="97">
        <v>1</v>
      </c>
      <c r="I253" s="46"/>
      <c r="J253" s="50">
        <f>SUM(J254:J255)</f>
        <v>467</v>
      </c>
      <c r="K253" s="50">
        <f>SUM(K254:K255)</f>
        <v>156</v>
      </c>
      <c r="L253" s="53">
        <f>SUM(L254:L255)</f>
        <v>153</v>
      </c>
      <c r="M253" s="70">
        <f>SUM(M254:M255)</f>
        <v>158</v>
      </c>
      <c r="N253" s="53">
        <f>SUM(N254:N255)</f>
        <v>14</v>
      </c>
    </row>
    <row r="254" spans="1:14" ht="18" customHeight="1">
      <c r="A254" s="44"/>
      <c r="B254" s="45"/>
      <c r="C254" s="46"/>
      <c r="D254" s="4">
        <v>124</v>
      </c>
      <c r="E254" s="47" t="s">
        <v>208</v>
      </c>
      <c r="F254" s="48">
        <v>3449</v>
      </c>
      <c r="G254" s="49"/>
      <c r="H254" s="45" t="s">
        <v>209</v>
      </c>
      <c r="I254" s="46"/>
      <c r="J254" s="50">
        <v>460</v>
      </c>
      <c r="K254" s="51">
        <v>153</v>
      </c>
      <c r="L254" s="52">
        <v>153</v>
      </c>
      <c r="M254" s="46">
        <v>154</v>
      </c>
      <c r="N254" s="53">
        <v>14</v>
      </c>
    </row>
    <row r="255" spans="1:14" ht="18" customHeight="1">
      <c r="A255" s="44"/>
      <c r="B255" s="45"/>
      <c r="C255" s="46"/>
      <c r="D255" s="4">
        <v>125</v>
      </c>
      <c r="E255" s="47" t="s">
        <v>208</v>
      </c>
      <c r="F255" s="48">
        <v>3449</v>
      </c>
      <c r="G255" s="49"/>
      <c r="H255" s="45" t="s">
        <v>210</v>
      </c>
      <c r="I255" s="46"/>
      <c r="J255" s="98">
        <v>7</v>
      </c>
      <c r="K255" s="51">
        <v>3</v>
      </c>
      <c r="L255" s="52">
        <v>0</v>
      </c>
      <c r="M255" s="46">
        <v>4</v>
      </c>
      <c r="N255" s="99"/>
    </row>
    <row r="256" spans="1:14" ht="9" customHeight="1">
      <c r="A256" s="44"/>
      <c r="B256" s="45"/>
      <c r="C256" s="46"/>
      <c r="E256" s="47"/>
      <c r="F256" s="48"/>
      <c r="G256" s="49"/>
      <c r="H256" s="45"/>
      <c r="I256" s="46"/>
      <c r="J256" s="98"/>
      <c r="K256" s="51"/>
      <c r="L256" s="52"/>
      <c r="M256" s="46"/>
      <c r="N256" s="99"/>
    </row>
    <row r="257" spans="1:14" ht="24" customHeight="1">
      <c r="A257" s="44"/>
      <c r="B257" s="45" t="s">
        <v>211</v>
      </c>
      <c r="C257" s="46"/>
      <c r="D257" s="4">
        <v>126</v>
      </c>
      <c r="E257" s="47" t="s">
        <v>211</v>
      </c>
      <c r="F257" s="48">
        <v>4448</v>
      </c>
      <c r="G257" s="49"/>
      <c r="H257" s="45" t="s">
        <v>212</v>
      </c>
      <c r="I257" s="46"/>
      <c r="J257" s="50">
        <v>31</v>
      </c>
      <c r="K257" s="51">
        <v>9</v>
      </c>
      <c r="L257" s="52">
        <v>10</v>
      </c>
      <c r="M257" s="46">
        <v>12</v>
      </c>
      <c r="N257" s="53">
        <v>3</v>
      </c>
    </row>
    <row r="258" spans="1:14" ht="24" customHeight="1">
      <c r="A258" s="44"/>
      <c r="B258" s="45" t="s">
        <v>213</v>
      </c>
      <c r="C258" s="46"/>
      <c r="D258" s="4">
        <v>127</v>
      </c>
      <c r="E258" s="47" t="s">
        <v>214</v>
      </c>
      <c r="F258" s="48">
        <v>4452</v>
      </c>
      <c r="G258" s="49"/>
      <c r="H258" s="45" t="s">
        <v>215</v>
      </c>
      <c r="I258" s="46"/>
      <c r="J258" s="50">
        <v>77</v>
      </c>
      <c r="K258" s="51">
        <v>23</v>
      </c>
      <c r="L258" s="52">
        <v>26</v>
      </c>
      <c r="M258" s="46">
        <v>28</v>
      </c>
      <c r="N258" s="53">
        <v>4</v>
      </c>
    </row>
    <row r="259" spans="1:14" ht="9" customHeight="1">
      <c r="A259" s="44"/>
      <c r="B259" s="45"/>
      <c r="C259" s="46"/>
      <c r="E259" s="47"/>
      <c r="F259" s="48"/>
      <c r="G259" s="49"/>
      <c r="H259" s="45"/>
      <c r="I259" s="46"/>
      <c r="J259" s="50"/>
      <c r="K259" s="51"/>
      <c r="L259" s="52"/>
      <c r="M259" s="46"/>
      <c r="N259" s="53"/>
    </row>
    <row r="260" spans="1:14" s="29" customFormat="1" ht="24" customHeight="1">
      <c r="A260" s="30"/>
      <c r="B260" s="31" t="s">
        <v>216</v>
      </c>
      <c r="C260" s="32"/>
      <c r="D260" s="33"/>
      <c r="E260" s="54"/>
      <c r="F260" s="55"/>
      <c r="G260" s="56"/>
      <c r="H260" s="31">
        <v>4</v>
      </c>
      <c r="I260" s="32"/>
      <c r="J260" s="100">
        <f>SUM(J262:J265)</f>
        <v>985</v>
      </c>
      <c r="K260" s="100">
        <f>SUM(K262:K265)</f>
        <v>321</v>
      </c>
      <c r="L260" s="101">
        <f>SUM(L262:L265)</f>
        <v>315</v>
      </c>
      <c r="M260" s="102">
        <f>SUM(M262:M265)</f>
        <v>349</v>
      </c>
      <c r="N260" s="101">
        <f>SUM(N262:N265)</f>
        <v>37</v>
      </c>
    </row>
    <row r="261" spans="1:14" s="29" customFormat="1" ht="9" customHeight="1">
      <c r="A261" s="30"/>
      <c r="B261" s="31"/>
      <c r="C261" s="32"/>
      <c r="D261" s="33"/>
      <c r="E261" s="54"/>
      <c r="F261" s="55"/>
      <c r="G261" s="56"/>
      <c r="H261" s="31"/>
      <c r="I261" s="32"/>
      <c r="J261" s="100"/>
      <c r="K261" s="100"/>
      <c r="L261" s="101"/>
      <c r="M261" s="102"/>
      <c r="N261" s="101"/>
    </row>
    <row r="262" spans="1:14" ht="24" customHeight="1">
      <c r="A262" s="44"/>
      <c r="B262" s="45" t="s">
        <v>217</v>
      </c>
      <c r="C262" s="46"/>
      <c r="D262" s="4">
        <v>139</v>
      </c>
      <c r="E262" s="47" t="s">
        <v>217</v>
      </c>
      <c r="F262" s="48">
        <v>3481</v>
      </c>
      <c r="G262" s="49"/>
      <c r="H262" s="45" t="s">
        <v>218</v>
      </c>
      <c r="I262" s="46"/>
      <c r="J262" s="50">
        <v>291</v>
      </c>
      <c r="K262" s="51">
        <v>89</v>
      </c>
      <c r="L262" s="52">
        <v>97</v>
      </c>
      <c r="M262" s="46">
        <v>105</v>
      </c>
      <c r="N262" s="53">
        <v>11</v>
      </c>
    </row>
    <row r="263" spans="1:14" ht="24" customHeight="1">
      <c r="A263" s="44"/>
      <c r="B263" s="45" t="s">
        <v>219</v>
      </c>
      <c r="C263" s="46"/>
      <c r="D263" s="4">
        <v>140</v>
      </c>
      <c r="E263" s="47" t="s">
        <v>219</v>
      </c>
      <c r="F263" s="48">
        <v>4482</v>
      </c>
      <c r="G263" s="49"/>
      <c r="H263" s="45" t="s">
        <v>319</v>
      </c>
      <c r="I263" s="46"/>
      <c r="J263" s="50">
        <v>317</v>
      </c>
      <c r="K263" s="51">
        <v>110</v>
      </c>
      <c r="L263" s="52">
        <v>99</v>
      </c>
      <c r="M263" s="46">
        <v>108</v>
      </c>
      <c r="N263" s="53">
        <v>11</v>
      </c>
    </row>
    <row r="264" spans="1:14" ht="24" customHeight="1">
      <c r="A264" s="44"/>
      <c r="B264" s="45" t="s">
        <v>220</v>
      </c>
      <c r="C264" s="46"/>
      <c r="D264" s="4">
        <v>143</v>
      </c>
      <c r="E264" s="47" t="s">
        <v>220</v>
      </c>
      <c r="F264" s="48">
        <v>4485</v>
      </c>
      <c r="G264" s="49"/>
      <c r="H264" s="45" t="s">
        <v>221</v>
      </c>
      <c r="I264" s="46"/>
      <c r="J264" s="50">
        <v>296</v>
      </c>
      <c r="K264" s="51">
        <v>88</v>
      </c>
      <c r="L264" s="52">
        <v>99</v>
      </c>
      <c r="M264" s="46">
        <v>109</v>
      </c>
      <c r="N264" s="53">
        <v>11</v>
      </c>
    </row>
    <row r="265" spans="1:14" ht="24" customHeight="1">
      <c r="A265" s="44"/>
      <c r="B265" s="45" t="s">
        <v>222</v>
      </c>
      <c r="C265" s="46"/>
      <c r="D265" s="4">
        <v>144</v>
      </c>
      <c r="E265" s="47" t="s">
        <v>222</v>
      </c>
      <c r="F265" s="48">
        <v>4486</v>
      </c>
      <c r="G265" s="49"/>
      <c r="H265" s="45" t="s">
        <v>223</v>
      </c>
      <c r="I265" s="46"/>
      <c r="J265" s="50">
        <v>81</v>
      </c>
      <c r="K265" s="51">
        <v>34</v>
      </c>
      <c r="L265" s="52">
        <v>20</v>
      </c>
      <c r="M265" s="46">
        <v>27</v>
      </c>
      <c r="N265" s="53">
        <v>4</v>
      </c>
    </row>
    <row r="266" spans="1:14" ht="9.75" customHeight="1">
      <c r="A266" s="44"/>
      <c r="B266" s="45"/>
      <c r="C266" s="46"/>
      <c r="E266" s="47"/>
      <c r="F266" s="48"/>
      <c r="G266" s="49"/>
      <c r="H266" s="45"/>
      <c r="I266" s="46"/>
      <c r="J266" s="50"/>
      <c r="K266" s="51"/>
      <c r="L266" s="52"/>
      <c r="M266" s="46"/>
      <c r="N266" s="53"/>
    </row>
    <row r="267" spans="1:14" s="29" customFormat="1" ht="21" customHeight="1">
      <c r="A267" s="30"/>
      <c r="B267" s="31" t="s">
        <v>62</v>
      </c>
      <c r="C267" s="32"/>
      <c r="D267" s="33"/>
      <c r="E267" s="54"/>
      <c r="F267" s="55"/>
      <c r="G267" s="56"/>
      <c r="H267" s="31">
        <v>3</v>
      </c>
      <c r="I267" s="32"/>
      <c r="J267" s="38">
        <f>SUM(J269:J271)</f>
        <v>823</v>
      </c>
      <c r="K267" s="38">
        <f>SUM(K269:K271)</f>
        <v>283</v>
      </c>
      <c r="L267" s="39">
        <f>SUM(L269:L271)</f>
        <v>258</v>
      </c>
      <c r="M267" s="40">
        <f>SUM(M269:M271)</f>
        <v>282</v>
      </c>
      <c r="N267" s="39">
        <f>SUM(N269:N271)</f>
        <v>28</v>
      </c>
    </row>
    <row r="268" spans="1:14" s="29" customFormat="1" ht="9.75" customHeight="1">
      <c r="A268" s="30"/>
      <c r="B268" s="31"/>
      <c r="C268" s="32"/>
      <c r="D268" s="33"/>
      <c r="E268" s="54"/>
      <c r="F268" s="55"/>
      <c r="G268" s="56"/>
      <c r="H268" s="31"/>
      <c r="I268" s="32"/>
      <c r="J268" s="38"/>
      <c r="K268" s="38"/>
      <c r="L268" s="39"/>
      <c r="M268" s="40"/>
      <c r="N268" s="39"/>
    </row>
    <row r="269" spans="1:14" ht="24" customHeight="1">
      <c r="A269" s="44"/>
      <c r="B269" s="103" t="s">
        <v>224</v>
      </c>
      <c r="C269" s="46"/>
      <c r="D269" s="4">
        <v>128</v>
      </c>
      <c r="E269" s="47" t="s">
        <v>225</v>
      </c>
      <c r="F269" s="48">
        <v>5852</v>
      </c>
      <c r="G269" s="49"/>
      <c r="H269" s="45" t="s">
        <v>226</v>
      </c>
      <c r="I269" s="46"/>
      <c r="J269" s="50">
        <v>114</v>
      </c>
      <c r="K269" s="51">
        <v>36</v>
      </c>
      <c r="L269" s="52">
        <v>38</v>
      </c>
      <c r="M269" s="46">
        <v>40</v>
      </c>
      <c r="N269" s="53">
        <v>4</v>
      </c>
    </row>
    <row r="270" spans="1:14" ht="24" customHeight="1">
      <c r="A270" s="44"/>
      <c r="B270" s="103" t="s">
        <v>227</v>
      </c>
      <c r="C270" s="46"/>
      <c r="D270" s="4">
        <v>113</v>
      </c>
      <c r="E270" s="47" t="s">
        <v>228</v>
      </c>
      <c r="F270" s="48">
        <v>5873</v>
      </c>
      <c r="G270" s="49"/>
      <c r="H270" s="45" t="s">
        <v>229</v>
      </c>
      <c r="I270" s="46"/>
      <c r="J270" s="50">
        <v>583</v>
      </c>
      <c r="K270" s="51">
        <v>211</v>
      </c>
      <c r="L270" s="52">
        <v>181</v>
      </c>
      <c r="M270" s="46">
        <v>191</v>
      </c>
      <c r="N270" s="53">
        <v>18</v>
      </c>
    </row>
    <row r="271" spans="1:14" ht="24" customHeight="1">
      <c r="A271" s="44"/>
      <c r="B271" s="103" t="s">
        <v>230</v>
      </c>
      <c r="C271" s="46"/>
      <c r="D271" s="4">
        <v>123</v>
      </c>
      <c r="E271" s="47" t="s">
        <v>231</v>
      </c>
      <c r="F271" s="48">
        <v>5888</v>
      </c>
      <c r="G271" s="49"/>
      <c r="H271" s="45" t="s">
        <v>232</v>
      </c>
      <c r="I271" s="46"/>
      <c r="J271" s="50">
        <v>126</v>
      </c>
      <c r="K271" s="51">
        <v>36</v>
      </c>
      <c r="L271" s="52">
        <v>39</v>
      </c>
      <c r="M271" s="46">
        <v>51</v>
      </c>
      <c r="N271" s="53">
        <v>6</v>
      </c>
    </row>
    <row r="272" spans="1:14" ht="4.5" customHeight="1">
      <c r="A272" s="12"/>
      <c r="B272" s="71"/>
      <c r="C272" s="72"/>
      <c r="D272" s="73"/>
      <c r="E272" s="74"/>
      <c r="F272" s="75"/>
      <c r="G272" s="76"/>
      <c r="H272" s="71"/>
      <c r="I272" s="15"/>
      <c r="J272" s="77"/>
      <c r="K272" s="78"/>
      <c r="L272" s="78"/>
      <c r="M272" s="78"/>
      <c r="N272" s="77"/>
    </row>
    <row r="273" spans="2:14" s="29" customFormat="1" ht="25.5" customHeight="1">
      <c r="B273" s="31"/>
      <c r="C273" s="104"/>
      <c r="D273" s="33"/>
      <c r="E273" s="54"/>
      <c r="F273" s="55"/>
      <c r="G273" s="55"/>
      <c r="H273" s="31"/>
      <c r="I273" s="104"/>
      <c r="J273" s="33"/>
      <c r="K273" s="104"/>
      <c r="L273" s="104"/>
      <c r="M273" s="104"/>
      <c r="N273" s="33"/>
    </row>
    <row r="274" spans="2:14" s="29" customFormat="1" ht="25.5" customHeight="1">
      <c r="B274" s="31"/>
      <c r="C274" s="104"/>
      <c r="D274" s="33"/>
      <c r="E274" s="54"/>
      <c r="F274" s="55"/>
      <c r="G274" s="55"/>
      <c r="H274" s="31"/>
      <c r="I274" s="104"/>
      <c r="J274" s="33"/>
      <c r="K274" s="104"/>
      <c r="L274" s="104"/>
      <c r="M274" s="104"/>
      <c r="N274" s="33"/>
    </row>
    <row r="275" spans="2:14" s="29" customFormat="1" ht="25.5" customHeight="1">
      <c r="B275" s="31"/>
      <c r="C275" s="104"/>
      <c r="D275" s="33"/>
      <c r="E275" s="54"/>
      <c r="F275" s="55"/>
      <c r="G275" s="55"/>
      <c r="H275" s="31"/>
      <c r="I275" s="104"/>
      <c r="J275" s="33"/>
      <c r="K275" s="104"/>
      <c r="L275" s="104"/>
      <c r="M275" s="104"/>
      <c r="N275" s="33"/>
    </row>
    <row r="276" spans="2:14" s="29" customFormat="1" ht="25.5" customHeight="1">
      <c r="B276" s="31"/>
      <c r="C276" s="104"/>
      <c r="D276" s="33"/>
      <c r="E276" s="54"/>
      <c r="F276" s="55"/>
      <c r="G276" s="55"/>
      <c r="H276" s="31"/>
      <c r="I276" s="104"/>
      <c r="J276" s="33"/>
      <c r="K276" s="104"/>
      <c r="L276" s="104"/>
      <c r="M276" s="104"/>
      <c r="N276" s="33"/>
    </row>
    <row r="277" spans="1:14" ht="15" customHeight="1">
      <c r="A277" s="6" t="s">
        <v>320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7" t="s">
        <v>233</v>
      </c>
    </row>
    <row r="278" spans="1:14" ht="21" customHeight="1">
      <c r="A278" s="8"/>
      <c r="B278" s="105" t="s">
        <v>1</v>
      </c>
      <c r="C278" s="9"/>
      <c r="D278" s="114" t="s">
        <v>2</v>
      </c>
      <c r="E278" s="114" t="s">
        <v>3</v>
      </c>
      <c r="F278" s="116" t="s">
        <v>4</v>
      </c>
      <c r="G278" s="10"/>
      <c r="H278" s="105" t="s">
        <v>5</v>
      </c>
      <c r="I278" s="11"/>
      <c r="J278" s="107" t="s">
        <v>6</v>
      </c>
      <c r="K278" s="109" t="s">
        <v>7</v>
      </c>
      <c r="L278" s="110"/>
      <c r="M278" s="111"/>
      <c r="N278" s="112" t="s">
        <v>8</v>
      </c>
    </row>
    <row r="279" spans="1:14" ht="21" customHeight="1">
      <c r="A279" s="12"/>
      <c r="B279" s="106"/>
      <c r="C279" s="13"/>
      <c r="D279" s="115"/>
      <c r="E279" s="115"/>
      <c r="F279" s="117"/>
      <c r="G279" s="14"/>
      <c r="H279" s="106"/>
      <c r="I279" s="15"/>
      <c r="J279" s="108"/>
      <c r="K279" s="16" t="s">
        <v>9</v>
      </c>
      <c r="L279" s="17" t="s">
        <v>10</v>
      </c>
      <c r="M279" s="13" t="s">
        <v>11</v>
      </c>
      <c r="N279" s="113"/>
    </row>
    <row r="280" spans="1:14" s="29" customFormat="1" ht="27" customHeight="1">
      <c r="A280" s="30"/>
      <c r="B280" s="31" t="s">
        <v>234</v>
      </c>
      <c r="C280" s="32"/>
      <c r="D280" s="33"/>
      <c r="E280" s="54"/>
      <c r="F280" s="55"/>
      <c r="G280" s="56"/>
      <c r="H280" s="31">
        <v>50</v>
      </c>
      <c r="I280" s="32"/>
      <c r="J280" s="38">
        <f>SUM(J282,J311,J317,J328,J333,J339,J342,J347,J353,J361)</f>
        <v>18687</v>
      </c>
      <c r="K280" s="37">
        <f>SUM(K282,K311,K317,K328,K333,K339,K342,K347,K353,K361)</f>
        <v>6151</v>
      </c>
      <c r="L280" s="43">
        <f>SUM(L282,L311,L317,L328,L333,L339,L342,L347,L353,L361)</f>
        <v>6104</v>
      </c>
      <c r="M280" s="32">
        <f>SUM(M282,M311,M317,M328,M333,M339,M342,M347,M353,M361)</f>
        <v>6432</v>
      </c>
      <c r="N280" s="39">
        <f>SUM(N282,N311,N317,N328,N333,N339,N342,N347,N353,N361)</f>
        <v>633</v>
      </c>
    </row>
    <row r="281" spans="1:14" s="29" customFormat="1" ht="9" customHeight="1">
      <c r="A281" s="30"/>
      <c r="B281" s="31"/>
      <c r="C281" s="32"/>
      <c r="D281" s="33"/>
      <c r="E281" s="54"/>
      <c r="F281" s="55"/>
      <c r="G281" s="56"/>
      <c r="H281" s="31"/>
      <c r="I281" s="32"/>
      <c r="J281" s="38"/>
      <c r="K281" s="37"/>
      <c r="L281" s="43"/>
      <c r="M281" s="32"/>
      <c r="N281" s="39"/>
    </row>
    <row r="282" spans="1:14" s="29" customFormat="1" ht="21.75" customHeight="1">
      <c r="A282" s="30"/>
      <c r="B282" s="31" t="s">
        <v>235</v>
      </c>
      <c r="C282" s="32"/>
      <c r="D282" s="33"/>
      <c r="E282" s="54"/>
      <c r="F282" s="55"/>
      <c r="G282" s="56"/>
      <c r="H282" s="31">
        <v>23</v>
      </c>
      <c r="I282" s="32"/>
      <c r="J282" s="38">
        <f>SUM(J283:J309)</f>
        <v>10300</v>
      </c>
      <c r="K282" s="38">
        <f>SUM(K283:K309)</f>
        <v>3357</v>
      </c>
      <c r="L282" s="39">
        <f>SUM(L283:L309)</f>
        <v>3384</v>
      </c>
      <c r="M282" s="40">
        <f>SUM(M283:M309)</f>
        <v>3559</v>
      </c>
      <c r="N282" s="39">
        <f>SUM(N283:N309)</f>
        <v>331</v>
      </c>
    </row>
    <row r="283" spans="1:14" ht="18" customHeight="1">
      <c r="A283" s="44"/>
      <c r="B283" s="45"/>
      <c r="C283" s="46"/>
      <c r="D283" s="4">
        <v>172</v>
      </c>
      <c r="E283" s="47" t="s">
        <v>235</v>
      </c>
      <c r="F283" s="48">
        <v>2201</v>
      </c>
      <c r="G283" s="49"/>
      <c r="H283" s="45" t="s">
        <v>236</v>
      </c>
      <c r="I283" s="46"/>
      <c r="J283" s="50">
        <v>623</v>
      </c>
      <c r="K283" s="51">
        <v>187</v>
      </c>
      <c r="L283" s="52">
        <v>219</v>
      </c>
      <c r="M283" s="46">
        <v>217</v>
      </c>
      <c r="N283" s="53">
        <v>20</v>
      </c>
    </row>
    <row r="284" spans="1:14" ht="18" customHeight="1">
      <c r="A284" s="44"/>
      <c r="B284" s="45"/>
      <c r="C284" s="46"/>
      <c r="D284" s="4">
        <v>173</v>
      </c>
      <c r="E284" s="47" t="s">
        <v>235</v>
      </c>
      <c r="F284" s="48">
        <v>2201</v>
      </c>
      <c r="G284" s="49"/>
      <c r="H284" s="45" t="s">
        <v>237</v>
      </c>
      <c r="I284" s="46"/>
      <c r="J284" s="50">
        <v>550</v>
      </c>
      <c r="K284" s="51">
        <v>191</v>
      </c>
      <c r="L284" s="52">
        <v>182</v>
      </c>
      <c r="M284" s="46">
        <v>177</v>
      </c>
      <c r="N284" s="53">
        <v>17</v>
      </c>
    </row>
    <row r="285" spans="1:14" ht="18" customHeight="1">
      <c r="A285" s="44"/>
      <c r="B285" s="45"/>
      <c r="C285" s="46"/>
      <c r="D285" s="4">
        <v>174</v>
      </c>
      <c r="E285" s="47" t="s">
        <v>235</v>
      </c>
      <c r="F285" s="48">
        <v>2201</v>
      </c>
      <c r="G285" s="49"/>
      <c r="H285" s="45" t="s">
        <v>306</v>
      </c>
      <c r="I285" s="46"/>
      <c r="J285" s="50">
        <v>792</v>
      </c>
      <c r="K285" s="51">
        <v>261</v>
      </c>
      <c r="L285" s="52">
        <v>253</v>
      </c>
      <c r="M285" s="46">
        <v>278</v>
      </c>
      <c r="N285" s="53">
        <v>24</v>
      </c>
    </row>
    <row r="286" spans="1:14" ht="18" customHeight="1">
      <c r="A286" s="44"/>
      <c r="B286" s="45"/>
      <c r="C286" s="46"/>
      <c r="D286" s="4">
        <v>175</v>
      </c>
      <c r="E286" s="47" t="s">
        <v>235</v>
      </c>
      <c r="F286" s="48">
        <v>2201</v>
      </c>
      <c r="G286" s="49"/>
      <c r="H286" s="45" t="s">
        <v>238</v>
      </c>
      <c r="I286" s="46"/>
      <c r="J286" s="50">
        <v>249</v>
      </c>
      <c r="K286" s="51">
        <v>73</v>
      </c>
      <c r="L286" s="52">
        <v>91</v>
      </c>
      <c r="M286" s="46">
        <v>85</v>
      </c>
      <c r="N286" s="53">
        <v>9</v>
      </c>
    </row>
    <row r="287" spans="1:14" ht="18" customHeight="1">
      <c r="A287" s="44"/>
      <c r="B287" s="45"/>
      <c r="C287" s="46"/>
      <c r="D287" s="4">
        <v>176</v>
      </c>
      <c r="E287" s="47" t="s">
        <v>235</v>
      </c>
      <c r="F287" s="48">
        <v>2201</v>
      </c>
      <c r="G287" s="49"/>
      <c r="H287" s="45" t="s">
        <v>239</v>
      </c>
      <c r="I287" s="46"/>
      <c r="J287" s="50">
        <v>662</v>
      </c>
      <c r="K287" s="51">
        <v>216</v>
      </c>
      <c r="L287" s="52">
        <v>198</v>
      </c>
      <c r="M287" s="46">
        <v>248</v>
      </c>
      <c r="N287" s="53">
        <v>20</v>
      </c>
    </row>
    <row r="288" spans="1:14" ht="9" customHeight="1">
      <c r="A288" s="44"/>
      <c r="B288" s="45"/>
      <c r="C288" s="46"/>
      <c r="E288" s="47"/>
      <c r="F288" s="48"/>
      <c r="G288" s="49"/>
      <c r="H288" s="45"/>
      <c r="I288" s="46"/>
      <c r="J288" s="50"/>
      <c r="K288" s="51"/>
      <c r="L288" s="52"/>
      <c r="M288" s="46"/>
      <c r="N288" s="53"/>
    </row>
    <row r="289" spans="1:14" ht="18" customHeight="1">
      <c r="A289" s="44"/>
      <c r="B289" s="45"/>
      <c r="C289" s="46"/>
      <c r="D289" s="4">
        <v>177</v>
      </c>
      <c r="E289" s="47" t="s">
        <v>235</v>
      </c>
      <c r="F289" s="48">
        <v>2201</v>
      </c>
      <c r="G289" s="49"/>
      <c r="H289" s="45" t="s">
        <v>240</v>
      </c>
      <c r="I289" s="46"/>
      <c r="J289" s="50">
        <v>628</v>
      </c>
      <c r="K289" s="51">
        <v>212</v>
      </c>
      <c r="L289" s="52">
        <v>188</v>
      </c>
      <c r="M289" s="46">
        <v>228</v>
      </c>
      <c r="N289" s="53">
        <v>19</v>
      </c>
    </row>
    <row r="290" spans="1:14" ht="18" customHeight="1">
      <c r="A290" s="44"/>
      <c r="B290" s="45"/>
      <c r="C290" s="46"/>
      <c r="D290" s="4">
        <v>178</v>
      </c>
      <c r="E290" s="47" t="s">
        <v>235</v>
      </c>
      <c r="F290" s="48">
        <v>2201</v>
      </c>
      <c r="G290" s="49"/>
      <c r="H290" s="45" t="s">
        <v>241</v>
      </c>
      <c r="I290" s="46"/>
      <c r="J290" s="50">
        <v>792</v>
      </c>
      <c r="K290" s="51">
        <v>274</v>
      </c>
      <c r="L290" s="52">
        <v>268</v>
      </c>
      <c r="M290" s="46">
        <v>250</v>
      </c>
      <c r="N290" s="53">
        <v>23</v>
      </c>
    </row>
    <row r="291" spans="1:14" ht="18" customHeight="1">
      <c r="A291" s="44"/>
      <c r="B291" s="45"/>
      <c r="C291" s="46"/>
      <c r="D291" s="4">
        <v>179</v>
      </c>
      <c r="E291" s="47" t="s">
        <v>235</v>
      </c>
      <c r="F291" s="48">
        <v>2201</v>
      </c>
      <c r="G291" s="49"/>
      <c r="H291" s="45" t="s">
        <v>242</v>
      </c>
      <c r="I291" s="46"/>
      <c r="J291" s="50">
        <v>21</v>
      </c>
      <c r="K291" s="51">
        <v>8</v>
      </c>
      <c r="L291" s="52">
        <v>6</v>
      </c>
      <c r="M291" s="46">
        <v>7</v>
      </c>
      <c r="N291" s="53">
        <v>3</v>
      </c>
    </row>
    <row r="292" spans="1:14" ht="18" customHeight="1">
      <c r="A292" s="44"/>
      <c r="B292" s="45"/>
      <c r="C292" s="46"/>
      <c r="D292" s="4">
        <v>180</v>
      </c>
      <c r="E292" s="47" t="s">
        <v>235</v>
      </c>
      <c r="F292" s="48">
        <v>2201</v>
      </c>
      <c r="G292" s="49"/>
      <c r="H292" s="45" t="s">
        <v>243</v>
      </c>
      <c r="I292" s="46"/>
      <c r="J292" s="50">
        <v>790</v>
      </c>
      <c r="K292" s="51">
        <v>280</v>
      </c>
      <c r="L292" s="52">
        <v>257</v>
      </c>
      <c r="M292" s="46">
        <v>253</v>
      </c>
      <c r="N292" s="53">
        <v>24</v>
      </c>
    </row>
    <row r="293" spans="1:14" ht="18" customHeight="1">
      <c r="A293" s="44"/>
      <c r="B293" s="45"/>
      <c r="C293" s="46"/>
      <c r="D293" s="4">
        <v>181</v>
      </c>
      <c r="E293" s="47" t="s">
        <v>235</v>
      </c>
      <c r="F293" s="48">
        <v>2201</v>
      </c>
      <c r="G293" s="49"/>
      <c r="H293" s="45" t="s">
        <v>244</v>
      </c>
      <c r="I293" s="46"/>
      <c r="J293" s="50">
        <v>626</v>
      </c>
      <c r="K293" s="51">
        <v>164</v>
      </c>
      <c r="L293" s="52">
        <v>244</v>
      </c>
      <c r="M293" s="46">
        <v>218</v>
      </c>
      <c r="N293" s="53">
        <v>19</v>
      </c>
    </row>
    <row r="294" spans="1:14" ht="9" customHeight="1">
      <c r="A294" s="44"/>
      <c r="B294" s="45"/>
      <c r="C294" s="46"/>
      <c r="E294" s="47"/>
      <c r="F294" s="48"/>
      <c r="G294" s="49"/>
      <c r="H294" s="45"/>
      <c r="I294" s="46"/>
      <c r="J294" s="50"/>
      <c r="K294" s="51"/>
      <c r="L294" s="52"/>
      <c r="M294" s="46"/>
      <c r="N294" s="53"/>
    </row>
    <row r="295" spans="1:14" ht="18" customHeight="1">
      <c r="A295" s="44"/>
      <c r="B295" s="45"/>
      <c r="C295" s="46"/>
      <c r="D295" s="4">
        <v>182</v>
      </c>
      <c r="E295" s="47" t="s">
        <v>235</v>
      </c>
      <c r="F295" s="48">
        <v>2201</v>
      </c>
      <c r="G295" s="49"/>
      <c r="H295" s="45" t="s">
        <v>245</v>
      </c>
      <c r="I295" s="46"/>
      <c r="J295" s="50">
        <v>446</v>
      </c>
      <c r="K295" s="51">
        <v>160</v>
      </c>
      <c r="L295" s="52">
        <v>142</v>
      </c>
      <c r="M295" s="46">
        <v>144</v>
      </c>
      <c r="N295" s="53">
        <v>14</v>
      </c>
    </row>
    <row r="296" spans="1:14" ht="18" customHeight="1">
      <c r="A296" s="44"/>
      <c r="B296" s="45"/>
      <c r="C296" s="46"/>
      <c r="D296" s="4">
        <v>183</v>
      </c>
      <c r="E296" s="47" t="s">
        <v>235</v>
      </c>
      <c r="F296" s="48">
        <v>2201</v>
      </c>
      <c r="G296" s="49"/>
      <c r="H296" s="45" t="s">
        <v>246</v>
      </c>
      <c r="I296" s="46"/>
      <c r="J296" s="50">
        <v>677</v>
      </c>
      <c r="K296" s="51">
        <v>214</v>
      </c>
      <c r="L296" s="52">
        <v>219</v>
      </c>
      <c r="M296" s="46">
        <v>244</v>
      </c>
      <c r="N296" s="53">
        <v>21</v>
      </c>
    </row>
    <row r="297" spans="1:14" ht="18" customHeight="1">
      <c r="A297" s="44"/>
      <c r="B297" s="45"/>
      <c r="C297" s="46"/>
      <c r="D297" s="4">
        <v>184</v>
      </c>
      <c r="E297" s="47" t="s">
        <v>235</v>
      </c>
      <c r="F297" s="48">
        <v>2201</v>
      </c>
      <c r="G297" s="49"/>
      <c r="H297" s="45" t="s">
        <v>247</v>
      </c>
      <c r="I297" s="46"/>
      <c r="J297" s="50">
        <v>540</v>
      </c>
      <c r="K297" s="51">
        <v>162</v>
      </c>
      <c r="L297" s="52">
        <v>180</v>
      </c>
      <c r="M297" s="46">
        <v>198</v>
      </c>
      <c r="N297" s="53">
        <v>16</v>
      </c>
    </row>
    <row r="298" spans="1:14" ht="18" customHeight="1">
      <c r="A298" s="44"/>
      <c r="B298" s="45"/>
      <c r="C298" s="46"/>
      <c r="D298" s="4">
        <v>185</v>
      </c>
      <c r="E298" s="47" t="s">
        <v>235</v>
      </c>
      <c r="F298" s="48">
        <v>2201</v>
      </c>
      <c r="G298" s="49"/>
      <c r="H298" s="45" t="s">
        <v>248</v>
      </c>
      <c r="I298" s="46"/>
      <c r="J298" s="50">
        <v>370</v>
      </c>
      <c r="K298" s="51">
        <v>132</v>
      </c>
      <c r="L298" s="52">
        <v>104</v>
      </c>
      <c r="M298" s="46">
        <v>134</v>
      </c>
      <c r="N298" s="53">
        <v>13</v>
      </c>
    </row>
    <row r="299" spans="1:14" ht="18" customHeight="1">
      <c r="A299" s="44"/>
      <c r="B299" s="45"/>
      <c r="C299" s="46"/>
      <c r="D299" s="4">
        <v>186</v>
      </c>
      <c r="E299" s="47" t="s">
        <v>235</v>
      </c>
      <c r="F299" s="48">
        <v>2201</v>
      </c>
      <c r="G299" s="49"/>
      <c r="H299" s="45" t="s">
        <v>249</v>
      </c>
      <c r="I299" s="46"/>
      <c r="J299" s="50">
        <v>741</v>
      </c>
      <c r="K299" s="51">
        <v>248</v>
      </c>
      <c r="L299" s="52">
        <v>234</v>
      </c>
      <c r="M299" s="46">
        <v>259</v>
      </c>
      <c r="N299" s="53">
        <v>22</v>
      </c>
    </row>
    <row r="300" spans="1:14" ht="9" customHeight="1">
      <c r="A300" s="44"/>
      <c r="B300" s="45"/>
      <c r="C300" s="46"/>
      <c r="E300" s="47"/>
      <c r="F300" s="48"/>
      <c r="G300" s="49"/>
      <c r="H300" s="45"/>
      <c r="I300" s="46"/>
      <c r="J300" s="50"/>
      <c r="K300" s="51"/>
      <c r="L300" s="52"/>
      <c r="M300" s="46"/>
      <c r="N300" s="53"/>
    </row>
    <row r="301" spans="1:14" ht="18" customHeight="1">
      <c r="A301" s="44"/>
      <c r="B301" s="45"/>
      <c r="C301" s="46"/>
      <c r="D301" s="4">
        <v>187</v>
      </c>
      <c r="E301" s="47" t="s">
        <v>235</v>
      </c>
      <c r="F301" s="48">
        <v>2201</v>
      </c>
      <c r="G301" s="49"/>
      <c r="H301" s="45" t="s">
        <v>250</v>
      </c>
      <c r="I301" s="46"/>
      <c r="J301" s="50">
        <v>638</v>
      </c>
      <c r="K301" s="51">
        <v>194</v>
      </c>
      <c r="L301" s="52">
        <v>224</v>
      </c>
      <c r="M301" s="46">
        <v>220</v>
      </c>
      <c r="N301" s="53">
        <v>20</v>
      </c>
    </row>
    <row r="302" spans="1:14" ht="18" customHeight="1">
      <c r="A302" s="44"/>
      <c r="B302" s="45"/>
      <c r="C302" s="46"/>
      <c r="D302" s="4">
        <v>188</v>
      </c>
      <c r="E302" s="47" t="s">
        <v>235</v>
      </c>
      <c r="F302" s="48">
        <v>2201</v>
      </c>
      <c r="G302" s="49"/>
      <c r="H302" s="45" t="s">
        <v>251</v>
      </c>
      <c r="I302" s="46"/>
      <c r="J302" s="50">
        <v>597</v>
      </c>
      <c r="K302" s="51">
        <v>201</v>
      </c>
      <c r="L302" s="52">
        <v>187</v>
      </c>
      <c r="M302" s="46">
        <v>209</v>
      </c>
      <c r="N302" s="53">
        <v>18</v>
      </c>
    </row>
    <row r="303" spans="1:14" ht="18" customHeight="1">
      <c r="A303" s="44"/>
      <c r="B303" s="45"/>
      <c r="C303" s="46"/>
      <c r="D303" s="4">
        <v>189</v>
      </c>
      <c r="E303" s="47" t="s">
        <v>235</v>
      </c>
      <c r="F303" s="48">
        <v>2201</v>
      </c>
      <c r="G303" s="49"/>
      <c r="H303" s="45" t="s">
        <v>252</v>
      </c>
      <c r="I303" s="46"/>
      <c r="J303" s="50">
        <v>36</v>
      </c>
      <c r="K303" s="51">
        <v>12</v>
      </c>
      <c r="L303" s="52">
        <v>12</v>
      </c>
      <c r="M303" s="46">
        <v>12</v>
      </c>
      <c r="N303" s="53">
        <v>4</v>
      </c>
    </row>
    <row r="304" spans="1:14" ht="18" customHeight="1">
      <c r="A304" s="44"/>
      <c r="B304" s="45"/>
      <c r="C304" s="46"/>
      <c r="D304" s="4">
        <v>190</v>
      </c>
      <c r="E304" s="47" t="s">
        <v>235</v>
      </c>
      <c r="F304" s="48">
        <v>2201</v>
      </c>
      <c r="G304" s="49"/>
      <c r="H304" s="45" t="s">
        <v>253</v>
      </c>
      <c r="I304" s="46"/>
      <c r="J304" s="53">
        <v>72</v>
      </c>
      <c r="K304" s="52">
        <v>21</v>
      </c>
      <c r="L304" s="52">
        <v>25</v>
      </c>
      <c r="M304" s="52">
        <v>26</v>
      </c>
      <c r="N304" s="53">
        <v>4</v>
      </c>
    </row>
    <row r="305" spans="1:14" ht="18" customHeight="1">
      <c r="A305" s="44"/>
      <c r="B305" s="45"/>
      <c r="C305" s="46"/>
      <c r="D305" s="4">
        <v>191</v>
      </c>
      <c r="E305" s="47" t="s">
        <v>235</v>
      </c>
      <c r="F305" s="48">
        <v>2201</v>
      </c>
      <c r="G305" s="49"/>
      <c r="H305" s="45" t="s">
        <v>254</v>
      </c>
      <c r="I305" s="46"/>
      <c r="J305" s="50">
        <v>290</v>
      </c>
      <c r="K305" s="51">
        <v>90</v>
      </c>
      <c r="L305" s="52">
        <v>96</v>
      </c>
      <c r="M305" s="46">
        <v>104</v>
      </c>
      <c r="N305" s="53">
        <v>11</v>
      </c>
    </row>
    <row r="306" spans="1:14" ht="8.25" customHeight="1">
      <c r="A306" s="44"/>
      <c r="B306" s="45"/>
      <c r="C306" s="46"/>
      <c r="E306" s="47"/>
      <c r="F306" s="48"/>
      <c r="G306" s="49"/>
      <c r="H306" s="45"/>
      <c r="I306" s="46"/>
      <c r="J306" s="50"/>
      <c r="K306" s="51"/>
      <c r="L306" s="52"/>
      <c r="M306" s="46"/>
      <c r="N306" s="53"/>
    </row>
    <row r="307" spans="1:14" ht="18" customHeight="1">
      <c r="A307" s="44"/>
      <c r="B307" s="45"/>
      <c r="C307" s="46"/>
      <c r="D307" s="4">
        <v>192</v>
      </c>
      <c r="E307" s="47" t="s">
        <v>235</v>
      </c>
      <c r="F307" s="48">
        <v>2201</v>
      </c>
      <c r="G307" s="49"/>
      <c r="H307" s="45" t="s">
        <v>255</v>
      </c>
      <c r="I307" s="46"/>
      <c r="J307" s="50">
        <v>94</v>
      </c>
      <c r="K307" s="51">
        <v>33</v>
      </c>
      <c r="L307" s="52">
        <v>32</v>
      </c>
      <c r="M307" s="46">
        <v>29</v>
      </c>
      <c r="N307" s="53">
        <v>3</v>
      </c>
    </row>
    <row r="308" spans="1:14" ht="18" customHeight="1">
      <c r="A308" s="44"/>
      <c r="B308" s="45"/>
      <c r="C308" s="46"/>
      <c r="D308" s="4">
        <v>193</v>
      </c>
      <c r="E308" s="47" t="s">
        <v>235</v>
      </c>
      <c r="F308" s="48">
        <v>2201</v>
      </c>
      <c r="G308" s="49"/>
      <c r="H308" s="45" t="s">
        <v>256</v>
      </c>
      <c r="I308" s="46"/>
      <c r="J308" s="50">
        <v>37</v>
      </c>
      <c r="K308" s="51">
        <v>14</v>
      </c>
      <c r="L308" s="52">
        <v>12</v>
      </c>
      <c r="M308" s="46">
        <v>11</v>
      </c>
      <c r="N308" s="53">
        <v>4</v>
      </c>
    </row>
    <row r="309" spans="1:14" ht="18" customHeight="1">
      <c r="A309" s="44"/>
      <c r="B309" s="45"/>
      <c r="C309" s="46"/>
      <c r="D309" s="4">
        <v>194</v>
      </c>
      <c r="E309" s="47" t="s">
        <v>235</v>
      </c>
      <c r="F309" s="48">
        <v>2201</v>
      </c>
      <c r="G309" s="49"/>
      <c r="H309" s="45" t="s">
        <v>257</v>
      </c>
      <c r="I309" s="46"/>
      <c r="J309" s="50">
        <v>29</v>
      </c>
      <c r="K309" s="51">
        <v>10</v>
      </c>
      <c r="L309" s="52">
        <v>11</v>
      </c>
      <c r="M309" s="46">
        <v>8</v>
      </c>
      <c r="N309" s="53">
        <v>3</v>
      </c>
    </row>
    <row r="310" spans="1:14" ht="8.25" customHeight="1">
      <c r="A310" s="44"/>
      <c r="B310" s="45"/>
      <c r="C310" s="46"/>
      <c r="E310" s="47"/>
      <c r="F310" s="48"/>
      <c r="G310" s="49"/>
      <c r="H310" s="45"/>
      <c r="I310" s="46"/>
      <c r="J310" s="50"/>
      <c r="K310" s="51"/>
      <c r="L310" s="52"/>
      <c r="M310" s="46"/>
      <c r="N310" s="53"/>
    </row>
    <row r="311" spans="1:14" s="29" customFormat="1" ht="21.75" customHeight="1">
      <c r="A311" s="30"/>
      <c r="B311" s="31" t="s">
        <v>258</v>
      </c>
      <c r="C311" s="32"/>
      <c r="D311" s="33"/>
      <c r="E311" s="54"/>
      <c r="F311" s="55"/>
      <c r="G311" s="56"/>
      <c r="H311" s="31">
        <v>4</v>
      </c>
      <c r="I311" s="32"/>
      <c r="J311" s="38">
        <f>SUM(J312:J315)</f>
        <v>1563</v>
      </c>
      <c r="K311" s="38">
        <f>SUM(K312:K315)</f>
        <v>529</v>
      </c>
      <c r="L311" s="39">
        <f>SUM(L312:L315)</f>
        <v>482</v>
      </c>
      <c r="M311" s="40">
        <f>SUM(M312:M315)</f>
        <v>552</v>
      </c>
      <c r="N311" s="39">
        <f>SUM(N312:N315)</f>
        <v>53</v>
      </c>
    </row>
    <row r="312" spans="1:14" ht="18" customHeight="1">
      <c r="A312" s="44"/>
      <c r="B312" s="45"/>
      <c r="C312" s="46"/>
      <c r="D312" s="4">
        <v>145</v>
      </c>
      <c r="E312" s="47" t="s">
        <v>258</v>
      </c>
      <c r="F312" s="48">
        <v>2207</v>
      </c>
      <c r="G312" s="49"/>
      <c r="H312" s="45" t="s">
        <v>259</v>
      </c>
      <c r="I312" s="46"/>
      <c r="J312" s="50">
        <v>360</v>
      </c>
      <c r="K312" s="51">
        <v>114</v>
      </c>
      <c r="L312" s="52">
        <v>109</v>
      </c>
      <c r="M312" s="46">
        <v>137</v>
      </c>
      <c r="N312" s="53">
        <v>12</v>
      </c>
    </row>
    <row r="313" spans="1:14" ht="18" customHeight="1">
      <c r="A313" s="44"/>
      <c r="B313" s="45"/>
      <c r="C313" s="46"/>
      <c r="D313" s="4">
        <v>146</v>
      </c>
      <c r="E313" s="47" t="s">
        <v>258</v>
      </c>
      <c r="F313" s="48">
        <v>2207</v>
      </c>
      <c r="G313" s="49"/>
      <c r="H313" s="45" t="s">
        <v>260</v>
      </c>
      <c r="I313" s="46"/>
      <c r="J313" s="50">
        <v>475</v>
      </c>
      <c r="K313" s="51">
        <v>168</v>
      </c>
      <c r="L313" s="52">
        <v>145</v>
      </c>
      <c r="M313" s="46">
        <v>162</v>
      </c>
      <c r="N313" s="53">
        <v>16</v>
      </c>
    </row>
    <row r="314" spans="1:14" ht="18" customHeight="1">
      <c r="A314" s="44"/>
      <c r="B314" s="45"/>
      <c r="C314" s="46"/>
      <c r="D314" s="4">
        <v>147</v>
      </c>
      <c r="E314" s="47" t="s">
        <v>258</v>
      </c>
      <c r="F314" s="48">
        <v>2207</v>
      </c>
      <c r="G314" s="49"/>
      <c r="H314" s="45" t="s">
        <v>261</v>
      </c>
      <c r="I314" s="46"/>
      <c r="J314" s="50">
        <v>484</v>
      </c>
      <c r="K314" s="51">
        <v>167</v>
      </c>
      <c r="L314" s="52">
        <v>148</v>
      </c>
      <c r="M314" s="46">
        <v>169</v>
      </c>
      <c r="N314" s="53">
        <v>16</v>
      </c>
    </row>
    <row r="315" spans="1:14" ht="18" customHeight="1">
      <c r="A315" s="44"/>
      <c r="B315" s="45"/>
      <c r="C315" s="46"/>
      <c r="D315" s="4">
        <v>148</v>
      </c>
      <c r="E315" s="47" t="s">
        <v>258</v>
      </c>
      <c r="F315" s="48">
        <v>2207</v>
      </c>
      <c r="G315" s="49"/>
      <c r="H315" s="45" t="s">
        <v>312</v>
      </c>
      <c r="I315" s="46"/>
      <c r="J315" s="50">
        <v>244</v>
      </c>
      <c r="K315" s="51">
        <v>80</v>
      </c>
      <c r="L315" s="52">
        <v>80</v>
      </c>
      <c r="M315" s="46">
        <v>84</v>
      </c>
      <c r="N315" s="53">
        <v>9</v>
      </c>
    </row>
    <row r="316" spans="1:14" ht="9" customHeight="1">
      <c r="A316" s="44"/>
      <c r="B316" s="45"/>
      <c r="C316" s="46"/>
      <c r="E316" s="47"/>
      <c r="F316" s="48"/>
      <c r="G316" s="49"/>
      <c r="H316" s="45"/>
      <c r="I316" s="46"/>
      <c r="J316" s="50"/>
      <c r="K316" s="51"/>
      <c r="L316" s="52"/>
      <c r="M316" s="46"/>
      <c r="N316" s="53"/>
    </row>
    <row r="317" spans="1:14" s="29" customFormat="1" ht="21.75" customHeight="1">
      <c r="A317" s="30"/>
      <c r="B317" s="31" t="s">
        <v>262</v>
      </c>
      <c r="C317" s="32"/>
      <c r="D317" s="33"/>
      <c r="E317" s="54"/>
      <c r="F317" s="55"/>
      <c r="G317" s="56"/>
      <c r="H317" s="31">
        <v>4</v>
      </c>
      <c r="I317" s="32"/>
      <c r="J317" s="38">
        <f>SUM(J318:J321)</f>
        <v>1507</v>
      </c>
      <c r="K317" s="38">
        <f>SUM(K318:K321)</f>
        <v>511</v>
      </c>
      <c r="L317" s="39">
        <f>SUM(L318:L321)</f>
        <v>465</v>
      </c>
      <c r="M317" s="40">
        <f>SUM(M318:M321)</f>
        <v>531</v>
      </c>
      <c r="N317" s="39">
        <f>SUM(N318:N321)</f>
        <v>55</v>
      </c>
    </row>
    <row r="318" spans="1:14" ht="18" customHeight="1">
      <c r="A318" s="44"/>
      <c r="B318" s="45"/>
      <c r="C318" s="46"/>
      <c r="D318" s="4">
        <v>161</v>
      </c>
      <c r="E318" s="47" t="s">
        <v>263</v>
      </c>
      <c r="F318" s="48">
        <v>2211</v>
      </c>
      <c r="G318" s="49"/>
      <c r="H318" s="45" t="s">
        <v>264</v>
      </c>
      <c r="I318" s="46"/>
      <c r="J318" s="50">
        <v>616</v>
      </c>
      <c r="K318" s="51">
        <v>214</v>
      </c>
      <c r="L318" s="52">
        <v>192</v>
      </c>
      <c r="M318" s="46">
        <v>210</v>
      </c>
      <c r="N318" s="53">
        <v>20</v>
      </c>
    </row>
    <row r="319" spans="1:14" ht="18" customHeight="1">
      <c r="A319" s="44"/>
      <c r="B319" s="45"/>
      <c r="C319" s="46"/>
      <c r="D319" s="4">
        <v>162</v>
      </c>
      <c r="E319" s="47" t="s">
        <v>263</v>
      </c>
      <c r="F319" s="48">
        <v>2211</v>
      </c>
      <c r="G319" s="49"/>
      <c r="H319" s="45" t="s">
        <v>265</v>
      </c>
      <c r="I319" s="46"/>
      <c r="J319" s="50">
        <v>452</v>
      </c>
      <c r="K319" s="51">
        <v>151</v>
      </c>
      <c r="L319" s="52">
        <v>151</v>
      </c>
      <c r="M319" s="46">
        <v>150</v>
      </c>
      <c r="N319" s="53">
        <v>16</v>
      </c>
    </row>
    <row r="320" spans="1:14" ht="18" customHeight="1">
      <c r="A320" s="44"/>
      <c r="B320" s="45"/>
      <c r="C320" s="46"/>
      <c r="D320" s="4">
        <v>163</v>
      </c>
      <c r="E320" s="47" t="s">
        <v>263</v>
      </c>
      <c r="F320" s="48">
        <v>2211</v>
      </c>
      <c r="G320" s="49"/>
      <c r="H320" s="45" t="s">
        <v>266</v>
      </c>
      <c r="I320" s="46"/>
      <c r="J320" s="50">
        <v>319</v>
      </c>
      <c r="K320" s="51">
        <v>99</v>
      </c>
      <c r="L320" s="52">
        <v>93</v>
      </c>
      <c r="M320" s="46">
        <v>127</v>
      </c>
      <c r="N320" s="53">
        <v>12</v>
      </c>
    </row>
    <row r="321" spans="1:14" ht="18" customHeight="1">
      <c r="A321" s="44"/>
      <c r="B321" s="45"/>
      <c r="C321" s="46"/>
      <c r="D321" s="4">
        <v>167</v>
      </c>
      <c r="E321" s="47" t="s">
        <v>262</v>
      </c>
      <c r="F321" s="48">
        <v>2211</v>
      </c>
      <c r="G321" s="49"/>
      <c r="H321" s="45" t="s">
        <v>267</v>
      </c>
      <c r="I321" s="46"/>
      <c r="J321" s="50">
        <v>120</v>
      </c>
      <c r="K321" s="51">
        <v>47</v>
      </c>
      <c r="L321" s="52">
        <v>29</v>
      </c>
      <c r="M321" s="46">
        <v>44</v>
      </c>
      <c r="N321" s="53">
        <v>7</v>
      </c>
    </row>
    <row r="322" spans="1:14" ht="4.5" customHeight="1">
      <c r="A322" s="12"/>
      <c r="B322" s="71"/>
      <c r="C322" s="72"/>
      <c r="D322" s="73"/>
      <c r="E322" s="74"/>
      <c r="F322" s="75"/>
      <c r="G322" s="76"/>
      <c r="H322" s="71"/>
      <c r="I322" s="15"/>
      <c r="J322" s="77"/>
      <c r="K322" s="78"/>
      <c r="L322" s="78"/>
      <c r="M322" s="78"/>
      <c r="N322" s="77"/>
    </row>
    <row r="323" spans="2:14" ht="18" customHeight="1">
      <c r="B323" s="45"/>
      <c r="E323" s="47"/>
      <c r="F323" s="48"/>
      <c r="G323" s="48"/>
      <c r="H323" s="45"/>
      <c r="J323" s="4"/>
      <c r="N323" s="4"/>
    </row>
    <row r="324" spans="2:14" ht="18" customHeight="1">
      <c r="B324" s="45"/>
      <c r="E324" s="47"/>
      <c r="F324" s="48"/>
      <c r="G324" s="48"/>
      <c r="H324" s="45"/>
      <c r="J324" s="4"/>
      <c r="N324" s="4"/>
    </row>
    <row r="325" spans="1:14" ht="15" customHeight="1">
      <c r="A325" s="6" t="s">
        <v>310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7" t="s">
        <v>268</v>
      </c>
    </row>
    <row r="326" spans="1:14" ht="21" customHeight="1">
      <c r="A326" s="8"/>
      <c r="B326" s="105" t="s">
        <v>1</v>
      </c>
      <c r="C326" s="9"/>
      <c r="D326" s="114" t="s">
        <v>2</v>
      </c>
      <c r="E326" s="114" t="s">
        <v>3</v>
      </c>
      <c r="F326" s="116" t="s">
        <v>4</v>
      </c>
      <c r="G326" s="10"/>
      <c r="H326" s="105" t="s">
        <v>5</v>
      </c>
      <c r="I326" s="11"/>
      <c r="J326" s="107" t="s">
        <v>6</v>
      </c>
      <c r="K326" s="109" t="s">
        <v>7</v>
      </c>
      <c r="L326" s="110"/>
      <c r="M326" s="111"/>
      <c r="N326" s="112" t="s">
        <v>8</v>
      </c>
    </row>
    <row r="327" spans="1:14" ht="21" customHeight="1">
      <c r="A327" s="12"/>
      <c r="B327" s="106"/>
      <c r="C327" s="13"/>
      <c r="D327" s="115"/>
      <c r="E327" s="115"/>
      <c r="F327" s="117"/>
      <c r="G327" s="14"/>
      <c r="H327" s="106"/>
      <c r="I327" s="15"/>
      <c r="J327" s="108"/>
      <c r="K327" s="16" t="s">
        <v>9</v>
      </c>
      <c r="L327" s="17" t="s">
        <v>10</v>
      </c>
      <c r="M327" s="13" t="s">
        <v>11</v>
      </c>
      <c r="N327" s="113"/>
    </row>
    <row r="328" spans="1:14" s="29" customFormat="1" ht="21.75" customHeight="1">
      <c r="A328" s="30"/>
      <c r="B328" s="31" t="s">
        <v>269</v>
      </c>
      <c r="C328" s="32"/>
      <c r="D328" s="33"/>
      <c r="E328" s="54"/>
      <c r="F328" s="55"/>
      <c r="G328" s="56"/>
      <c r="H328" s="31">
        <v>3</v>
      </c>
      <c r="I328" s="32"/>
      <c r="J328" s="38">
        <f>SUM(J329:J331)</f>
        <v>769</v>
      </c>
      <c r="K328" s="38">
        <f>SUM(K329:K331)</f>
        <v>258</v>
      </c>
      <c r="L328" s="39">
        <f>SUM(L329:L331)</f>
        <v>255</v>
      </c>
      <c r="M328" s="40">
        <f>SUM(M329:M331)</f>
        <v>256</v>
      </c>
      <c r="N328" s="39">
        <f>SUM(N329:N331)</f>
        <v>30</v>
      </c>
    </row>
    <row r="329" spans="1:14" ht="18" customHeight="1">
      <c r="A329" s="44"/>
      <c r="B329" s="45"/>
      <c r="C329" s="46"/>
      <c r="D329" s="4">
        <v>168</v>
      </c>
      <c r="E329" s="47" t="s">
        <v>269</v>
      </c>
      <c r="F329" s="48">
        <v>2213</v>
      </c>
      <c r="G329" s="49"/>
      <c r="H329" s="45" t="s">
        <v>318</v>
      </c>
      <c r="I329" s="46"/>
      <c r="J329" s="50">
        <v>305</v>
      </c>
      <c r="K329" s="51">
        <v>98</v>
      </c>
      <c r="L329" s="52">
        <v>111</v>
      </c>
      <c r="M329" s="46">
        <v>96</v>
      </c>
      <c r="N329" s="53">
        <v>11</v>
      </c>
    </row>
    <row r="330" spans="1:14" ht="18" customHeight="1">
      <c r="A330" s="44"/>
      <c r="B330" s="45"/>
      <c r="C330" s="46"/>
      <c r="D330" s="4">
        <v>169</v>
      </c>
      <c r="E330" s="47" t="s">
        <v>269</v>
      </c>
      <c r="F330" s="48">
        <v>2213</v>
      </c>
      <c r="G330" s="49"/>
      <c r="H330" s="45" t="s">
        <v>321</v>
      </c>
      <c r="I330" s="46"/>
      <c r="J330" s="50">
        <v>235</v>
      </c>
      <c r="K330" s="51">
        <v>82</v>
      </c>
      <c r="L330" s="52">
        <v>68</v>
      </c>
      <c r="M330" s="46">
        <v>85</v>
      </c>
      <c r="N330" s="53">
        <v>10</v>
      </c>
    </row>
    <row r="331" spans="1:14" ht="18" customHeight="1">
      <c r="A331" s="44"/>
      <c r="B331" s="45"/>
      <c r="C331" s="46"/>
      <c r="D331" s="4">
        <v>170</v>
      </c>
      <c r="E331" s="47" t="s">
        <v>269</v>
      </c>
      <c r="F331" s="48">
        <v>2213</v>
      </c>
      <c r="G331" s="49"/>
      <c r="H331" s="45" t="s">
        <v>322</v>
      </c>
      <c r="I331" s="46"/>
      <c r="J331" s="50">
        <v>229</v>
      </c>
      <c r="K331" s="51">
        <v>78</v>
      </c>
      <c r="L331" s="52">
        <v>76</v>
      </c>
      <c r="M331" s="46">
        <v>75</v>
      </c>
      <c r="N331" s="53">
        <v>9</v>
      </c>
    </row>
    <row r="332" spans="1:14" ht="9" customHeight="1">
      <c r="A332" s="44"/>
      <c r="B332" s="45"/>
      <c r="C332" s="46"/>
      <c r="E332" s="47"/>
      <c r="F332" s="48"/>
      <c r="G332" s="49"/>
      <c r="H332" s="45"/>
      <c r="I332" s="46"/>
      <c r="J332" s="50"/>
      <c r="K332" s="51"/>
      <c r="L332" s="52"/>
      <c r="M332" s="46"/>
      <c r="N332" s="53"/>
    </row>
    <row r="333" spans="1:14" s="29" customFormat="1" ht="21.75" customHeight="1">
      <c r="A333" s="30"/>
      <c r="B333" s="31" t="s">
        <v>270</v>
      </c>
      <c r="C333" s="32"/>
      <c r="D333" s="33"/>
      <c r="E333" s="54"/>
      <c r="F333" s="55"/>
      <c r="G333" s="56"/>
      <c r="H333" s="31">
        <v>4</v>
      </c>
      <c r="I333" s="32"/>
      <c r="J333" s="38">
        <f>SUM(J334:J337)</f>
        <v>1931</v>
      </c>
      <c r="K333" s="38">
        <f>SUM(K334:K337)</f>
        <v>641</v>
      </c>
      <c r="L333" s="39">
        <f>SUM(L334:L337)</f>
        <v>644</v>
      </c>
      <c r="M333" s="40">
        <f>SUM(M334:M337)</f>
        <v>646</v>
      </c>
      <c r="N333" s="39">
        <f>SUM(N334:N337)</f>
        <v>64</v>
      </c>
    </row>
    <row r="334" spans="1:14" ht="18" customHeight="1">
      <c r="A334" s="44"/>
      <c r="B334" s="45"/>
      <c r="C334" s="46"/>
      <c r="D334" s="4">
        <v>157</v>
      </c>
      <c r="E334" s="47" t="s">
        <v>270</v>
      </c>
      <c r="F334" s="48">
        <v>2218</v>
      </c>
      <c r="G334" s="49"/>
      <c r="H334" s="45" t="s">
        <v>271</v>
      </c>
      <c r="I334" s="46"/>
      <c r="J334" s="50">
        <v>683</v>
      </c>
      <c r="K334" s="51">
        <v>228</v>
      </c>
      <c r="L334" s="52">
        <v>209</v>
      </c>
      <c r="M334" s="46">
        <v>246</v>
      </c>
      <c r="N334" s="53">
        <v>22</v>
      </c>
    </row>
    <row r="335" spans="1:14" ht="18" customHeight="1">
      <c r="A335" s="44"/>
      <c r="B335" s="45"/>
      <c r="C335" s="46"/>
      <c r="D335" s="4">
        <v>158</v>
      </c>
      <c r="E335" s="47" t="s">
        <v>270</v>
      </c>
      <c r="F335" s="48">
        <v>2218</v>
      </c>
      <c r="G335" s="49"/>
      <c r="H335" s="45" t="s">
        <v>272</v>
      </c>
      <c r="I335" s="46"/>
      <c r="J335" s="50">
        <v>319</v>
      </c>
      <c r="K335" s="51">
        <v>113</v>
      </c>
      <c r="L335" s="52">
        <v>109</v>
      </c>
      <c r="M335" s="46">
        <v>97</v>
      </c>
      <c r="N335" s="53">
        <v>11</v>
      </c>
    </row>
    <row r="336" spans="1:14" ht="18" customHeight="1">
      <c r="A336" s="44"/>
      <c r="B336" s="45"/>
      <c r="C336" s="46"/>
      <c r="D336" s="4">
        <v>159</v>
      </c>
      <c r="E336" s="47" t="s">
        <v>270</v>
      </c>
      <c r="F336" s="48">
        <v>2218</v>
      </c>
      <c r="G336" s="49"/>
      <c r="H336" s="45" t="s">
        <v>273</v>
      </c>
      <c r="I336" s="46"/>
      <c r="J336" s="50">
        <v>417</v>
      </c>
      <c r="K336" s="51">
        <v>133</v>
      </c>
      <c r="L336" s="52">
        <v>151</v>
      </c>
      <c r="M336" s="46">
        <v>133</v>
      </c>
      <c r="N336" s="53">
        <v>14</v>
      </c>
    </row>
    <row r="337" spans="1:14" ht="18" customHeight="1">
      <c r="A337" s="44"/>
      <c r="B337" s="45"/>
      <c r="C337" s="46"/>
      <c r="D337" s="4">
        <v>160</v>
      </c>
      <c r="E337" s="47" t="s">
        <v>270</v>
      </c>
      <c r="F337" s="48">
        <v>2218</v>
      </c>
      <c r="G337" s="49"/>
      <c r="H337" s="45" t="s">
        <v>274</v>
      </c>
      <c r="I337" s="46"/>
      <c r="J337" s="50">
        <v>512</v>
      </c>
      <c r="K337" s="51">
        <v>167</v>
      </c>
      <c r="L337" s="52">
        <v>175</v>
      </c>
      <c r="M337" s="46">
        <v>170</v>
      </c>
      <c r="N337" s="53">
        <v>17</v>
      </c>
    </row>
    <row r="338" spans="1:14" ht="9" customHeight="1">
      <c r="A338" s="44"/>
      <c r="B338" s="45"/>
      <c r="C338" s="46"/>
      <c r="E338" s="47"/>
      <c r="F338" s="48"/>
      <c r="G338" s="49"/>
      <c r="H338" s="45"/>
      <c r="I338" s="46"/>
      <c r="J338" s="50"/>
      <c r="K338" s="51"/>
      <c r="L338" s="52"/>
      <c r="M338" s="46"/>
      <c r="N338" s="53"/>
    </row>
    <row r="339" spans="1:14" s="29" customFormat="1" ht="21.75" customHeight="1">
      <c r="A339" s="30"/>
      <c r="B339" s="31" t="s">
        <v>275</v>
      </c>
      <c r="C339" s="32"/>
      <c r="D339" s="33"/>
      <c r="E339" s="54"/>
      <c r="F339" s="55"/>
      <c r="G339" s="56"/>
      <c r="H339" s="31">
        <v>1</v>
      </c>
      <c r="I339" s="32"/>
      <c r="J339" s="38">
        <f>J340</f>
        <v>453</v>
      </c>
      <c r="K339" s="38">
        <f>K340</f>
        <v>155</v>
      </c>
      <c r="L339" s="39">
        <f>L340</f>
        <v>142</v>
      </c>
      <c r="M339" s="40">
        <f>M340</f>
        <v>156</v>
      </c>
      <c r="N339" s="39">
        <f>N340</f>
        <v>14</v>
      </c>
    </row>
    <row r="340" spans="1:14" ht="18" customHeight="1">
      <c r="A340" s="44"/>
      <c r="B340" s="45" t="s">
        <v>276</v>
      </c>
      <c r="C340" s="46"/>
      <c r="D340" s="4">
        <v>156</v>
      </c>
      <c r="E340" s="47" t="s">
        <v>276</v>
      </c>
      <c r="F340" s="48">
        <v>3521</v>
      </c>
      <c r="G340" s="49"/>
      <c r="H340" s="45" t="s">
        <v>277</v>
      </c>
      <c r="I340" s="46"/>
      <c r="J340" s="50">
        <v>453</v>
      </c>
      <c r="K340" s="51">
        <v>155</v>
      </c>
      <c r="L340" s="52">
        <v>142</v>
      </c>
      <c r="M340" s="46">
        <v>156</v>
      </c>
      <c r="N340" s="53">
        <v>14</v>
      </c>
    </row>
    <row r="341" spans="1:14" ht="9.75" customHeight="1">
      <c r="A341" s="44"/>
      <c r="B341" s="45"/>
      <c r="C341" s="46"/>
      <c r="E341" s="47"/>
      <c r="F341" s="48"/>
      <c r="G341" s="49"/>
      <c r="H341" s="45"/>
      <c r="I341" s="46"/>
      <c r="J341" s="50"/>
      <c r="K341" s="51"/>
      <c r="L341" s="52"/>
      <c r="M341" s="46"/>
      <c r="N341" s="53"/>
    </row>
    <row r="342" spans="1:14" s="29" customFormat="1" ht="21.75" customHeight="1">
      <c r="A342" s="30"/>
      <c r="B342" s="31" t="s">
        <v>278</v>
      </c>
      <c r="C342" s="32"/>
      <c r="D342" s="33"/>
      <c r="E342" s="54"/>
      <c r="F342" s="55"/>
      <c r="G342" s="56"/>
      <c r="H342" s="31">
        <v>2</v>
      </c>
      <c r="I342" s="32"/>
      <c r="J342" s="38">
        <f>SUM(J344:J345)</f>
        <v>612</v>
      </c>
      <c r="K342" s="38">
        <f>SUM(K344:K345)</f>
        <v>210</v>
      </c>
      <c r="L342" s="39">
        <f>SUM(L344:L345)</f>
        <v>194</v>
      </c>
      <c r="M342" s="40">
        <f>SUM(M344:M345)</f>
        <v>208</v>
      </c>
      <c r="N342" s="39">
        <f>SUM(N344:N345)</f>
        <v>22</v>
      </c>
    </row>
    <row r="343" spans="1:14" s="29" customFormat="1" ht="9.75" customHeight="1">
      <c r="A343" s="30"/>
      <c r="B343" s="31"/>
      <c r="C343" s="32"/>
      <c r="D343" s="33"/>
      <c r="E343" s="54"/>
      <c r="F343" s="55"/>
      <c r="G343" s="56"/>
      <c r="H343" s="31"/>
      <c r="I343" s="32"/>
      <c r="J343" s="38"/>
      <c r="K343" s="38"/>
      <c r="L343" s="39"/>
      <c r="M343" s="40"/>
      <c r="N343" s="39"/>
    </row>
    <row r="344" spans="1:14" ht="24" customHeight="1">
      <c r="A344" s="44"/>
      <c r="B344" s="45" t="s">
        <v>279</v>
      </c>
      <c r="C344" s="46"/>
      <c r="D344" s="4">
        <v>149</v>
      </c>
      <c r="E344" s="47" t="s">
        <v>279</v>
      </c>
      <c r="F344" s="48">
        <v>3541</v>
      </c>
      <c r="G344" s="49"/>
      <c r="H344" s="45" t="s">
        <v>280</v>
      </c>
      <c r="I344" s="46"/>
      <c r="J344" s="50">
        <v>365</v>
      </c>
      <c r="K344" s="51">
        <v>120</v>
      </c>
      <c r="L344" s="52">
        <v>121</v>
      </c>
      <c r="M344" s="46">
        <v>124</v>
      </c>
      <c r="N344" s="53">
        <v>12</v>
      </c>
    </row>
    <row r="345" spans="1:14" ht="24" customHeight="1">
      <c r="A345" s="44"/>
      <c r="B345" s="45" t="s">
        <v>281</v>
      </c>
      <c r="C345" s="46"/>
      <c r="D345" s="4">
        <v>150</v>
      </c>
      <c r="E345" s="47" t="s">
        <v>281</v>
      </c>
      <c r="F345" s="48">
        <v>4543</v>
      </c>
      <c r="G345" s="49"/>
      <c r="H345" s="45" t="s">
        <v>282</v>
      </c>
      <c r="I345" s="46"/>
      <c r="J345" s="50">
        <v>247</v>
      </c>
      <c r="K345" s="51">
        <v>90</v>
      </c>
      <c r="L345" s="52">
        <v>73</v>
      </c>
      <c r="M345" s="46">
        <v>84</v>
      </c>
      <c r="N345" s="53">
        <v>10</v>
      </c>
    </row>
    <row r="346" spans="1:14" ht="9" customHeight="1">
      <c r="A346" s="44"/>
      <c r="B346" s="45"/>
      <c r="C346" s="46"/>
      <c r="E346" s="47"/>
      <c r="F346" s="48"/>
      <c r="G346" s="49"/>
      <c r="H346" s="45"/>
      <c r="I346" s="46"/>
      <c r="J346" s="50"/>
      <c r="K346" s="51"/>
      <c r="L346" s="52"/>
      <c r="M346" s="46"/>
      <c r="N346" s="53"/>
    </row>
    <row r="347" spans="1:14" s="29" customFormat="1" ht="21.75" customHeight="1">
      <c r="A347" s="30"/>
      <c r="B347" s="31" t="s">
        <v>283</v>
      </c>
      <c r="C347" s="32"/>
      <c r="D347" s="33"/>
      <c r="E347" s="54"/>
      <c r="F347" s="55"/>
      <c r="G347" s="56"/>
      <c r="H347" s="31">
        <v>3</v>
      </c>
      <c r="I347" s="32"/>
      <c r="J347" s="38">
        <f>SUM(J349:J351)</f>
        <v>709</v>
      </c>
      <c r="K347" s="38">
        <f>SUM(K349:K351)</f>
        <v>224</v>
      </c>
      <c r="L347" s="39">
        <f>SUM(L349:L351)</f>
        <v>244</v>
      </c>
      <c r="M347" s="40">
        <f>SUM(M349:M351)</f>
        <v>241</v>
      </c>
      <c r="N347" s="39">
        <f>SUM(N349:N351)</f>
        <v>28</v>
      </c>
    </row>
    <row r="348" spans="1:14" s="29" customFormat="1" ht="9" customHeight="1">
      <c r="A348" s="30"/>
      <c r="B348" s="31"/>
      <c r="C348" s="32"/>
      <c r="D348" s="33"/>
      <c r="E348" s="54"/>
      <c r="F348" s="55"/>
      <c r="G348" s="56"/>
      <c r="H348" s="31"/>
      <c r="I348" s="32"/>
      <c r="J348" s="38"/>
      <c r="K348" s="38"/>
      <c r="L348" s="39"/>
      <c r="M348" s="40"/>
      <c r="N348" s="39"/>
    </row>
    <row r="349" spans="1:14" ht="24.75" customHeight="1">
      <c r="A349" s="44"/>
      <c r="B349" s="45" t="s">
        <v>284</v>
      </c>
      <c r="C349" s="46"/>
      <c r="D349" s="4">
        <v>164</v>
      </c>
      <c r="E349" s="47" t="s">
        <v>284</v>
      </c>
      <c r="F349" s="48">
        <v>3561</v>
      </c>
      <c r="G349" s="49"/>
      <c r="H349" s="45" t="s">
        <v>285</v>
      </c>
      <c r="I349" s="46"/>
      <c r="J349" s="50">
        <v>445</v>
      </c>
      <c r="K349" s="51">
        <v>143</v>
      </c>
      <c r="L349" s="52">
        <v>142</v>
      </c>
      <c r="M349" s="46">
        <v>160</v>
      </c>
      <c r="N349" s="53">
        <v>14</v>
      </c>
    </row>
    <row r="350" spans="1:14" ht="24.75" customHeight="1">
      <c r="A350" s="44"/>
      <c r="B350" s="45" t="s">
        <v>286</v>
      </c>
      <c r="C350" s="46"/>
      <c r="D350" s="4">
        <v>165</v>
      </c>
      <c r="E350" s="47" t="s">
        <v>286</v>
      </c>
      <c r="F350" s="48">
        <v>4562</v>
      </c>
      <c r="G350" s="49"/>
      <c r="H350" s="45" t="s">
        <v>287</v>
      </c>
      <c r="I350" s="46"/>
      <c r="J350" s="50">
        <v>151</v>
      </c>
      <c r="K350" s="51">
        <v>49</v>
      </c>
      <c r="L350" s="52">
        <v>51</v>
      </c>
      <c r="M350" s="46">
        <v>51</v>
      </c>
      <c r="N350" s="53">
        <v>8</v>
      </c>
    </row>
    <row r="351" spans="1:14" ht="24.75" customHeight="1">
      <c r="A351" s="44"/>
      <c r="B351" s="45" t="s">
        <v>288</v>
      </c>
      <c r="C351" s="46"/>
      <c r="D351" s="4">
        <v>166</v>
      </c>
      <c r="E351" s="47" t="s">
        <v>288</v>
      </c>
      <c r="F351" s="48">
        <v>4563</v>
      </c>
      <c r="G351" s="49"/>
      <c r="H351" s="45" t="s">
        <v>289</v>
      </c>
      <c r="I351" s="46"/>
      <c r="J351" s="50">
        <v>113</v>
      </c>
      <c r="K351" s="51">
        <v>32</v>
      </c>
      <c r="L351" s="52">
        <v>51</v>
      </c>
      <c r="M351" s="46">
        <v>30</v>
      </c>
      <c r="N351" s="53">
        <v>6</v>
      </c>
    </row>
    <row r="352" spans="1:14" ht="9" customHeight="1">
      <c r="A352" s="44"/>
      <c r="B352" s="45"/>
      <c r="C352" s="46"/>
      <c r="E352" s="47"/>
      <c r="F352" s="48"/>
      <c r="G352" s="49"/>
      <c r="H352" s="45"/>
      <c r="I352" s="46"/>
      <c r="J352" s="50"/>
      <c r="K352" s="51"/>
      <c r="L352" s="52"/>
      <c r="M352" s="46"/>
      <c r="N352" s="53"/>
    </row>
    <row r="353" spans="1:14" s="29" customFormat="1" ht="21.75" customHeight="1">
      <c r="A353" s="30"/>
      <c r="B353" s="31" t="s">
        <v>290</v>
      </c>
      <c r="C353" s="32"/>
      <c r="D353" s="33"/>
      <c r="E353" s="54"/>
      <c r="F353" s="55"/>
      <c r="G353" s="56"/>
      <c r="H353" s="31">
        <v>5</v>
      </c>
      <c r="I353" s="32"/>
      <c r="J353" s="38">
        <f>SUM(J355:J359)</f>
        <v>794</v>
      </c>
      <c r="K353" s="38">
        <f>SUM(K355:K359)</f>
        <v>250</v>
      </c>
      <c r="L353" s="39">
        <f>SUM(L355:L359)</f>
        <v>275</v>
      </c>
      <c r="M353" s="40">
        <f>SUM(M355:M359)</f>
        <v>269</v>
      </c>
      <c r="N353" s="39">
        <f>SUM(N355:N359)</f>
        <v>32</v>
      </c>
    </row>
    <row r="354" spans="1:14" s="29" customFormat="1" ht="9" customHeight="1">
      <c r="A354" s="30"/>
      <c r="B354" s="31"/>
      <c r="C354" s="32"/>
      <c r="D354" s="33"/>
      <c r="E354" s="54"/>
      <c r="F354" s="55"/>
      <c r="G354" s="56"/>
      <c r="H354" s="31"/>
      <c r="I354" s="32"/>
      <c r="J354" s="38"/>
      <c r="K354" s="38"/>
      <c r="L354" s="39"/>
      <c r="M354" s="40"/>
      <c r="N354" s="39"/>
    </row>
    <row r="355" spans="1:14" ht="24" customHeight="1">
      <c r="A355" s="44"/>
      <c r="B355" s="45" t="s">
        <v>291</v>
      </c>
      <c r="C355" s="46"/>
      <c r="D355" s="4">
        <v>151</v>
      </c>
      <c r="E355" s="47" t="s">
        <v>291</v>
      </c>
      <c r="F355" s="48">
        <v>3581</v>
      </c>
      <c r="G355" s="49"/>
      <c r="H355" s="45" t="s">
        <v>292</v>
      </c>
      <c r="I355" s="46"/>
      <c r="J355" s="50">
        <v>101</v>
      </c>
      <c r="K355" s="51">
        <v>25</v>
      </c>
      <c r="L355" s="52">
        <v>37</v>
      </c>
      <c r="M355" s="46">
        <v>39</v>
      </c>
      <c r="N355" s="53">
        <v>3</v>
      </c>
    </row>
    <row r="356" spans="1:14" ht="24" customHeight="1">
      <c r="A356" s="44"/>
      <c r="B356" s="45" t="s">
        <v>293</v>
      </c>
      <c r="C356" s="46"/>
      <c r="D356" s="4">
        <v>152</v>
      </c>
      <c r="E356" s="47" t="s">
        <v>293</v>
      </c>
      <c r="F356" s="48">
        <v>3583</v>
      </c>
      <c r="G356" s="49"/>
      <c r="H356" s="45" t="s">
        <v>294</v>
      </c>
      <c r="I356" s="46"/>
      <c r="J356" s="50">
        <v>227</v>
      </c>
      <c r="K356" s="51">
        <v>72</v>
      </c>
      <c r="L356" s="52">
        <v>71</v>
      </c>
      <c r="M356" s="46">
        <v>84</v>
      </c>
      <c r="N356" s="53">
        <v>9</v>
      </c>
    </row>
    <row r="357" spans="1:14" ht="24" customHeight="1">
      <c r="A357" s="44"/>
      <c r="B357" s="45" t="s">
        <v>295</v>
      </c>
      <c r="C357" s="46"/>
      <c r="D357" s="4">
        <v>153</v>
      </c>
      <c r="E357" s="47" t="s">
        <v>295</v>
      </c>
      <c r="F357" s="48">
        <v>3590</v>
      </c>
      <c r="G357" s="49"/>
      <c r="H357" s="45" t="s">
        <v>296</v>
      </c>
      <c r="I357" s="46"/>
      <c r="J357" s="50">
        <v>357</v>
      </c>
      <c r="K357" s="51">
        <v>116</v>
      </c>
      <c r="L357" s="52">
        <v>126</v>
      </c>
      <c r="M357" s="46">
        <v>115</v>
      </c>
      <c r="N357" s="53">
        <v>12</v>
      </c>
    </row>
    <row r="358" spans="1:14" ht="24" customHeight="1">
      <c r="A358" s="44"/>
      <c r="B358" s="45" t="s">
        <v>297</v>
      </c>
      <c r="C358" s="46"/>
      <c r="D358" s="4">
        <v>154</v>
      </c>
      <c r="E358" s="47" t="s">
        <v>297</v>
      </c>
      <c r="F358" s="48">
        <v>4588</v>
      </c>
      <c r="G358" s="49"/>
      <c r="H358" s="45" t="s">
        <v>298</v>
      </c>
      <c r="I358" s="46"/>
      <c r="J358" s="50">
        <v>66</v>
      </c>
      <c r="K358" s="51">
        <v>20</v>
      </c>
      <c r="L358" s="52">
        <v>27</v>
      </c>
      <c r="M358" s="46">
        <v>19</v>
      </c>
      <c r="N358" s="53">
        <v>4</v>
      </c>
    </row>
    <row r="359" spans="1:14" ht="24" customHeight="1">
      <c r="A359" s="44"/>
      <c r="B359" s="45" t="s">
        <v>299</v>
      </c>
      <c r="C359" s="46"/>
      <c r="D359" s="4">
        <v>155</v>
      </c>
      <c r="E359" s="47" t="s">
        <v>299</v>
      </c>
      <c r="F359" s="48">
        <v>4589</v>
      </c>
      <c r="G359" s="49"/>
      <c r="H359" s="45" t="s">
        <v>323</v>
      </c>
      <c r="I359" s="46"/>
      <c r="J359" s="50">
        <v>43</v>
      </c>
      <c r="K359" s="51">
        <v>17</v>
      </c>
      <c r="L359" s="52">
        <v>14</v>
      </c>
      <c r="M359" s="46">
        <v>12</v>
      </c>
      <c r="N359" s="53">
        <v>4</v>
      </c>
    </row>
    <row r="360" spans="1:14" ht="8.25" customHeight="1">
      <c r="A360" s="44"/>
      <c r="B360" s="45"/>
      <c r="C360" s="46"/>
      <c r="E360" s="47"/>
      <c r="F360" s="48"/>
      <c r="G360" s="49"/>
      <c r="H360" s="45"/>
      <c r="I360" s="46"/>
      <c r="J360" s="50"/>
      <c r="K360" s="51"/>
      <c r="L360" s="52"/>
      <c r="M360" s="46"/>
      <c r="N360" s="53"/>
    </row>
    <row r="361" spans="1:14" s="29" customFormat="1" ht="21.75" customHeight="1">
      <c r="A361" s="30"/>
      <c r="B361" s="31" t="s">
        <v>300</v>
      </c>
      <c r="C361" s="32"/>
      <c r="D361" s="33"/>
      <c r="E361" s="54"/>
      <c r="F361" s="55"/>
      <c r="G361" s="56"/>
      <c r="H361" s="31">
        <v>1</v>
      </c>
      <c r="I361" s="32"/>
      <c r="J361" s="38">
        <f>J363</f>
        <v>49</v>
      </c>
      <c r="K361" s="38">
        <f>K363</f>
        <v>16</v>
      </c>
      <c r="L361" s="39">
        <f>L363</f>
        <v>19</v>
      </c>
      <c r="M361" s="40">
        <f>M363</f>
        <v>14</v>
      </c>
      <c r="N361" s="39">
        <f>N363</f>
        <v>4</v>
      </c>
    </row>
    <row r="362" spans="1:14" s="29" customFormat="1" ht="8.25" customHeight="1">
      <c r="A362" s="30"/>
      <c r="B362" s="31"/>
      <c r="C362" s="32"/>
      <c r="D362" s="33"/>
      <c r="E362" s="54"/>
      <c r="F362" s="55"/>
      <c r="G362" s="56"/>
      <c r="H362" s="31"/>
      <c r="I362" s="32"/>
      <c r="J362" s="38"/>
      <c r="K362" s="38"/>
      <c r="L362" s="39"/>
      <c r="M362" s="40"/>
      <c r="N362" s="39"/>
    </row>
    <row r="363" spans="1:14" ht="18" customHeight="1">
      <c r="A363" s="44"/>
      <c r="B363" s="45" t="s">
        <v>301</v>
      </c>
      <c r="C363" s="46"/>
      <c r="D363" s="4">
        <v>171</v>
      </c>
      <c r="E363" s="47" t="s">
        <v>301</v>
      </c>
      <c r="F363" s="48">
        <v>4602</v>
      </c>
      <c r="G363" s="49"/>
      <c r="H363" s="45" t="s">
        <v>302</v>
      </c>
      <c r="I363" s="46"/>
      <c r="J363" s="50">
        <v>49</v>
      </c>
      <c r="K363" s="51">
        <v>16</v>
      </c>
      <c r="L363" s="52">
        <v>19</v>
      </c>
      <c r="M363" s="46">
        <v>14</v>
      </c>
      <c r="N363" s="53">
        <v>4</v>
      </c>
    </row>
    <row r="364" spans="1:14" ht="4.5" customHeight="1">
      <c r="A364" s="12"/>
      <c r="B364" s="71"/>
      <c r="C364" s="72"/>
      <c r="D364" s="73"/>
      <c r="E364" s="74"/>
      <c r="F364" s="75"/>
      <c r="G364" s="76"/>
      <c r="H364" s="71"/>
      <c r="I364" s="15"/>
      <c r="J364" s="77"/>
      <c r="K364" s="78"/>
      <c r="L364" s="78"/>
      <c r="M364" s="78"/>
      <c r="N364" s="77"/>
    </row>
  </sheetData>
  <mergeCells count="64">
    <mergeCell ref="B234:B235"/>
    <mergeCell ref="D234:D235"/>
    <mergeCell ref="E234:E235"/>
    <mergeCell ref="F234:F235"/>
    <mergeCell ref="H234:H235"/>
    <mergeCell ref="J234:J235"/>
    <mergeCell ref="K234:M234"/>
    <mergeCell ref="N234:N235"/>
    <mergeCell ref="B187:B188"/>
    <mergeCell ref="D187:D188"/>
    <mergeCell ref="E187:E188"/>
    <mergeCell ref="F187:F188"/>
    <mergeCell ref="H187:H188"/>
    <mergeCell ref="J187:J188"/>
    <mergeCell ref="K187:M187"/>
    <mergeCell ref="N187:N188"/>
    <mergeCell ref="B144:B145"/>
    <mergeCell ref="D144:D145"/>
    <mergeCell ref="E144:E145"/>
    <mergeCell ref="F144:F145"/>
    <mergeCell ref="H144:H145"/>
    <mergeCell ref="J144:J145"/>
    <mergeCell ref="K144:M144"/>
    <mergeCell ref="N144:N145"/>
    <mergeCell ref="B96:B97"/>
    <mergeCell ref="D96:D97"/>
    <mergeCell ref="E96:E97"/>
    <mergeCell ref="F96:F97"/>
    <mergeCell ref="H96:H97"/>
    <mergeCell ref="J96:J97"/>
    <mergeCell ref="K96:M96"/>
    <mergeCell ref="N96:N97"/>
    <mergeCell ref="B51:B52"/>
    <mergeCell ref="D51:D52"/>
    <mergeCell ref="E51:E52"/>
    <mergeCell ref="F51:F52"/>
    <mergeCell ref="H51:H52"/>
    <mergeCell ref="J51:J52"/>
    <mergeCell ref="K51:M51"/>
    <mergeCell ref="N51:N52"/>
    <mergeCell ref="K3:M3"/>
    <mergeCell ref="N3:N4"/>
    <mergeCell ref="B3:B4"/>
    <mergeCell ref="H3:H4"/>
    <mergeCell ref="F3:F4"/>
    <mergeCell ref="E3:E4"/>
    <mergeCell ref="D3:D4"/>
    <mergeCell ref="J3:J4"/>
    <mergeCell ref="B278:B279"/>
    <mergeCell ref="D278:D279"/>
    <mergeCell ref="E278:E279"/>
    <mergeCell ref="F278:F279"/>
    <mergeCell ref="H278:H279"/>
    <mergeCell ref="J278:J279"/>
    <mergeCell ref="K278:M278"/>
    <mergeCell ref="N278:N279"/>
    <mergeCell ref="B326:B327"/>
    <mergeCell ref="D326:D327"/>
    <mergeCell ref="E326:E327"/>
    <mergeCell ref="F326:F327"/>
    <mergeCell ref="H326:H327"/>
    <mergeCell ref="J326:J327"/>
    <mergeCell ref="K326:M326"/>
    <mergeCell ref="N326:N327"/>
  </mergeCells>
  <printOptions horizontalCentered="1"/>
  <pageMargins left="0.7086614173228347" right="0.4" top="0.61" bottom="0.5118110236220472" header="0.5118110236220472" footer="0.2362204724409449"/>
  <pageSetup horizontalDpi="600" verticalDpi="600" orientation="portrait" paperSize="9" r:id="rId1"/>
  <rowBreaks count="7" manualBreakCount="7">
    <brk id="49" max="255" man="1"/>
    <brk id="94" max="255" man="1"/>
    <brk id="142" max="255" man="1"/>
    <brk id="185" max="255" man="1"/>
    <brk id="232" max="255" man="1"/>
    <brk id="276" max="255" man="1"/>
    <brk id="3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N3000013</dc:creator>
  <cp:keywords/>
  <dc:description/>
  <cp:lastModifiedBy>N3000013</cp:lastModifiedBy>
  <cp:lastPrinted>2009-10-09T04:45:39Z</cp:lastPrinted>
  <dcterms:created xsi:type="dcterms:W3CDTF">2009-10-09T04:43:53Z</dcterms:created>
  <dcterms:modified xsi:type="dcterms:W3CDTF">2009-10-09T04:47:09Z</dcterms:modified>
  <cp:category/>
  <cp:version/>
  <cp:contentType/>
  <cp:contentStatus/>
</cp:coreProperties>
</file>